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2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0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21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22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23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24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25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107574_student_uwtsd_ac_uk/Documents/Second Year/Alternative Propulsion Systems/"/>
    </mc:Choice>
  </mc:AlternateContent>
  <xr:revisionPtr revIDLastSave="816" documentId="8_{DAF40B03-0FD7-4187-8E42-11EF83F23E32}" xr6:coauthVersionLast="47" xr6:coauthVersionMax="47" xr10:uidLastSave="{13DA646A-CC9B-47E1-BC81-56E08AB5A155}"/>
  <bookViews>
    <workbookView xWindow="-108" yWindow="-108" windowWidth="23256" windowHeight="12456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" i="1" l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Y1809" i="1"/>
  <c r="Y1810" i="1"/>
  <c r="Y1811" i="1"/>
  <c r="Y1812" i="1"/>
  <c r="Y1813" i="1"/>
  <c r="Y1814" i="1"/>
  <c r="Y1815" i="1"/>
  <c r="Y1816" i="1"/>
  <c r="Y181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5" i="1"/>
  <c r="X1816" i="1"/>
  <c r="X1817" i="1"/>
  <c r="W1809" i="1"/>
  <c r="W1810" i="1"/>
  <c r="W1811" i="1"/>
  <c r="W1812" i="1"/>
  <c r="W1813" i="1"/>
  <c r="W1814" i="1"/>
  <c r="W1815" i="1"/>
  <c r="W1816" i="1"/>
  <c r="W1817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0" i="1"/>
  <c r="W10" i="1" s="1"/>
  <c r="G10" i="1"/>
  <c r="F11" i="1"/>
  <c r="W11" i="1" s="1"/>
  <c r="G11" i="1"/>
  <c r="F12" i="1"/>
  <c r="W12" i="1" s="1"/>
  <c r="G12" i="1"/>
  <c r="F13" i="1"/>
  <c r="W13" i="1" s="1"/>
  <c r="G13" i="1"/>
  <c r="F14" i="1"/>
  <c r="W14" i="1" s="1"/>
  <c r="G14" i="1"/>
  <c r="F15" i="1"/>
  <c r="W15" i="1" s="1"/>
  <c r="G15" i="1"/>
  <c r="F16" i="1"/>
  <c r="W16" i="1" s="1"/>
  <c r="G16" i="1"/>
  <c r="F17" i="1"/>
  <c r="W17" i="1" s="1"/>
  <c r="G17" i="1"/>
  <c r="F18" i="1"/>
  <c r="W18" i="1" s="1"/>
  <c r="G18" i="1"/>
  <c r="F19" i="1"/>
  <c r="W19" i="1" s="1"/>
  <c r="G19" i="1"/>
  <c r="F20" i="1"/>
  <c r="W20" i="1" s="1"/>
  <c r="G20" i="1"/>
  <c r="F21" i="1"/>
  <c r="W21" i="1" s="1"/>
  <c r="G21" i="1"/>
  <c r="F22" i="1"/>
  <c r="W22" i="1" s="1"/>
  <c r="G22" i="1"/>
  <c r="F23" i="1"/>
  <c r="W23" i="1" s="1"/>
  <c r="G23" i="1"/>
  <c r="F24" i="1"/>
  <c r="W24" i="1" s="1"/>
  <c r="G24" i="1"/>
  <c r="F25" i="1"/>
  <c r="W25" i="1" s="1"/>
  <c r="G25" i="1"/>
  <c r="F26" i="1"/>
  <c r="W26" i="1" s="1"/>
  <c r="G26" i="1"/>
  <c r="F27" i="1"/>
  <c r="W27" i="1" s="1"/>
  <c r="G27" i="1"/>
  <c r="F28" i="1"/>
  <c r="W28" i="1" s="1"/>
  <c r="G28" i="1"/>
  <c r="F29" i="1"/>
  <c r="W29" i="1" s="1"/>
  <c r="G29" i="1"/>
  <c r="F30" i="1"/>
  <c r="W30" i="1" s="1"/>
  <c r="G30" i="1"/>
  <c r="F31" i="1"/>
  <c r="W31" i="1" s="1"/>
  <c r="G31" i="1"/>
  <c r="F32" i="1"/>
  <c r="W32" i="1" s="1"/>
  <c r="G32" i="1"/>
  <c r="F33" i="1"/>
  <c r="W33" i="1" s="1"/>
  <c r="G33" i="1"/>
  <c r="F34" i="1"/>
  <c r="W34" i="1" s="1"/>
  <c r="G34" i="1"/>
  <c r="F35" i="1"/>
  <c r="W35" i="1" s="1"/>
  <c r="G35" i="1"/>
  <c r="F36" i="1"/>
  <c r="W36" i="1" s="1"/>
  <c r="G36" i="1"/>
  <c r="F37" i="1"/>
  <c r="W37" i="1" s="1"/>
  <c r="G37" i="1"/>
  <c r="F38" i="1"/>
  <c r="W38" i="1" s="1"/>
  <c r="G38" i="1"/>
  <c r="F39" i="1"/>
  <c r="W39" i="1" s="1"/>
  <c r="G39" i="1"/>
  <c r="F40" i="1"/>
  <c r="W40" i="1" s="1"/>
  <c r="G40" i="1"/>
  <c r="F41" i="1"/>
  <c r="W41" i="1" s="1"/>
  <c r="G41" i="1"/>
  <c r="F42" i="1"/>
  <c r="W42" i="1" s="1"/>
  <c r="G42" i="1"/>
  <c r="F43" i="1"/>
  <c r="W43" i="1" s="1"/>
  <c r="G43" i="1"/>
  <c r="F44" i="1"/>
  <c r="W44" i="1" s="1"/>
  <c r="G44" i="1"/>
  <c r="F45" i="1"/>
  <c r="W45" i="1" s="1"/>
  <c r="G45" i="1"/>
  <c r="F46" i="1"/>
  <c r="W46" i="1" s="1"/>
  <c r="G46" i="1"/>
  <c r="F47" i="1"/>
  <c r="W47" i="1" s="1"/>
  <c r="G47" i="1"/>
  <c r="F48" i="1"/>
  <c r="W48" i="1" s="1"/>
  <c r="G48" i="1"/>
  <c r="F49" i="1"/>
  <c r="W49" i="1" s="1"/>
  <c r="G49" i="1"/>
  <c r="F50" i="1"/>
  <c r="W50" i="1" s="1"/>
  <c r="G50" i="1"/>
  <c r="F51" i="1"/>
  <c r="W51" i="1" s="1"/>
  <c r="G51" i="1"/>
  <c r="F52" i="1"/>
  <c r="W52" i="1" s="1"/>
  <c r="G52" i="1"/>
  <c r="F53" i="1"/>
  <c r="W53" i="1" s="1"/>
  <c r="G53" i="1"/>
  <c r="F54" i="1"/>
  <c r="W54" i="1" s="1"/>
  <c r="G54" i="1"/>
  <c r="F55" i="1"/>
  <c r="W55" i="1" s="1"/>
  <c r="G55" i="1"/>
  <c r="F56" i="1"/>
  <c r="W56" i="1" s="1"/>
  <c r="G56" i="1"/>
  <c r="F57" i="1"/>
  <c r="W57" i="1" s="1"/>
  <c r="G57" i="1"/>
  <c r="F58" i="1"/>
  <c r="W58" i="1" s="1"/>
  <c r="G58" i="1"/>
  <c r="F59" i="1"/>
  <c r="W59" i="1" s="1"/>
  <c r="G59" i="1"/>
  <c r="F60" i="1"/>
  <c r="W60" i="1" s="1"/>
  <c r="G60" i="1"/>
  <c r="F61" i="1"/>
  <c r="W61" i="1" s="1"/>
  <c r="G61" i="1"/>
  <c r="F62" i="1"/>
  <c r="W62" i="1" s="1"/>
  <c r="G62" i="1"/>
  <c r="F63" i="1"/>
  <c r="W63" i="1" s="1"/>
  <c r="G63" i="1"/>
  <c r="F64" i="1"/>
  <c r="W64" i="1" s="1"/>
  <c r="G64" i="1"/>
  <c r="F65" i="1"/>
  <c r="W65" i="1" s="1"/>
  <c r="G65" i="1"/>
  <c r="F66" i="1"/>
  <c r="W66" i="1" s="1"/>
  <c r="G66" i="1"/>
  <c r="F67" i="1"/>
  <c r="W67" i="1" s="1"/>
  <c r="G67" i="1"/>
  <c r="F68" i="1"/>
  <c r="W68" i="1" s="1"/>
  <c r="G68" i="1"/>
  <c r="F69" i="1"/>
  <c r="W69" i="1" s="1"/>
  <c r="G69" i="1"/>
  <c r="F70" i="1"/>
  <c r="W70" i="1" s="1"/>
  <c r="G70" i="1"/>
  <c r="F71" i="1"/>
  <c r="W71" i="1" s="1"/>
  <c r="G71" i="1"/>
  <c r="F72" i="1"/>
  <c r="W72" i="1" s="1"/>
  <c r="G72" i="1"/>
  <c r="F73" i="1"/>
  <c r="W73" i="1" s="1"/>
  <c r="G73" i="1"/>
  <c r="F74" i="1"/>
  <c r="W74" i="1" s="1"/>
  <c r="G74" i="1"/>
  <c r="F75" i="1"/>
  <c r="W75" i="1" s="1"/>
  <c r="G75" i="1"/>
  <c r="F76" i="1"/>
  <c r="W76" i="1" s="1"/>
  <c r="G76" i="1"/>
  <c r="F77" i="1"/>
  <c r="W77" i="1" s="1"/>
  <c r="G77" i="1"/>
  <c r="F78" i="1"/>
  <c r="W78" i="1" s="1"/>
  <c r="G78" i="1"/>
  <c r="F79" i="1"/>
  <c r="W79" i="1" s="1"/>
  <c r="G79" i="1"/>
  <c r="F80" i="1"/>
  <c r="W80" i="1" s="1"/>
  <c r="G80" i="1"/>
  <c r="F81" i="1"/>
  <c r="W81" i="1" s="1"/>
  <c r="G81" i="1"/>
  <c r="F82" i="1"/>
  <c r="W82" i="1" s="1"/>
  <c r="G82" i="1"/>
  <c r="F83" i="1"/>
  <c r="W83" i="1" s="1"/>
  <c r="G83" i="1"/>
  <c r="F84" i="1"/>
  <c r="W84" i="1" s="1"/>
  <c r="G84" i="1"/>
  <c r="F85" i="1"/>
  <c r="W85" i="1" s="1"/>
  <c r="G85" i="1"/>
  <c r="F86" i="1"/>
  <c r="W86" i="1" s="1"/>
  <c r="G86" i="1"/>
  <c r="F87" i="1"/>
  <c r="W87" i="1" s="1"/>
  <c r="G87" i="1"/>
  <c r="F88" i="1"/>
  <c r="W88" i="1" s="1"/>
  <c r="G88" i="1"/>
  <c r="F89" i="1"/>
  <c r="W89" i="1" s="1"/>
  <c r="G89" i="1"/>
  <c r="F90" i="1"/>
  <c r="W90" i="1" s="1"/>
  <c r="G90" i="1"/>
  <c r="F91" i="1"/>
  <c r="W91" i="1" s="1"/>
  <c r="G91" i="1"/>
  <c r="F92" i="1"/>
  <c r="W92" i="1" s="1"/>
  <c r="G92" i="1"/>
  <c r="F93" i="1"/>
  <c r="W93" i="1" s="1"/>
  <c r="G93" i="1"/>
  <c r="F94" i="1"/>
  <c r="W94" i="1" s="1"/>
  <c r="G94" i="1"/>
  <c r="F95" i="1"/>
  <c r="W95" i="1" s="1"/>
  <c r="G95" i="1"/>
  <c r="F96" i="1"/>
  <c r="W96" i="1" s="1"/>
  <c r="G96" i="1"/>
  <c r="F97" i="1"/>
  <c r="W97" i="1" s="1"/>
  <c r="G97" i="1"/>
  <c r="F98" i="1"/>
  <c r="W98" i="1" s="1"/>
  <c r="G98" i="1"/>
  <c r="F99" i="1"/>
  <c r="W99" i="1" s="1"/>
  <c r="G99" i="1"/>
  <c r="F100" i="1"/>
  <c r="W100" i="1" s="1"/>
  <c r="G100" i="1"/>
  <c r="F101" i="1"/>
  <c r="W101" i="1" s="1"/>
  <c r="G101" i="1"/>
  <c r="F102" i="1"/>
  <c r="W102" i="1" s="1"/>
  <c r="G102" i="1"/>
  <c r="F103" i="1"/>
  <c r="W103" i="1" s="1"/>
  <c r="G103" i="1"/>
  <c r="F104" i="1"/>
  <c r="W104" i="1" s="1"/>
  <c r="G104" i="1"/>
  <c r="F105" i="1"/>
  <c r="W105" i="1" s="1"/>
  <c r="G105" i="1"/>
  <c r="F106" i="1"/>
  <c r="W106" i="1" s="1"/>
  <c r="G106" i="1"/>
  <c r="F107" i="1"/>
  <c r="W107" i="1" s="1"/>
  <c r="G107" i="1"/>
  <c r="F108" i="1"/>
  <c r="W108" i="1" s="1"/>
  <c r="G108" i="1"/>
  <c r="F109" i="1"/>
  <c r="W109" i="1" s="1"/>
  <c r="G109" i="1"/>
  <c r="F110" i="1"/>
  <c r="W110" i="1" s="1"/>
  <c r="G110" i="1"/>
  <c r="F111" i="1"/>
  <c r="W111" i="1" s="1"/>
  <c r="G111" i="1"/>
  <c r="F112" i="1"/>
  <c r="W112" i="1" s="1"/>
  <c r="G112" i="1"/>
  <c r="F113" i="1"/>
  <c r="W113" i="1" s="1"/>
  <c r="G113" i="1"/>
  <c r="F114" i="1"/>
  <c r="W114" i="1" s="1"/>
  <c r="G114" i="1"/>
  <c r="F115" i="1"/>
  <c r="W115" i="1" s="1"/>
  <c r="G115" i="1"/>
  <c r="F116" i="1"/>
  <c r="W116" i="1" s="1"/>
  <c r="G116" i="1"/>
  <c r="F117" i="1"/>
  <c r="W117" i="1" s="1"/>
  <c r="G117" i="1"/>
  <c r="F118" i="1"/>
  <c r="W118" i="1" s="1"/>
  <c r="G118" i="1"/>
  <c r="F119" i="1"/>
  <c r="W119" i="1" s="1"/>
  <c r="G119" i="1"/>
  <c r="F120" i="1"/>
  <c r="W120" i="1" s="1"/>
  <c r="G120" i="1"/>
  <c r="F121" i="1"/>
  <c r="W121" i="1" s="1"/>
  <c r="G121" i="1"/>
  <c r="F122" i="1"/>
  <c r="W122" i="1" s="1"/>
  <c r="G122" i="1"/>
  <c r="F123" i="1"/>
  <c r="W123" i="1" s="1"/>
  <c r="G123" i="1"/>
  <c r="F124" i="1"/>
  <c r="W124" i="1" s="1"/>
  <c r="G124" i="1"/>
  <c r="F125" i="1"/>
  <c r="W125" i="1" s="1"/>
  <c r="G125" i="1"/>
  <c r="F126" i="1"/>
  <c r="W126" i="1" s="1"/>
  <c r="G126" i="1"/>
  <c r="F127" i="1"/>
  <c r="W127" i="1" s="1"/>
  <c r="G127" i="1"/>
  <c r="F128" i="1"/>
  <c r="W128" i="1" s="1"/>
  <c r="G128" i="1"/>
  <c r="F129" i="1"/>
  <c r="W129" i="1" s="1"/>
  <c r="G129" i="1"/>
  <c r="F130" i="1"/>
  <c r="W130" i="1" s="1"/>
  <c r="G130" i="1"/>
  <c r="F131" i="1"/>
  <c r="W131" i="1" s="1"/>
  <c r="G131" i="1"/>
  <c r="F132" i="1"/>
  <c r="W132" i="1" s="1"/>
  <c r="G132" i="1"/>
  <c r="F133" i="1"/>
  <c r="W133" i="1" s="1"/>
  <c r="G133" i="1"/>
  <c r="F134" i="1"/>
  <c r="W134" i="1" s="1"/>
  <c r="G134" i="1"/>
  <c r="F135" i="1"/>
  <c r="W135" i="1" s="1"/>
  <c r="G135" i="1"/>
  <c r="F136" i="1"/>
  <c r="W136" i="1" s="1"/>
  <c r="G136" i="1"/>
  <c r="F137" i="1"/>
  <c r="W137" i="1" s="1"/>
  <c r="G137" i="1"/>
  <c r="F138" i="1"/>
  <c r="W138" i="1" s="1"/>
  <c r="G138" i="1"/>
  <c r="F139" i="1"/>
  <c r="W139" i="1" s="1"/>
  <c r="G139" i="1"/>
  <c r="F140" i="1"/>
  <c r="W140" i="1" s="1"/>
  <c r="G140" i="1"/>
  <c r="F141" i="1"/>
  <c r="W141" i="1" s="1"/>
  <c r="G141" i="1"/>
  <c r="F142" i="1"/>
  <c r="W142" i="1" s="1"/>
  <c r="G142" i="1"/>
  <c r="F143" i="1"/>
  <c r="W143" i="1" s="1"/>
  <c r="G143" i="1"/>
  <c r="F144" i="1"/>
  <c r="W144" i="1" s="1"/>
  <c r="G144" i="1"/>
  <c r="F145" i="1"/>
  <c r="W145" i="1" s="1"/>
  <c r="G145" i="1"/>
  <c r="F146" i="1"/>
  <c r="W146" i="1" s="1"/>
  <c r="G146" i="1"/>
  <c r="F147" i="1"/>
  <c r="W147" i="1" s="1"/>
  <c r="G147" i="1"/>
  <c r="F148" i="1"/>
  <c r="W148" i="1" s="1"/>
  <c r="G148" i="1"/>
  <c r="F149" i="1"/>
  <c r="W149" i="1" s="1"/>
  <c r="G149" i="1"/>
  <c r="F150" i="1"/>
  <c r="W150" i="1" s="1"/>
  <c r="G150" i="1"/>
  <c r="F151" i="1"/>
  <c r="W151" i="1" s="1"/>
  <c r="G151" i="1"/>
  <c r="F152" i="1"/>
  <c r="W152" i="1" s="1"/>
  <c r="G152" i="1"/>
  <c r="F153" i="1"/>
  <c r="W153" i="1" s="1"/>
  <c r="G153" i="1"/>
  <c r="F154" i="1"/>
  <c r="W154" i="1" s="1"/>
  <c r="G154" i="1"/>
  <c r="F155" i="1"/>
  <c r="W155" i="1" s="1"/>
  <c r="G155" i="1"/>
  <c r="F156" i="1"/>
  <c r="W156" i="1" s="1"/>
  <c r="G156" i="1"/>
  <c r="F157" i="1"/>
  <c r="W157" i="1" s="1"/>
  <c r="G157" i="1"/>
  <c r="F158" i="1"/>
  <c r="W158" i="1" s="1"/>
  <c r="G158" i="1"/>
  <c r="F159" i="1"/>
  <c r="W159" i="1" s="1"/>
  <c r="G159" i="1"/>
  <c r="F160" i="1"/>
  <c r="W160" i="1" s="1"/>
  <c r="G160" i="1"/>
  <c r="F161" i="1"/>
  <c r="W161" i="1" s="1"/>
  <c r="G161" i="1"/>
  <c r="F162" i="1"/>
  <c r="W162" i="1" s="1"/>
  <c r="G162" i="1"/>
  <c r="F163" i="1"/>
  <c r="W163" i="1" s="1"/>
  <c r="G163" i="1"/>
  <c r="F164" i="1"/>
  <c r="W164" i="1" s="1"/>
  <c r="G164" i="1"/>
  <c r="F165" i="1"/>
  <c r="W165" i="1" s="1"/>
  <c r="G165" i="1"/>
  <c r="F166" i="1"/>
  <c r="W166" i="1" s="1"/>
  <c r="G166" i="1"/>
  <c r="F167" i="1"/>
  <c r="W167" i="1" s="1"/>
  <c r="G167" i="1"/>
  <c r="F168" i="1"/>
  <c r="W168" i="1" s="1"/>
  <c r="G168" i="1"/>
  <c r="F169" i="1"/>
  <c r="W169" i="1" s="1"/>
  <c r="G169" i="1"/>
  <c r="F170" i="1"/>
  <c r="W170" i="1" s="1"/>
  <c r="G170" i="1"/>
  <c r="F171" i="1"/>
  <c r="W171" i="1" s="1"/>
  <c r="G171" i="1"/>
  <c r="F172" i="1"/>
  <c r="W172" i="1" s="1"/>
  <c r="G172" i="1"/>
  <c r="F173" i="1"/>
  <c r="W173" i="1" s="1"/>
  <c r="G173" i="1"/>
  <c r="F174" i="1"/>
  <c r="W174" i="1" s="1"/>
  <c r="G174" i="1"/>
  <c r="F175" i="1"/>
  <c r="W175" i="1" s="1"/>
  <c r="G175" i="1"/>
  <c r="F176" i="1"/>
  <c r="W176" i="1" s="1"/>
  <c r="G176" i="1"/>
  <c r="F177" i="1"/>
  <c r="W177" i="1" s="1"/>
  <c r="G177" i="1"/>
  <c r="F178" i="1"/>
  <c r="W178" i="1" s="1"/>
  <c r="G178" i="1"/>
  <c r="F179" i="1"/>
  <c r="W179" i="1" s="1"/>
  <c r="G179" i="1"/>
  <c r="F180" i="1"/>
  <c r="W180" i="1" s="1"/>
  <c r="G180" i="1"/>
  <c r="F181" i="1"/>
  <c r="W181" i="1" s="1"/>
  <c r="G181" i="1"/>
  <c r="F182" i="1"/>
  <c r="W182" i="1" s="1"/>
  <c r="G182" i="1"/>
  <c r="F183" i="1"/>
  <c r="W183" i="1" s="1"/>
  <c r="G183" i="1"/>
  <c r="F184" i="1"/>
  <c r="W184" i="1" s="1"/>
  <c r="G184" i="1"/>
  <c r="F185" i="1"/>
  <c r="W185" i="1" s="1"/>
  <c r="G185" i="1"/>
  <c r="F186" i="1"/>
  <c r="W186" i="1" s="1"/>
  <c r="G186" i="1"/>
  <c r="F187" i="1"/>
  <c r="W187" i="1" s="1"/>
  <c r="G187" i="1"/>
  <c r="F188" i="1"/>
  <c r="W188" i="1" s="1"/>
  <c r="G188" i="1"/>
  <c r="F189" i="1"/>
  <c r="W189" i="1" s="1"/>
  <c r="G189" i="1"/>
  <c r="F190" i="1"/>
  <c r="W190" i="1" s="1"/>
  <c r="G190" i="1"/>
  <c r="F191" i="1"/>
  <c r="W191" i="1" s="1"/>
  <c r="G191" i="1"/>
  <c r="F192" i="1"/>
  <c r="W192" i="1" s="1"/>
  <c r="G192" i="1"/>
  <c r="F193" i="1"/>
  <c r="W193" i="1" s="1"/>
  <c r="G193" i="1"/>
  <c r="F194" i="1"/>
  <c r="W194" i="1" s="1"/>
  <c r="G194" i="1"/>
  <c r="F195" i="1"/>
  <c r="W195" i="1" s="1"/>
  <c r="G195" i="1"/>
  <c r="F196" i="1"/>
  <c r="W196" i="1" s="1"/>
  <c r="G196" i="1"/>
  <c r="F197" i="1"/>
  <c r="W197" i="1" s="1"/>
  <c r="G197" i="1"/>
  <c r="F198" i="1"/>
  <c r="W198" i="1" s="1"/>
  <c r="G198" i="1"/>
  <c r="F199" i="1"/>
  <c r="W199" i="1" s="1"/>
  <c r="G199" i="1"/>
  <c r="F200" i="1"/>
  <c r="W200" i="1" s="1"/>
  <c r="G200" i="1"/>
  <c r="F201" i="1"/>
  <c r="W201" i="1" s="1"/>
  <c r="G201" i="1"/>
  <c r="F202" i="1"/>
  <c r="W202" i="1" s="1"/>
  <c r="G202" i="1"/>
  <c r="F203" i="1"/>
  <c r="W203" i="1" s="1"/>
  <c r="G203" i="1"/>
  <c r="F204" i="1"/>
  <c r="W204" i="1" s="1"/>
  <c r="G204" i="1"/>
  <c r="F205" i="1"/>
  <c r="W205" i="1" s="1"/>
  <c r="G205" i="1"/>
  <c r="F206" i="1"/>
  <c r="W206" i="1" s="1"/>
  <c r="G206" i="1"/>
  <c r="F207" i="1"/>
  <c r="W207" i="1" s="1"/>
  <c r="G207" i="1"/>
  <c r="F208" i="1"/>
  <c r="W208" i="1" s="1"/>
  <c r="G208" i="1"/>
  <c r="F209" i="1"/>
  <c r="W209" i="1" s="1"/>
  <c r="G209" i="1"/>
  <c r="F210" i="1"/>
  <c r="W210" i="1" s="1"/>
  <c r="G210" i="1"/>
  <c r="F211" i="1"/>
  <c r="W211" i="1" s="1"/>
  <c r="G211" i="1"/>
  <c r="F212" i="1"/>
  <c r="W212" i="1" s="1"/>
  <c r="G212" i="1"/>
  <c r="F213" i="1"/>
  <c r="W213" i="1" s="1"/>
  <c r="G213" i="1"/>
  <c r="F214" i="1"/>
  <c r="W214" i="1" s="1"/>
  <c r="G214" i="1"/>
  <c r="F215" i="1"/>
  <c r="W215" i="1" s="1"/>
  <c r="G215" i="1"/>
  <c r="F216" i="1"/>
  <c r="W216" i="1" s="1"/>
  <c r="G216" i="1"/>
  <c r="F217" i="1"/>
  <c r="W217" i="1" s="1"/>
  <c r="G217" i="1"/>
  <c r="F218" i="1"/>
  <c r="W218" i="1" s="1"/>
  <c r="G218" i="1"/>
  <c r="F219" i="1"/>
  <c r="W219" i="1" s="1"/>
  <c r="G219" i="1"/>
  <c r="F220" i="1"/>
  <c r="W220" i="1" s="1"/>
  <c r="G220" i="1"/>
  <c r="F221" i="1"/>
  <c r="W221" i="1" s="1"/>
  <c r="G221" i="1"/>
  <c r="F222" i="1"/>
  <c r="W222" i="1" s="1"/>
  <c r="G222" i="1"/>
  <c r="F223" i="1"/>
  <c r="W223" i="1" s="1"/>
  <c r="G223" i="1"/>
  <c r="F224" i="1"/>
  <c r="W224" i="1" s="1"/>
  <c r="G224" i="1"/>
  <c r="F225" i="1"/>
  <c r="W225" i="1" s="1"/>
  <c r="G225" i="1"/>
  <c r="F226" i="1"/>
  <c r="W226" i="1" s="1"/>
  <c r="G226" i="1"/>
  <c r="F227" i="1"/>
  <c r="W227" i="1" s="1"/>
  <c r="G227" i="1"/>
  <c r="F228" i="1"/>
  <c r="W228" i="1" s="1"/>
  <c r="G228" i="1"/>
  <c r="F229" i="1"/>
  <c r="W229" i="1" s="1"/>
  <c r="G229" i="1"/>
  <c r="F230" i="1"/>
  <c r="W230" i="1" s="1"/>
  <c r="G230" i="1"/>
  <c r="F231" i="1"/>
  <c r="W231" i="1" s="1"/>
  <c r="G231" i="1"/>
  <c r="F232" i="1"/>
  <c r="W232" i="1" s="1"/>
  <c r="G232" i="1"/>
  <c r="F233" i="1"/>
  <c r="W233" i="1" s="1"/>
  <c r="G233" i="1"/>
  <c r="F234" i="1"/>
  <c r="W234" i="1" s="1"/>
  <c r="G234" i="1"/>
  <c r="F235" i="1"/>
  <c r="W235" i="1" s="1"/>
  <c r="G235" i="1"/>
  <c r="F236" i="1"/>
  <c r="W236" i="1" s="1"/>
  <c r="G236" i="1"/>
  <c r="F237" i="1"/>
  <c r="W237" i="1" s="1"/>
  <c r="G237" i="1"/>
  <c r="F238" i="1"/>
  <c r="W238" i="1" s="1"/>
  <c r="G238" i="1"/>
  <c r="F239" i="1"/>
  <c r="W239" i="1" s="1"/>
  <c r="G239" i="1"/>
  <c r="F240" i="1"/>
  <c r="W240" i="1" s="1"/>
  <c r="G240" i="1"/>
  <c r="F241" i="1"/>
  <c r="W241" i="1" s="1"/>
  <c r="G241" i="1"/>
  <c r="F242" i="1"/>
  <c r="W242" i="1" s="1"/>
  <c r="G242" i="1"/>
  <c r="F243" i="1"/>
  <c r="W243" i="1" s="1"/>
  <c r="G243" i="1"/>
  <c r="F244" i="1"/>
  <c r="W244" i="1" s="1"/>
  <c r="G244" i="1"/>
  <c r="F245" i="1"/>
  <c r="W245" i="1" s="1"/>
  <c r="G245" i="1"/>
  <c r="F246" i="1"/>
  <c r="W246" i="1" s="1"/>
  <c r="G246" i="1"/>
  <c r="F247" i="1"/>
  <c r="W247" i="1" s="1"/>
  <c r="G247" i="1"/>
  <c r="F248" i="1"/>
  <c r="W248" i="1" s="1"/>
  <c r="G248" i="1"/>
  <c r="F249" i="1"/>
  <c r="W249" i="1" s="1"/>
  <c r="G249" i="1"/>
  <c r="F250" i="1"/>
  <c r="W250" i="1" s="1"/>
  <c r="G250" i="1"/>
  <c r="F251" i="1"/>
  <c r="W251" i="1" s="1"/>
  <c r="G251" i="1"/>
  <c r="F252" i="1"/>
  <c r="W252" i="1" s="1"/>
  <c r="G252" i="1"/>
  <c r="F253" i="1"/>
  <c r="W253" i="1" s="1"/>
  <c r="G253" i="1"/>
  <c r="F254" i="1"/>
  <c r="W254" i="1" s="1"/>
  <c r="G254" i="1"/>
  <c r="F255" i="1"/>
  <c r="W255" i="1" s="1"/>
  <c r="G255" i="1"/>
  <c r="F256" i="1"/>
  <c r="W256" i="1" s="1"/>
  <c r="G256" i="1"/>
  <c r="F257" i="1"/>
  <c r="W257" i="1" s="1"/>
  <c r="G257" i="1"/>
  <c r="F258" i="1"/>
  <c r="W258" i="1" s="1"/>
  <c r="G258" i="1"/>
  <c r="F259" i="1"/>
  <c r="W259" i="1" s="1"/>
  <c r="G259" i="1"/>
  <c r="F260" i="1"/>
  <c r="W260" i="1" s="1"/>
  <c r="G260" i="1"/>
  <c r="F261" i="1"/>
  <c r="W261" i="1" s="1"/>
  <c r="G261" i="1"/>
  <c r="F262" i="1"/>
  <c r="W262" i="1" s="1"/>
  <c r="G262" i="1"/>
  <c r="F263" i="1"/>
  <c r="W263" i="1" s="1"/>
  <c r="G263" i="1"/>
  <c r="F264" i="1"/>
  <c r="W264" i="1" s="1"/>
  <c r="G264" i="1"/>
  <c r="F265" i="1"/>
  <c r="W265" i="1" s="1"/>
  <c r="G265" i="1"/>
  <c r="F266" i="1"/>
  <c r="W266" i="1" s="1"/>
  <c r="G266" i="1"/>
  <c r="F267" i="1"/>
  <c r="W267" i="1" s="1"/>
  <c r="G267" i="1"/>
  <c r="F268" i="1"/>
  <c r="W268" i="1" s="1"/>
  <c r="G268" i="1"/>
  <c r="F269" i="1"/>
  <c r="W269" i="1" s="1"/>
  <c r="G269" i="1"/>
  <c r="F270" i="1"/>
  <c r="W270" i="1" s="1"/>
  <c r="G270" i="1"/>
  <c r="F271" i="1"/>
  <c r="W271" i="1" s="1"/>
  <c r="G271" i="1"/>
  <c r="F272" i="1"/>
  <c r="W272" i="1" s="1"/>
  <c r="G272" i="1"/>
  <c r="F273" i="1"/>
  <c r="W273" i="1" s="1"/>
  <c r="G273" i="1"/>
  <c r="F274" i="1"/>
  <c r="W274" i="1" s="1"/>
  <c r="G274" i="1"/>
  <c r="F275" i="1"/>
  <c r="W275" i="1" s="1"/>
  <c r="G275" i="1"/>
  <c r="F276" i="1"/>
  <c r="W276" i="1" s="1"/>
  <c r="G276" i="1"/>
  <c r="F277" i="1"/>
  <c r="W277" i="1" s="1"/>
  <c r="G277" i="1"/>
  <c r="F278" i="1"/>
  <c r="W278" i="1" s="1"/>
  <c r="G278" i="1"/>
  <c r="F279" i="1"/>
  <c r="W279" i="1" s="1"/>
  <c r="G279" i="1"/>
  <c r="F280" i="1"/>
  <c r="W280" i="1" s="1"/>
  <c r="G280" i="1"/>
  <c r="F281" i="1"/>
  <c r="W281" i="1" s="1"/>
  <c r="G281" i="1"/>
  <c r="F282" i="1"/>
  <c r="W282" i="1" s="1"/>
  <c r="G282" i="1"/>
  <c r="F283" i="1"/>
  <c r="W283" i="1" s="1"/>
  <c r="G283" i="1"/>
  <c r="F284" i="1"/>
  <c r="W284" i="1" s="1"/>
  <c r="G284" i="1"/>
  <c r="F285" i="1"/>
  <c r="W285" i="1" s="1"/>
  <c r="G285" i="1"/>
  <c r="F286" i="1"/>
  <c r="W286" i="1" s="1"/>
  <c r="G286" i="1"/>
  <c r="F287" i="1"/>
  <c r="W287" i="1" s="1"/>
  <c r="G287" i="1"/>
  <c r="F288" i="1"/>
  <c r="W288" i="1" s="1"/>
  <c r="G288" i="1"/>
  <c r="F289" i="1"/>
  <c r="W289" i="1" s="1"/>
  <c r="G289" i="1"/>
  <c r="F290" i="1"/>
  <c r="W290" i="1" s="1"/>
  <c r="G290" i="1"/>
  <c r="F291" i="1"/>
  <c r="W291" i="1" s="1"/>
  <c r="G291" i="1"/>
  <c r="F292" i="1"/>
  <c r="W292" i="1" s="1"/>
  <c r="G292" i="1"/>
  <c r="F293" i="1"/>
  <c r="W293" i="1" s="1"/>
  <c r="G293" i="1"/>
  <c r="F294" i="1"/>
  <c r="W294" i="1" s="1"/>
  <c r="G294" i="1"/>
  <c r="F295" i="1"/>
  <c r="W295" i="1" s="1"/>
  <c r="G295" i="1"/>
  <c r="F296" i="1"/>
  <c r="W296" i="1" s="1"/>
  <c r="G296" i="1"/>
  <c r="F297" i="1"/>
  <c r="W297" i="1" s="1"/>
  <c r="G297" i="1"/>
  <c r="F298" i="1"/>
  <c r="W298" i="1" s="1"/>
  <c r="G298" i="1"/>
  <c r="F299" i="1"/>
  <c r="W299" i="1" s="1"/>
  <c r="G299" i="1"/>
  <c r="F300" i="1"/>
  <c r="W300" i="1" s="1"/>
  <c r="G300" i="1"/>
  <c r="F301" i="1"/>
  <c r="W301" i="1" s="1"/>
  <c r="G301" i="1"/>
  <c r="F302" i="1"/>
  <c r="W302" i="1" s="1"/>
  <c r="G302" i="1"/>
  <c r="F303" i="1"/>
  <c r="W303" i="1" s="1"/>
  <c r="G303" i="1"/>
  <c r="F304" i="1"/>
  <c r="W304" i="1" s="1"/>
  <c r="G304" i="1"/>
  <c r="F305" i="1"/>
  <c r="W305" i="1" s="1"/>
  <c r="G305" i="1"/>
  <c r="F306" i="1"/>
  <c r="W306" i="1" s="1"/>
  <c r="G306" i="1"/>
  <c r="F307" i="1"/>
  <c r="W307" i="1" s="1"/>
  <c r="G307" i="1"/>
  <c r="F308" i="1"/>
  <c r="W308" i="1" s="1"/>
  <c r="G308" i="1"/>
  <c r="F309" i="1"/>
  <c r="W309" i="1" s="1"/>
  <c r="G309" i="1"/>
  <c r="F310" i="1"/>
  <c r="W310" i="1" s="1"/>
  <c r="G310" i="1"/>
  <c r="F311" i="1"/>
  <c r="W311" i="1" s="1"/>
  <c r="G311" i="1"/>
  <c r="F312" i="1"/>
  <c r="W312" i="1" s="1"/>
  <c r="G312" i="1"/>
  <c r="F313" i="1"/>
  <c r="W313" i="1" s="1"/>
  <c r="G313" i="1"/>
  <c r="F314" i="1"/>
  <c r="W314" i="1" s="1"/>
  <c r="G314" i="1"/>
  <c r="F315" i="1"/>
  <c r="W315" i="1" s="1"/>
  <c r="G315" i="1"/>
  <c r="F316" i="1"/>
  <c r="W316" i="1" s="1"/>
  <c r="G316" i="1"/>
  <c r="F317" i="1"/>
  <c r="W317" i="1" s="1"/>
  <c r="G317" i="1"/>
  <c r="F318" i="1"/>
  <c r="W318" i="1" s="1"/>
  <c r="G318" i="1"/>
  <c r="F319" i="1"/>
  <c r="W319" i="1" s="1"/>
  <c r="G319" i="1"/>
  <c r="F320" i="1"/>
  <c r="W320" i="1" s="1"/>
  <c r="G320" i="1"/>
  <c r="F321" i="1"/>
  <c r="W321" i="1" s="1"/>
  <c r="G321" i="1"/>
  <c r="F322" i="1"/>
  <c r="W322" i="1" s="1"/>
  <c r="G322" i="1"/>
  <c r="F323" i="1"/>
  <c r="W323" i="1" s="1"/>
  <c r="G323" i="1"/>
  <c r="F324" i="1"/>
  <c r="W324" i="1" s="1"/>
  <c r="G324" i="1"/>
  <c r="F325" i="1"/>
  <c r="W325" i="1" s="1"/>
  <c r="G325" i="1"/>
  <c r="F326" i="1"/>
  <c r="W326" i="1" s="1"/>
  <c r="G326" i="1"/>
  <c r="F327" i="1"/>
  <c r="W327" i="1" s="1"/>
  <c r="G327" i="1"/>
  <c r="F328" i="1"/>
  <c r="W328" i="1" s="1"/>
  <c r="G328" i="1"/>
  <c r="F329" i="1"/>
  <c r="W329" i="1" s="1"/>
  <c r="G329" i="1"/>
  <c r="F330" i="1"/>
  <c r="W330" i="1" s="1"/>
  <c r="G330" i="1"/>
  <c r="F331" i="1"/>
  <c r="W331" i="1" s="1"/>
  <c r="G331" i="1"/>
  <c r="F332" i="1"/>
  <c r="W332" i="1" s="1"/>
  <c r="G332" i="1"/>
  <c r="F333" i="1"/>
  <c r="W333" i="1" s="1"/>
  <c r="G333" i="1"/>
  <c r="F334" i="1"/>
  <c r="W334" i="1" s="1"/>
  <c r="G334" i="1"/>
  <c r="F335" i="1"/>
  <c r="W335" i="1" s="1"/>
  <c r="G335" i="1"/>
  <c r="F336" i="1"/>
  <c r="W336" i="1" s="1"/>
  <c r="G336" i="1"/>
  <c r="F337" i="1"/>
  <c r="W337" i="1" s="1"/>
  <c r="G337" i="1"/>
  <c r="F338" i="1"/>
  <c r="W338" i="1" s="1"/>
  <c r="G338" i="1"/>
  <c r="F339" i="1"/>
  <c r="W339" i="1" s="1"/>
  <c r="G339" i="1"/>
  <c r="F340" i="1"/>
  <c r="W340" i="1" s="1"/>
  <c r="G340" i="1"/>
  <c r="F341" i="1"/>
  <c r="W341" i="1" s="1"/>
  <c r="G341" i="1"/>
  <c r="F342" i="1"/>
  <c r="W342" i="1" s="1"/>
  <c r="G342" i="1"/>
  <c r="F343" i="1"/>
  <c r="W343" i="1" s="1"/>
  <c r="G343" i="1"/>
  <c r="F344" i="1"/>
  <c r="W344" i="1" s="1"/>
  <c r="G344" i="1"/>
  <c r="F345" i="1"/>
  <c r="W345" i="1" s="1"/>
  <c r="G345" i="1"/>
  <c r="F346" i="1"/>
  <c r="W346" i="1" s="1"/>
  <c r="G346" i="1"/>
  <c r="F347" i="1"/>
  <c r="W347" i="1" s="1"/>
  <c r="G347" i="1"/>
  <c r="F348" i="1"/>
  <c r="W348" i="1" s="1"/>
  <c r="G348" i="1"/>
  <c r="F349" i="1"/>
  <c r="W349" i="1" s="1"/>
  <c r="G349" i="1"/>
  <c r="F350" i="1"/>
  <c r="W350" i="1" s="1"/>
  <c r="G350" i="1"/>
  <c r="F351" i="1"/>
  <c r="W351" i="1" s="1"/>
  <c r="G351" i="1"/>
  <c r="F352" i="1"/>
  <c r="W352" i="1" s="1"/>
  <c r="G352" i="1"/>
  <c r="F353" i="1"/>
  <c r="W353" i="1" s="1"/>
  <c r="G353" i="1"/>
  <c r="F354" i="1"/>
  <c r="W354" i="1" s="1"/>
  <c r="G354" i="1"/>
  <c r="F355" i="1"/>
  <c r="W355" i="1" s="1"/>
  <c r="G355" i="1"/>
  <c r="F356" i="1"/>
  <c r="W356" i="1" s="1"/>
  <c r="G356" i="1"/>
  <c r="F357" i="1"/>
  <c r="W357" i="1" s="1"/>
  <c r="G357" i="1"/>
  <c r="F358" i="1"/>
  <c r="W358" i="1" s="1"/>
  <c r="G358" i="1"/>
  <c r="F359" i="1"/>
  <c r="W359" i="1" s="1"/>
  <c r="G359" i="1"/>
  <c r="F360" i="1"/>
  <c r="W360" i="1" s="1"/>
  <c r="G360" i="1"/>
  <c r="F361" i="1"/>
  <c r="W361" i="1" s="1"/>
  <c r="G361" i="1"/>
  <c r="F362" i="1"/>
  <c r="W362" i="1" s="1"/>
  <c r="G362" i="1"/>
  <c r="F363" i="1"/>
  <c r="W363" i="1" s="1"/>
  <c r="G363" i="1"/>
  <c r="F364" i="1"/>
  <c r="W364" i="1" s="1"/>
  <c r="G364" i="1"/>
  <c r="F365" i="1"/>
  <c r="W365" i="1" s="1"/>
  <c r="G365" i="1"/>
  <c r="F366" i="1"/>
  <c r="W366" i="1" s="1"/>
  <c r="G366" i="1"/>
  <c r="F367" i="1"/>
  <c r="W367" i="1" s="1"/>
  <c r="G367" i="1"/>
  <c r="F368" i="1"/>
  <c r="W368" i="1" s="1"/>
  <c r="G368" i="1"/>
  <c r="F369" i="1"/>
  <c r="W369" i="1" s="1"/>
  <c r="G369" i="1"/>
  <c r="F370" i="1"/>
  <c r="W370" i="1" s="1"/>
  <c r="G370" i="1"/>
  <c r="F371" i="1"/>
  <c r="W371" i="1" s="1"/>
  <c r="G371" i="1"/>
  <c r="F372" i="1"/>
  <c r="W372" i="1" s="1"/>
  <c r="G372" i="1"/>
  <c r="F373" i="1"/>
  <c r="W373" i="1" s="1"/>
  <c r="G373" i="1"/>
  <c r="F374" i="1"/>
  <c r="W374" i="1" s="1"/>
  <c r="G374" i="1"/>
  <c r="F375" i="1"/>
  <c r="W375" i="1" s="1"/>
  <c r="G375" i="1"/>
  <c r="F376" i="1"/>
  <c r="W376" i="1" s="1"/>
  <c r="G376" i="1"/>
  <c r="F377" i="1"/>
  <c r="W377" i="1" s="1"/>
  <c r="G377" i="1"/>
  <c r="F378" i="1"/>
  <c r="W378" i="1" s="1"/>
  <c r="G378" i="1"/>
  <c r="F379" i="1"/>
  <c r="W379" i="1" s="1"/>
  <c r="G379" i="1"/>
  <c r="F380" i="1"/>
  <c r="W380" i="1" s="1"/>
  <c r="G380" i="1"/>
  <c r="F381" i="1"/>
  <c r="W381" i="1" s="1"/>
  <c r="G381" i="1"/>
  <c r="F382" i="1"/>
  <c r="W382" i="1" s="1"/>
  <c r="G382" i="1"/>
  <c r="F383" i="1"/>
  <c r="W383" i="1" s="1"/>
  <c r="G383" i="1"/>
  <c r="F384" i="1"/>
  <c r="W384" i="1" s="1"/>
  <c r="G384" i="1"/>
  <c r="F385" i="1"/>
  <c r="W385" i="1" s="1"/>
  <c r="G385" i="1"/>
  <c r="F386" i="1"/>
  <c r="W386" i="1" s="1"/>
  <c r="G386" i="1"/>
  <c r="F387" i="1"/>
  <c r="W387" i="1" s="1"/>
  <c r="G387" i="1"/>
  <c r="F388" i="1"/>
  <c r="W388" i="1" s="1"/>
  <c r="G388" i="1"/>
  <c r="F389" i="1"/>
  <c r="W389" i="1" s="1"/>
  <c r="G389" i="1"/>
  <c r="F390" i="1"/>
  <c r="W390" i="1" s="1"/>
  <c r="G390" i="1"/>
  <c r="F391" i="1"/>
  <c r="W391" i="1" s="1"/>
  <c r="G391" i="1"/>
  <c r="F392" i="1"/>
  <c r="W392" i="1" s="1"/>
  <c r="G392" i="1"/>
  <c r="F393" i="1"/>
  <c r="W393" i="1" s="1"/>
  <c r="G393" i="1"/>
  <c r="F394" i="1"/>
  <c r="W394" i="1" s="1"/>
  <c r="G394" i="1"/>
  <c r="F395" i="1"/>
  <c r="W395" i="1" s="1"/>
  <c r="G395" i="1"/>
  <c r="F396" i="1"/>
  <c r="W396" i="1" s="1"/>
  <c r="G396" i="1"/>
  <c r="F397" i="1"/>
  <c r="W397" i="1" s="1"/>
  <c r="G397" i="1"/>
  <c r="F398" i="1"/>
  <c r="W398" i="1" s="1"/>
  <c r="G398" i="1"/>
  <c r="F399" i="1"/>
  <c r="W399" i="1" s="1"/>
  <c r="G399" i="1"/>
  <c r="F400" i="1"/>
  <c r="W400" i="1" s="1"/>
  <c r="G400" i="1"/>
  <c r="F401" i="1"/>
  <c r="W401" i="1" s="1"/>
  <c r="G401" i="1"/>
  <c r="F402" i="1"/>
  <c r="W402" i="1" s="1"/>
  <c r="G402" i="1"/>
  <c r="F403" i="1"/>
  <c r="W403" i="1" s="1"/>
  <c r="G403" i="1"/>
  <c r="F404" i="1"/>
  <c r="W404" i="1" s="1"/>
  <c r="G404" i="1"/>
  <c r="F405" i="1"/>
  <c r="W405" i="1" s="1"/>
  <c r="G405" i="1"/>
  <c r="F406" i="1"/>
  <c r="W406" i="1" s="1"/>
  <c r="G406" i="1"/>
  <c r="F407" i="1"/>
  <c r="W407" i="1" s="1"/>
  <c r="G407" i="1"/>
  <c r="F408" i="1"/>
  <c r="W408" i="1" s="1"/>
  <c r="G408" i="1"/>
  <c r="F409" i="1"/>
  <c r="W409" i="1" s="1"/>
  <c r="G409" i="1"/>
  <c r="F410" i="1"/>
  <c r="W410" i="1" s="1"/>
  <c r="Z410" i="1" s="1"/>
  <c r="AA410" i="1" s="1"/>
  <c r="AC410" i="1" s="1"/>
  <c r="G410" i="1"/>
  <c r="F411" i="1"/>
  <c r="W411" i="1" s="1"/>
  <c r="G411" i="1"/>
  <c r="F412" i="1"/>
  <c r="W412" i="1" s="1"/>
  <c r="G412" i="1"/>
  <c r="F413" i="1"/>
  <c r="W413" i="1" s="1"/>
  <c r="G413" i="1"/>
  <c r="F414" i="1"/>
  <c r="W414" i="1" s="1"/>
  <c r="G414" i="1"/>
  <c r="F415" i="1"/>
  <c r="W415" i="1" s="1"/>
  <c r="G415" i="1"/>
  <c r="F416" i="1"/>
  <c r="W416" i="1" s="1"/>
  <c r="G416" i="1"/>
  <c r="F417" i="1"/>
  <c r="W417" i="1" s="1"/>
  <c r="G417" i="1"/>
  <c r="F418" i="1"/>
  <c r="W418" i="1" s="1"/>
  <c r="G418" i="1"/>
  <c r="F419" i="1"/>
  <c r="W419" i="1" s="1"/>
  <c r="G419" i="1"/>
  <c r="F420" i="1"/>
  <c r="W420" i="1" s="1"/>
  <c r="G420" i="1"/>
  <c r="F421" i="1"/>
  <c r="W421" i="1" s="1"/>
  <c r="G421" i="1"/>
  <c r="F422" i="1"/>
  <c r="W422" i="1" s="1"/>
  <c r="Z422" i="1" s="1"/>
  <c r="AA422" i="1" s="1"/>
  <c r="AC422" i="1" s="1"/>
  <c r="G422" i="1"/>
  <c r="F423" i="1"/>
  <c r="W423" i="1" s="1"/>
  <c r="G423" i="1"/>
  <c r="F424" i="1"/>
  <c r="W424" i="1" s="1"/>
  <c r="G424" i="1"/>
  <c r="F425" i="1"/>
  <c r="W425" i="1" s="1"/>
  <c r="G425" i="1"/>
  <c r="F426" i="1"/>
  <c r="W426" i="1" s="1"/>
  <c r="G426" i="1"/>
  <c r="F427" i="1"/>
  <c r="W427" i="1" s="1"/>
  <c r="G427" i="1"/>
  <c r="F428" i="1"/>
  <c r="W428" i="1" s="1"/>
  <c r="G428" i="1"/>
  <c r="F429" i="1"/>
  <c r="W429" i="1" s="1"/>
  <c r="G429" i="1"/>
  <c r="F430" i="1"/>
  <c r="W430" i="1" s="1"/>
  <c r="G430" i="1"/>
  <c r="F431" i="1"/>
  <c r="W431" i="1" s="1"/>
  <c r="G431" i="1"/>
  <c r="F432" i="1"/>
  <c r="W432" i="1" s="1"/>
  <c r="G432" i="1"/>
  <c r="F433" i="1"/>
  <c r="W433" i="1" s="1"/>
  <c r="G433" i="1"/>
  <c r="F434" i="1"/>
  <c r="W434" i="1" s="1"/>
  <c r="Z434" i="1" s="1"/>
  <c r="AA434" i="1" s="1"/>
  <c r="AC434" i="1" s="1"/>
  <c r="G434" i="1"/>
  <c r="F435" i="1"/>
  <c r="W435" i="1" s="1"/>
  <c r="G435" i="1"/>
  <c r="F436" i="1"/>
  <c r="W436" i="1" s="1"/>
  <c r="G436" i="1"/>
  <c r="F437" i="1"/>
  <c r="W437" i="1" s="1"/>
  <c r="G437" i="1"/>
  <c r="F438" i="1"/>
  <c r="W438" i="1" s="1"/>
  <c r="G438" i="1"/>
  <c r="F439" i="1"/>
  <c r="W439" i="1" s="1"/>
  <c r="G439" i="1"/>
  <c r="F440" i="1"/>
  <c r="W440" i="1" s="1"/>
  <c r="G440" i="1"/>
  <c r="F441" i="1"/>
  <c r="W441" i="1" s="1"/>
  <c r="G441" i="1"/>
  <c r="F442" i="1"/>
  <c r="W442" i="1" s="1"/>
  <c r="G442" i="1"/>
  <c r="F443" i="1"/>
  <c r="W443" i="1" s="1"/>
  <c r="G443" i="1"/>
  <c r="F444" i="1"/>
  <c r="W444" i="1" s="1"/>
  <c r="G444" i="1"/>
  <c r="F445" i="1"/>
  <c r="W445" i="1" s="1"/>
  <c r="G445" i="1"/>
  <c r="F446" i="1"/>
  <c r="W446" i="1" s="1"/>
  <c r="Z446" i="1" s="1"/>
  <c r="AA446" i="1" s="1"/>
  <c r="AC446" i="1" s="1"/>
  <c r="G446" i="1"/>
  <c r="F447" i="1"/>
  <c r="W447" i="1" s="1"/>
  <c r="G447" i="1"/>
  <c r="F448" i="1"/>
  <c r="W448" i="1" s="1"/>
  <c r="G448" i="1"/>
  <c r="F449" i="1"/>
  <c r="W449" i="1" s="1"/>
  <c r="G449" i="1"/>
  <c r="F450" i="1"/>
  <c r="W450" i="1" s="1"/>
  <c r="G450" i="1"/>
  <c r="F451" i="1"/>
  <c r="W451" i="1" s="1"/>
  <c r="G451" i="1"/>
  <c r="F452" i="1"/>
  <c r="W452" i="1" s="1"/>
  <c r="G452" i="1"/>
  <c r="F453" i="1"/>
  <c r="W453" i="1" s="1"/>
  <c r="G453" i="1"/>
  <c r="F454" i="1"/>
  <c r="W454" i="1" s="1"/>
  <c r="G454" i="1"/>
  <c r="F455" i="1"/>
  <c r="W455" i="1" s="1"/>
  <c r="G455" i="1"/>
  <c r="F456" i="1"/>
  <c r="W456" i="1" s="1"/>
  <c r="G456" i="1"/>
  <c r="F457" i="1"/>
  <c r="W457" i="1" s="1"/>
  <c r="G457" i="1"/>
  <c r="F458" i="1"/>
  <c r="W458" i="1" s="1"/>
  <c r="Z458" i="1" s="1"/>
  <c r="AA458" i="1" s="1"/>
  <c r="AC458" i="1" s="1"/>
  <c r="G458" i="1"/>
  <c r="F459" i="1"/>
  <c r="W459" i="1" s="1"/>
  <c r="G459" i="1"/>
  <c r="F460" i="1"/>
  <c r="W460" i="1" s="1"/>
  <c r="G460" i="1"/>
  <c r="F461" i="1"/>
  <c r="W461" i="1" s="1"/>
  <c r="G461" i="1"/>
  <c r="F462" i="1"/>
  <c r="W462" i="1" s="1"/>
  <c r="G462" i="1"/>
  <c r="F463" i="1"/>
  <c r="W463" i="1" s="1"/>
  <c r="G463" i="1"/>
  <c r="F464" i="1"/>
  <c r="W464" i="1" s="1"/>
  <c r="G464" i="1"/>
  <c r="F465" i="1"/>
  <c r="W465" i="1" s="1"/>
  <c r="G465" i="1"/>
  <c r="F466" i="1"/>
  <c r="W466" i="1" s="1"/>
  <c r="G466" i="1"/>
  <c r="F467" i="1"/>
  <c r="W467" i="1" s="1"/>
  <c r="G467" i="1"/>
  <c r="F468" i="1"/>
  <c r="W468" i="1" s="1"/>
  <c r="G468" i="1"/>
  <c r="F469" i="1"/>
  <c r="W469" i="1" s="1"/>
  <c r="G469" i="1"/>
  <c r="F470" i="1"/>
  <c r="W470" i="1" s="1"/>
  <c r="Z470" i="1" s="1"/>
  <c r="AA470" i="1" s="1"/>
  <c r="AC470" i="1" s="1"/>
  <c r="G470" i="1"/>
  <c r="F471" i="1"/>
  <c r="W471" i="1" s="1"/>
  <c r="G471" i="1"/>
  <c r="F472" i="1"/>
  <c r="W472" i="1" s="1"/>
  <c r="G472" i="1"/>
  <c r="F473" i="1"/>
  <c r="W473" i="1" s="1"/>
  <c r="G473" i="1"/>
  <c r="F474" i="1"/>
  <c r="W474" i="1" s="1"/>
  <c r="G474" i="1"/>
  <c r="F475" i="1"/>
  <c r="W475" i="1" s="1"/>
  <c r="G475" i="1"/>
  <c r="F476" i="1"/>
  <c r="W476" i="1" s="1"/>
  <c r="G476" i="1"/>
  <c r="F477" i="1"/>
  <c r="W477" i="1" s="1"/>
  <c r="G477" i="1"/>
  <c r="F478" i="1"/>
  <c r="W478" i="1" s="1"/>
  <c r="G478" i="1"/>
  <c r="F479" i="1"/>
  <c r="W479" i="1" s="1"/>
  <c r="G479" i="1"/>
  <c r="F480" i="1"/>
  <c r="W480" i="1" s="1"/>
  <c r="G480" i="1"/>
  <c r="F481" i="1"/>
  <c r="W481" i="1" s="1"/>
  <c r="G481" i="1"/>
  <c r="F482" i="1"/>
  <c r="W482" i="1" s="1"/>
  <c r="Z482" i="1" s="1"/>
  <c r="AA482" i="1" s="1"/>
  <c r="AC482" i="1" s="1"/>
  <c r="G482" i="1"/>
  <c r="F483" i="1"/>
  <c r="W483" i="1" s="1"/>
  <c r="G483" i="1"/>
  <c r="F484" i="1"/>
  <c r="W484" i="1" s="1"/>
  <c r="G484" i="1"/>
  <c r="F485" i="1"/>
  <c r="W485" i="1" s="1"/>
  <c r="G485" i="1"/>
  <c r="F486" i="1"/>
  <c r="W486" i="1" s="1"/>
  <c r="G486" i="1"/>
  <c r="F487" i="1"/>
  <c r="W487" i="1" s="1"/>
  <c r="G487" i="1"/>
  <c r="F488" i="1"/>
  <c r="W488" i="1" s="1"/>
  <c r="G488" i="1"/>
  <c r="F489" i="1"/>
  <c r="W489" i="1" s="1"/>
  <c r="G489" i="1"/>
  <c r="F490" i="1"/>
  <c r="W490" i="1" s="1"/>
  <c r="G490" i="1"/>
  <c r="F491" i="1"/>
  <c r="W491" i="1" s="1"/>
  <c r="G491" i="1"/>
  <c r="F492" i="1"/>
  <c r="W492" i="1" s="1"/>
  <c r="G492" i="1"/>
  <c r="F493" i="1"/>
  <c r="W493" i="1" s="1"/>
  <c r="G493" i="1"/>
  <c r="F494" i="1"/>
  <c r="W494" i="1" s="1"/>
  <c r="Z494" i="1" s="1"/>
  <c r="AA494" i="1" s="1"/>
  <c r="AC494" i="1" s="1"/>
  <c r="G494" i="1"/>
  <c r="F495" i="1"/>
  <c r="W495" i="1" s="1"/>
  <c r="G495" i="1"/>
  <c r="F496" i="1"/>
  <c r="W496" i="1" s="1"/>
  <c r="G496" i="1"/>
  <c r="F497" i="1"/>
  <c r="W497" i="1" s="1"/>
  <c r="G497" i="1"/>
  <c r="F498" i="1"/>
  <c r="W498" i="1" s="1"/>
  <c r="G498" i="1"/>
  <c r="F499" i="1"/>
  <c r="W499" i="1" s="1"/>
  <c r="G499" i="1"/>
  <c r="F500" i="1"/>
  <c r="W500" i="1" s="1"/>
  <c r="G500" i="1"/>
  <c r="F501" i="1"/>
  <c r="W501" i="1" s="1"/>
  <c r="G501" i="1"/>
  <c r="F502" i="1"/>
  <c r="W502" i="1" s="1"/>
  <c r="G502" i="1"/>
  <c r="F503" i="1"/>
  <c r="W503" i="1" s="1"/>
  <c r="G503" i="1"/>
  <c r="F504" i="1"/>
  <c r="W504" i="1" s="1"/>
  <c r="G504" i="1"/>
  <c r="F505" i="1"/>
  <c r="W505" i="1" s="1"/>
  <c r="G505" i="1"/>
  <c r="F506" i="1"/>
  <c r="W506" i="1" s="1"/>
  <c r="Z506" i="1" s="1"/>
  <c r="AA506" i="1" s="1"/>
  <c r="AC506" i="1" s="1"/>
  <c r="G506" i="1"/>
  <c r="F507" i="1"/>
  <c r="W507" i="1" s="1"/>
  <c r="G507" i="1"/>
  <c r="F508" i="1"/>
  <c r="W508" i="1" s="1"/>
  <c r="G508" i="1"/>
  <c r="F509" i="1"/>
  <c r="W509" i="1" s="1"/>
  <c r="G509" i="1"/>
  <c r="F510" i="1"/>
  <c r="W510" i="1" s="1"/>
  <c r="G510" i="1"/>
  <c r="F511" i="1"/>
  <c r="W511" i="1" s="1"/>
  <c r="G511" i="1"/>
  <c r="F512" i="1"/>
  <c r="W512" i="1" s="1"/>
  <c r="G512" i="1"/>
  <c r="F513" i="1"/>
  <c r="W513" i="1" s="1"/>
  <c r="G513" i="1"/>
  <c r="F514" i="1"/>
  <c r="W514" i="1" s="1"/>
  <c r="G514" i="1"/>
  <c r="F515" i="1"/>
  <c r="W515" i="1" s="1"/>
  <c r="G515" i="1"/>
  <c r="F516" i="1"/>
  <c r="W516" i="1" s="1"/>
  <c r="G516" i="1"/>
  <c r="F517" i="1"/>
  <c r="W517" i="1" s="1"/>
  <c r="G517" i="1"/>
  <c r="F518" i="1"/>
  <c r="W518" i="1" s="1"/>
  <c r="Z518" i="1" s="1"/>
  <c r="AA518" i="1" s="1"/>
  <c r="AC518" i="1" s="1"/>
  <c r="G518" i="1"/>
  <c r="F519" i="1"/>
  <c r="W519" i="1" s="1"/>
  <c r="G519" i="1"/>
  <c r="F520" i="1"/>
  <c r="W520" i="1" s="1"/>
  <c r="G520" i="1"/>
  <c r="F521" i="1"/>
  <c r="W521" i="1" s="1"/>
  <c r="G521" i="1"/>
  <c r="F522" i="1"/>
  <c r="W522" i="1" s="1"/>
  <c r="G522" i="1"/>
  <c r="F523" i="1"/>
  <c r="W523" i="1" s="1"/>
  <c r="G523" i="1"/>
  <c r="F524" i="1"/>
  <c r="W524" i="1" s="1"/>
  <c r="G524" i="1"/>
  <c r="F525" i="1"/>
  <c r="W525" i="1" s="1"/>
  <c r="G525" i="1"/>
  <c r="F526" i="1"/>
  <c r="W526" i="1" s="1"/>
  <c r="G526" i="1"/>
  <c r="F527" i="1"/>
  <c r="W527" i="1" s="1"/>
  <c r="G527" i="1"/>
  <c r="F528" i="1"/>
  <c r="W528" i="1" s="1"/>
  <c r="G528" i="1"/>
  <c r="F529" i="1"/>
  <c r="W529" i="1" s="1"/>
  <c r="G529" i="1"/>
  <c r="F530" i="1"/>
  <c r="W530" i="1" s="1"/>
  <c r="Z530" i="1" s="1"/>
  <c r="AA530" i="1" s="1"/>
  <c r="AC530" i="1" s="1"/>
  <c r="G530" i="1"/>
  <c r="F531" i="1"/>
  <c r="W531" i="1" s="1"/>
  <c r="G531" i="1"/>
  <c r="F532" i="1"/>
  <c r="W532" i="1" s="1"/>
  <c r="G532" i="1"/>
  <c r="F533" i="1"/>
  <c r="W533" i="1" s="1"/>
  <c r="G533" i="1"/>
  <c r="F534" i="1"/>
  <c r="W534" i="1" s="1"/>
  <c r="G534" i="1"/>
  <c r="F535" i="1"/>
  <c r="W535" i="1" s="1"/>
  <c r="G535" i="1"/>
  <c r="F536" i="1"/>
  <c r="W536" i="1" s="1"/>
  <c r="G536" i="1"/>
  <c r="F537" i="1"/>
  <c r="W537" i="1" s="1"/>
  <c r="G537" i="1"/>
  <c r="F538" i="1"/>
  <c r="W538" i="1" s="1"/>
  <c r="G538" i="1"/>
  <c r="F539" i="1"/>
  <c r="W539" i="1" s="1"/>
  <c r="G539" i="1"/>
  <c r="F540" i="1"/>
  <c r="W540" i="1" s="1"/>
  <c r="G540" i="1"/>
  <c r="F541" i="1"/>
  <c r="W541" i="1" s="1"/>
  <c r="G541" i="1"/>
  <c r="F542" i="1"/>
  <c r="W542" i="1" s="1"/>
  <c r="Z542" i="1" s="1"/>
  <c r="AA542" i="1" s="1"/>
  <c r="AC542" i="1" s="1"/>
  <c r="G542" i="1"/>
  <c r="F543" i="1"/>
  <c r="W543" i="1" s="1"/>
  <c r="G543" i="1"/>
  <c r="F544" i="1"/>
  <c r="W544" i="1" s="1"/>
  <c r="G544" i="1"/>
  <c r="F545" i="1"/>
  <c r="W545" i="1" s="1"/>
  <c r="G545" i="1"/>
  <c r="F546" i="1"/>
  <c r="W546" i="1" s="1"/>
  <c r="G546" i="1"/>
  <c r="F547" i="1"/>
  <c r="W547" i="1" s="1"/>
  <c r="G547" i="1"/>
  <c r="F548" i="1"/>
  <c r="W548" i="1" s="1"/>
  <c r="G548" i="1"/>
  <c r="F549" i="1"/>
  <c r="W549" i="1" s="1"/>
  <c r="G549" i="1"/>
  <c r="F550" i="1"/>
  <c r="W550" i="1" s="1"/>
  <c r="G550" i="1"/>
  <c r="F551" i="1"/>
  <c r="W551" i="1" s="1"/>
  <c r="G551" i="1"/>
  <c r="F552" i="1"/>
  <c r="W552" i="1" s="1"/>
  <c r="G552" i="1"/>
  <c r="F553" i="1"/>
  <c r="W553" i="1" s="1"/>
  <c r="G553" i="1"/>
  <c r="F554" i="1"/>
  <c r="W554" i="1" s="1"/>
  <c r="Z554" i="1" s="1"/>
  <c r="AA554" i="1" s="1"/>
  <c r="AC554" i="1" s="1"/>
  <c r="G554" i="1"/>
  <c r="F555" i="1"/>
  <c r="W555" i="1" s="1"/>
  <c r="G555" i="1"/>
  <c r="F556" i="1"/>
  <c r="W556" i="1" s="1"/>
  <c r="G556" i="1"/>
  <c r="F557" i="1"/>
  <c r="W557" i="1" s="1"/>
  <c r="G557" i="1"/>
  <c r="F558" i="1"/>
  <c r="W558" i="1" s="1"/>
  <c r="G558" i="1"/>
  <c r="F559" i="1"/>
  <c r="W559" i="1" s="1"/>
  <c r="G559" i="1"/>
  <c r="F560" i="1"/>
  <c r="W560" i="1" s="1"/>
  <c r="G560" i="1"/>
  <c r="F561" i="1"/>
  <c r="W561" i="1" s="1"/>
  <c r="G561" i="1"/>
  <c r="F562" i="1"/>
  <c r="W562" i="1" s="1"/>
  <c r="G562" i="1"/>
  <c r="F563" i="1"/>
  <c r="W563" i="1" s="1"/>
  <c r="G563" i="1"/>
  <c r="F564" i="1"/>
  <c r="W564" i="1" s="1"/>
  <c r="G564" i="1"/>
  <c r="F565" i="1"/>
  <c r="W565" i="1" s="1"/>
  <c r="G565" i="1"/>
  <c r="F566" i="1"/>
  <c r="W566" i="1" s="1"/>
  <c r="Z566" i="1" s="1"/>
  <c r="AA566" i="1" s="1"/>
  <c r="AC566" i="1" s="1"/>
  <c r="G566" i="1"/>
  <c r="F567" i="1"/>
  <c r="W567" i="1" s="1"/>
  <c r="G567" i="1"/>
  <c r="F568" i="1"/>
  <c r="W568" i="1" s="1"/>
  <c r="G568" i="1"/>
  <c r="F569" i="1"/>
  <c r="W569" i="1" s="1"/>
  <c r="G569" i="1"/>
  <c r="F570" i="1"/>
  <c r="W570" i="1" s="1"/>
  <c r="G570" i="1"/>
  <c r="F571" i="1"/>
  <c r="W571" i="1" s="1"/>
  <c r="G571" i="1"/>
  <c r="F572" i="1"/>
  <c r="W572" i="1" s="1"/>
  <c r="G572" i="1"/>
  <c r="F573" i="1"/>
  <c r="W573" i="1" s="1"/>
  <c r="G573" i="1"/>
  <c r="F574" i="1"/>
  <c r="W574" i="1" s="1"/>
  <c r="G574" i="1"/>
  <c r="F575" i="1"/>
  <c r="W575" i="1" s="1"/>
  <c r="G575" i="1"/>
  <c r="F576" i="1"/>
  <c r="W576" i="1" s="1"/>
  <c r="G576" i="1"/>
  <c r="F577" i="1"/>
  <c r="W577" i="1" s="1"/>
  <c r="G577" i="1"/>
  <c r="F578" i="1"/>
  <c r="W578" i="1" s="1"/>
  <c r="Z578" i="1" s="1"/>
  <c r="AA578" i="1" s="1"/>
  <c r="AC578" i="1" s="1"/>
  <c r="G578" i="1"/>
  <c r="F579" i="1"/>
  <c r="W579" i="1" s="1"/>
  <c r="G579" i="1"/>
  <c r="F580" i="1"/>
  <c r="W580" i="1" s="1"/>
  <c r="G580" i="1"/>
  <c r="F581" i="1"/>
  <c r="W581" i="1" s="1"/>
  <c r="G581" i="1"/>
  <c r="F582" i="1"/>
  <c r="W582" i="1" s="1"/>
  <c r="G582" i="1"/>
  <c r="F583" i="1"/>
  <c r="W583" i="1" s="1"/>
  <c r="G583" i="1"/>
  <c r="F584" i="1"/>
  <c r="W584" i="1" s="1"/>
  <c r="G584" i="1"/>
  <c r="F585" i="1"/>
  <c r="W585" i="1" s="1"/>
  <c r="G585" i="1"/>
  <c r="F586" i="1"/>
  <c r="W586" i="1" s="1"/>
  <c r="G586" i="1"/>
  <c r="F587" i="1"/>
  <c r="W587" i="1" s="1"/>
  <c r="G587" i="1"/>
  <c r="F588" i="1"/>
  <c r="W588" i="1" s="1"/>
  <c r="G588" i="1"/>
  <c r="F589" i="1"/>
  <c r="W589" i="1" s="1"/>
  <c r="G589" i="1"/>
  <c r="F590" i="1"/>
  <c r="W590" i="1" s="1"/>
  <c r="Z590" i="1" s="1"/>
  <c r="AA590" i="1" s="1"/>
  <c r="AC590" i="1" s="1"/>
  <c r="G590" i="1"/>
  <c r="F591" i="1"/>
  <c r="W591" i="1" s="1"/>
  <c r="G591" i="1"/>
  <c r="F592" i="1"/>
  <c r="W592" i="1" s="1"/>
  <c r="G592" i="1"/>
  <c r="F593" i="1"/>
  <c r="W593" i="1" s="1"/>
  <c r="G593" i="1"/>
  <c r="F594" i="1"/>
  <c r="W594" i="1" s="1"/>
  <c r="G594" i="1"/>
  <c r="F595" i="1"/>
  <c r="W595" i="1" s="1"/>
  <c r="G595" i="1"/>
  <c r="F596" i="1"/>
  <c r="W596" i="1" s="1"/>
  <c r="G596" i="1"/>
  <c r="F597" i="1"/>
  <c r="W597" i="1" s="1"/>
  <c r="G597" i="1"/>
  <c r="F598" i="1"/>
  <c r="W598" i="1" s="1"/>
  <c r="G598" i="1"/>
  <c r="F599" i="1"/>
  <c r="W599" i="1" s="1"/>
  <c r="G599" i="1"/>
  <c r="F600" i="1"/>
  <c r="W600" i="1" s="1"/>
  <c r="G600" i="1"/>
  <c r="F601" i="1"/>
  <c r="W601" i="1" s="1"/>
  <c r="G601" i="1"/>
  <c r="F602" i="1"/>
  <c r="W602" i="1" s="1"/>
  <c r="Z602" i="1" s="1"/>
  <c r="AA602" i="1" s="1"/>
  <c r="AC602" i="1" s="1"/>
  <c r="G602" i="1"/>
  <c r="F603" i="1"/>
  <c r="W603" i="1" s="1"/>
  <c r="G603" i="1"/>
  <c r="F604" i="1"/>
  <c r="W604" i="1" s="1"/>
  <c r="G604" i="1"/>
  <c r="F605" i="1"/>
  <c r="W605" i="1" s="1"/>
  <c r="G605" i="1"/>
  <c r="F606" i="1"/>
  <c r="W606" i="1" s="1"/>
  <c r="G606" i="1"/>
  <c r="F607" i="1"/>
  <c r="W607" i="1" s="1"/>
  <c r="G607" i="1"/>
  <c r="F608" i="1"/>
  <c r="W608" i="1" s="1"/>
  <c r="G608" i="1"/>
  <c r="F609" i="1"/>
  <c r="W609" i="1" s="1"/>
  <c r="G609" i="1"/>
  <c r="F610" i="1"/>
  <c r="W610" i="1" s="1"/>
  <c r="G610" i="1"/>
  <c r="F611" i="1"/>
  <c r="W611" i="1" s="1"/>
  <c r="G611" i="1"/>
  <c r="F612" i="1"/>
  <c r="W612" i="1" s="1"/>
  <c r="G612" i="1"/>
  <c r="F613" i="1"/>
  <c r="W613" i="1" s="1"/>
  <c r="G613" i="1"/>
  <c r="F614" i="1"/>
  <c r="W614" i="1" s="1"/>
  <c r="Z614" i="1" s="1"/>
  <c r="AA614" i="1" s="1"/>
  <c r="AC614" i="1" s="1"/>
  <c r="G614" i="1"/>
  <c r="F615" i="1"/>
  <c r="W615" i="1" s="1"/>
  <c r="G615" i="1"/>
  <c r="F616" i="1"/>
  <c r="W616" i="1" s="1"/>
  <c r="G616" i="1"/>
  <c r="F617" i="1"/>
  <c r="W617" i="1" s="1"/>
  <c r="G617" i="1"/>
  <c r="F618" i="1"/>
  <c r="W618" i="1" s="1"/>
  <c r="G618" i="1"/>
  <c r="F619" i="1"/>
  <c r="W619" i="1" s="1"/>
  <c r="G619" i="1"/>
  <c r="F620" i="1"/>
  <c r="W620" i="1" s="1"/>
  <c r="G620" i="1"/>
  <c r="F621" i="1"/>
  <c r="W621" i="1" s="1"/>
  <c r="G621" i="1"/>
  <c r="F622" i="1"/>
  <c r="W622" i="1" s="1"/>
  <c r="G622" i="1"/>
  <c r="F623" i="1"/>
  <c r="W623" i="1" s="1"/>
  <c r="G623" i="1"/>
  <c r="F624" i="1"/>
  <c r="W624" i="1" s="1"/>
  <c r="G624" i="1"/>
  <c r="F625" i="1"/>
  <c r="W625" i="1" s="1"/>
  <c r="G625" i="1"/>
  <c r="F626" i="1"/>
  <c r="W626" i="1" s="1"/>
  <c r="Z626" i="1" s="1"/>
  <c r="AA626" i="1" s="1"/>
  <c r="AC626" i="1" s="1"/>
  <c r="G626" i="1"/>
  <c r="F627" i="1"/>
  <c r="W627" i="1" s="1"/>
  <c r="G627" i="1"/>
  <c r="F628" i="1"/>
  <c r="W628" i="1" s="1"/>
  <c r="G628" i="1"/>
  <c r="F629" i="1"/>
  <c r="W629" i="1" s="1"/>
  <c r="G629" i="1"/>
  <c r="F630" i="1"/>
  <c r="W630" i="1" s="1"/>
  <c r="G630" i="1"/>
  <c r="F631" i="1"/>
  <c r="W631" i="1" s="1"/>
  <c r="G631" i="1"/>
  <c r="F632" i="1"/>
  <c r="W632" i="1" s="1"/>
  <c r="G632" i="1"/>
  <c r="F633" i="1"/>
  <c r="W633" i="1" s="1"/>
  <c r="G633" i="1"/>
  <c r="F634" i="1"/>
  <c r="W634" i="1" s="1"/>
  <c r="G634" i="1"/>
  <c r="F635" i="1"/>
  <c r="W635" i="1" s="1"/>
  <c r="G635" i="1"/>
  <c r="F636" i="1"/>
  <c r="W636" i="1" s="1"/>
  <c r="G636" i="1"/>
  <c r="F637" i="1"/>
  <c r="W637" i="1" s="1"/>
  <c r="G637" i="1"/>
  <c r="F638" i="1"/>
  <c r="W638" i="1" s="1"/>
  <c r="Z638" i="1" s="1"/>
  <c r="AA638" i="1" s="1"/>
  <c r="AC638" i="1" s="1"/>
  <c r="G638" i="1"/>
  <c r="F639" i="1"/>
  <c r="W639" i="1" s="1"/>
  <c r="G639" i="1"/>
  <c r="F640" i="1"/>
  <c r="W640" i="1" s="1"/>
  <c r="G640" i="1"/>
  <c r="F641" i="1"/>
  <c r="W641" i="1" s="1"/>
  <c r="G641" i="1"/>
  <c r="F642" i="1"/>
  <c r="W642" i="1" s="1"/>
  <c r="G642" i="1"/>
  <c r="F643" i="1"/>
  <c r="W643" i="1" s="1"/>
  <c r="G643" i="1"/>
  <c r="F644" i="1"/>
  <c r="W644" i="1" s="1"/>
  <c r="G644" i="1"/>
  <c r="F645" i="1"/>
  <c r="W645" i="1" s="1"/>
  <c r="G645" i="1"/>
  <c r="F646" i="1"/>
  <c r="W646" i="1" s="1"/>
  <c r="G646" i="1"/>
  <c r="F647" i="1"/>
  <c r="W647" i="1" s="1"/>
  <c r="G647" i="1"/>
  <c r="F648" i="1"/>
  <c r="W648" i="1" s="1"/>
  <c r="G648" i="1"/>
  <c r="F649" i="1"/>
  <c r="W649" i="1" s="1"/>
  <c r="G649" i="1"/>
  <c r="F650" i="1"/>
  <c r="W650" i="1" s="1"/>
  <c r="Z650" i="1" s="1"/>
  <c r="AA650" i="1" s="1"/>
  <c r="AC650" i="1" s="1"/>
  <c r="G650" i="1"/>
  <c r="F651" i="1"/>
  <c r="W651" i="1" s="1"/>
  <c r="G651" i="1"/>
  <c r="F652" i="1"/>
  <c r="W652" i="1" s="1"/>
  <c r="G652" i="1"/>
  <c r="F653" i="1"/>
  <c r="W653" i="1" s="1"/>
  <c r="G653" i="1"/>
  <c r="F654" i="1"/>
  <c r="W654" i="1" s="1"/>
  <c r="G654" i="1"/>
  <c r="F655" i="1"/>
  <c r="W655" i="1" s="1"/>
  <c r="G655" i="1"/>
  <c r="F656" i="1"/>
  <c r="W656" i="1" s="1"/>
  <c r="G656" i="1"/>
  <c r="F657" i="1"/>
  <c r="W657" i="1" s="1"/>
  <c r="G657" i="1"/>
  <c r="F658" i="1"/>
  <c r="W658" i="1" s="1"/>
  <c r="G658" i="1"/>
  <c r="F659" i="1"/>
  <c r="W659" i="1" s="1"/>
  <c r="G659" i="1"/>
  <c r="F660" i="1"/>
  <c r="W660" i="1" s="1"/>
  <c r="G660" i="1"/>
  <c r="F661" i="1"/>
  <c r="W661" i="1" s="1"/>
  <c r="G661" i="1"/>
  <c r="F662" i="1"/>
  <c r="W662" i="1" s="1"/>
  <c r="Z662" i="1" s="1"/>
  <c r="AA662" i="1" s="1"/>
  <c r="AC662" i="1" s="1"/>
  <c r="G662" i="1"/>
  <c r="F663" i="1"/>
  <c r="W663" i="1" s="1"/>
  <c r="G663" i="1"/>
  <c r="F664" i="1"/>
  <c r="W664" i="1" s="1"/>
  <c r="G664" i="1"/>
  <c r="F665" i="1"/>
  <c r="W665" i="1" s="1"/>
  <c r="G665" i="1"/>
  <c r="F666" i="1"/>
  <c r="W666" i="1" s="1"/>
  <c r="G666" i="1"/>
  <c r="F667" i="1"/>
  <c r="W667" i="1" s="1"/>
  <c r="G667" i="1"/>
  <c r="F668" i="1"/>
  <c r="W668" i="1" s="1"/>
  <c r="G668" i="1"/>
  <c r="F669" i="1"/>
  <c r="W669" i="1" s="1"/>
  <c r="G669" i="1"/>
  <c r="F670" i="1"/>
  <c r="W670" i="1" s="1"/>
  <c r="G670" i="1"/>
  <c r="F671" i="1"/>
  <c r="W671" i="1" s="1"/>
  <c r="G671" i="1"/>
  <c r="F672" i="1"/>
  <c r="W672" i="1" s="1"/>
  <c r="G672" i="1"/>
  <c r="F673" i="1"/>
  <c r="W673" i="1" s="1"/>
  <c r="G673" i="1"/>
  <c r="F674" i="1"/>
  <c r="W674" i="1" s="1"/>
  <c r="Z674" i="1" s="1"/>
  <c r="AA674" i="1" s="1"/>
  <c r="AC674" i="1" s="1"/>
  <c r="G674" i="1"/>
  <c r="F675" i="1"/>
  <c r="W675" i="1" s="1"/>
  <c r="G675" i="1"/>
  <c r="F676" i="1"/>
  <c r="W676" i="1" s="1"/>
  <c r="G676" i="1"/>
  <c r="F677" i="1"/>
  <c r="W677" i="1" s="1"/>
  <c r="G677" i="1"/>
  <c r="F678" i="1"/>
  <c r="W678" i="1" s="1"/>
  <c r="G678" i="1"/>
  <c r="F679" i="1"/>
  <c r="W679" i="1" s="1"/>
  <c r="G679" i="1"/>
  <c r="F680" i="1"/>
  <c r="W680" i="1" s="1"/>
  <c r="G680" i="1"/>
  <c r="F681" i="1"/>
  <c r="W681" i="1" s="1"/>
  <c r="G681" i="1"/>
  <c r="F682" i="1"/>
  <c r="W682" i="1" s="1"/>
  <c r="G682" i="1"/>
  <c r="F683" i="1"/>
  <c r="W683" i="1" s="1"/>
  <c r="G683" i="1"/>
  <c r="F684" i="1"/>
  <c r="W684" i="1" s="1"/>
  <c r="G684" i="1"/>
  <c r="F685" i="1"/>
  <c r="W685" i="1" s="1"/>
  <c r="G685" i="1"/>
  <c r="F686" i="1"/>
  <c r="W686" i="1" s="1"/>
  <c r="Z686" i="1" s="1"/>
  <c r="AA686" i="1" s="1"/>
  <c r="AC686" i="1" s="1"/>
  <c r="G686" i="1"/>
  <c r="F687" i="1"/>
  <c r="W687" i="1" s="1"/>
  <c r="G687" i="1"/>
  <c r="F688" i="1"/>
  <c r="W688" i="1" s="1"/>
  <c r="G688" i="1"/>
  <c r="F689" i="1"/>
  <c r="W689" i="1" s="1"/>
  <c r="G689" i="1"/>
  <c r="F690" i="1"/>
  <c r="W690" i="1" s="1"/>
  <c r="G690" i="1"/>
  <c r="F691" i="1"/>
  <c r="W691" i="1" s="1"/>
  <c r="G691" i="1"/>
  <c r="F692" i="1"/>
  <c r="W692" i="1" s="1"/>
  <c r="G692" i="1"/>
  <c r="F693" i="1"/>
  <c r="W693" i="1" s="1"/>
  <c r="G693" i="1"/>
  <c r="F694" i="1"/>
  <c r="W694" i="1" s="1"/>
  <c r="G694" i="1"/>
  <c r="F695" i="1"/>
  <c r="W695" i="1" s="1"/>
  <c r="G695" i="1"/>
  <c r="F696" i="1"/>
  <c r="W696" i="1" s="1"/>
  <c r="G696" i="1"/>
  <c r="F697" i="1"/>
  <c r="W697" i="1" s="1"/>
  <c r="G697" i="1"/>
  <c r="F698" i="1"/>
  <c r="W698" i="1" s="1"/>
  <c r="Z698" i="1" s="1"/>
  <c r="AA698" i="1" s="1"/>
  <c r="AC698" i="1" s="1"/>
  <c r="G698" i="1"/>
  <c r="F699" i="1"/>
  <c r="W699" i="1" s="1"/>
  <c r="G699" i="1"/>
  <c r="F700" i="1"/>
  <c r="W700" i="1" s="1"/>
  <c r="G700" i="1"/>
  <c r="F701" i="1"/>
  <c r="W701" i="1" s="1"/>
  <c r="G701" i="1"/>
  <c r="F702" i="1"/>
  <c r="W702" i="1" s="1"/>
  <c r="G702" i="1"/>
  <c r="F703" i="1"/>
  <c r="W703" i="1" s="1"/>
  <c r="G703" i="1"/>
  <c r="F704" i="1"/>
  <c r="W704" i="1" s="1"/>
  <c r="G704" i="1"/>
  <c r="F705" i="1"/>
  <c r="W705" i="1" s="1"/>
  <c r="G705" i="1"/>
  <c r="F706" i="1"/>
  <c r="W706" i="1" s="1"/>
  <c r="G706" i="1"/>
  <c r="F707" i="1"/>
  <c r="W707" i="1" s="1"/>
  <c r="G707" i="1"/>
  <c r="F708" i="1"/>
  <c r="W708" i="1" s="1"/>
  <c r="G708" i="1"/>
  <c r="F709" i="1"/>
  <c r="W709" i="1" s="1"/>
  <c r="G709" i="1"/>
  <c r="F710" i="1"/>
  <c r="W710" i="1" s="1"/>
  <c r="Z710" i="1" s="1"/>
  <c r="AA710" i="1" s="1"/>
  <c r="AC710" i="1" s="1"/>
  <c r="G710" i="1"/>
  <c r="F711" i="1"/>
  <c r="W711" i="1" s="1"/>
  <c r="G711" i="1"/>
  <c r="F712" i="1"/>
  <c r="W712" i="1" s="1"/>
  <c r="G712" i="1"/>
  <c r="F713" i="1"/>
  <c r="W713" i="1" s="1"/>
  <c r="G713" i="1"/>
  <c r="F714" i="1"/>
  <c r="W714" i="1" s="1"/>
  <c r="G714" i="1"/>
  <c r="F715" i="1"/>
  <c r="W715" i="1" s="1"/>
  <c r="G715" i="1"/>
  <c r="F716" i="1"/>
  <c r="W716" i="1" s="1"/>
  <c r="G716" i="1"/>
  <c r="F717" i="1"/>
  <c r="W717" i="1" s="1"/>
  <c r="G717" i="1"/>
  <c r="F718" i="1"/>
  <c r="W718" i="1" s="1"/>
  <c r="G718" i="1"/>
  <c r="F719" i="1"/>
  <c r="W719" i="1" s="1"/>
  <c r="G719" i="1"/>
  <c r="F720" i="1"/>
  <c r="W720" i="1" s="1"/>
  <c r="G720" i="1"/>
  <c r="F721" i="1"/>
  <c r="W721" i="1" s="1"/>
  <c r="G721" i="1"/>
  <c r="F722" i="1"/>
  <c r="W722" i="1" s="1"/>
  <c r="Z722" i="1" s="1"/>
  <c r="AA722" i="1" s="1"/>
  <c r="AC722" i="1" s="1"/>
  <c r="G722" i="1"/>
  <c r="F723" i="1"/>
  <c r="W723" i="1" s="1"/>
  <c r="G723" i="1"/>
  <c r="F724" i="1"/>
  <c r="W724" i="1" s="1"/>
  <c r="G724" i="1"/>
  <c r="F725" i="1"/>
  <c r="W725" i="1" s="1"/>
  <c r="G725" i="1"/>
  <c r="F726" i="1"/>
  <c r="W726" i="1" s="1"/>
  <c r="G726" i="1"/>
  <c r="F727" i="1"/>
  <c r="W727" i="1" s="1"/>
  <c r="G727" i="1"/>
  <c r="F728" i="1"/>
  <c r="W728" i="1" s="1"/>
  <c r="G728" i="1"/>
  <c r="F729" i="1"/>
  <c r="W729" i="1" s="1"/>
  <c r="G729" i="1"/>
  <c r="F730" i="1"/>
  <c r="W730" i="1" s="1"/>
  <c r="G730" i="1"/>
  <c r="F731" i="1"/>
  <c r="W731" i="1" s="1"/>
  <c r="G731" i="1"/>
  <c r="F732" i="1"/>
  <c r="W732" i="1" s="1"/>
  <c r="G732" i="1"/>
  <c r="F733" i="1"/>
  <c r="W733" i="1" s="1"/>
  <c r="G733" i="1"/>
  <c r="F734" i="1"/>
  <c r="W734" i="1" s="1"/>
  <c r="Z734" i="1" s="1"/>
  <c r="AA734" i="1" s="1"/>
  <c r="AC734" i="1" s="1"/>
  <c r="G734" i="1"/>
  <c r="F735" i="1"/>
  <c r="W735" i="1" s="1"/>
  <c r="G735" i="1"/>
  <c r="F736" i="1"/>
  <c r="W736" i="1" s="1"/>
  <c r="G736" i="1"/>
  <c r="F737" i="1"/>
  <c r="W737" i="1" s="1"/>
  <c r="G737" i="1"/>
  <c r="F738" i="1"/>
  <c r="W738" i="1" s="1"/>
  <c r="G738" i="1"/>
  <c r="F739" i="1"/>
  <c r="W739" i="1" s="1"/>
  <c r="G739" i="1"/>
  <c r="F740" i="1"/>
  <c r="W740" i="1" s="1"/>
  <c r="G740" i="1"/>
  <c r="F741" i="1"/>
  <c r="W741" i="1" s="1"/>
  <c r="G741" i="1"/>
  <c r="F742" i="1"/>
  <c r="W742" i="1" s="1"/>
  <c r="G742" i="1"/>
  <c r="F743" i="1"/>
  <c r="W743" i="1" s="1"/>
  <c r="G743" i="1"/>
  <c r="F744" i="1"/>
  <c r="W744" i="1" s="1"/>
  <c r="G744" i="1"/>
  <c r="F745" i="1"/>
  <c r="W745" i="1" s="1"/>
  <c r="G745" i="1"/>
  <c r="F746" i="1"/>
  <c r="W746" i="1" s="1"/>
  <c r="Z746" i="1" s="1"/>
  <c r="AA746" i="1" s="1"/>
  <c r="AC746" i="1" s="1"/>
  <c r="G746" i="1"/>
  <c r="F747" i="1"/>
  <c r="W747" i="1" s="1"/>
  <c r="G747" i="1"/>
  <c r="F748" i="1"/>
  <c r="W748" i="1" s="1"/>
  <c r="G748" i="1"/>
  <c r="F749" i="1"/>
  <c r="W749" i="1" s="1"/>
  <c r="G749" i="1"/>
  <c r="F750" i="1"/>
  <c r="W750" i="1" s="1"/>
  <c r="G750" i="1"/>
  <c r="F751" i="1"/>
  <c r="W751" i="1" s="1"/>
  <c r="G751" i="1"/>
  <c r="F752" i="1"/>
  <c r="W752" i="1" s="1"/>
  <c r="G752" i="1"/>
  <c r="F753" i="1"/>
  <c r="W753" i="1" s="1"/>
  <c r="G753" i="1"/>
  <c r="F754" i="1"/>
  <c r="W754" i="1" s="1"/>
  <c r="G754" i="1"/>
  <c r="F755" i="1"/>
  <c r="W755" i="1" s="1"/>
  <c r="G755" i="1"/>
  <c r="F756" i="1"/>
  <c r="W756" i="1" s="1"/>
  <c r="G756" i="1"/>
  <c r="F757" i="1"/>
  <c r="W757" i="1" s="1"/>
  <c r="G757" i="1"/>
  <c r="F758" i="1"/>
  <c r="W758" i="1" s="1"/>
  <c r="Z758" i="1" s="1"/>
  <c r="AA758" i="1" s="1"/>
  <c r="AC758" i="1" s="1"/>
  <c r="G758" i="1"/>
  <c r="F759" i="1"/>
  <c r="W759" i="1" s="1"/>
  <c r="G759" i="1"/>
  <c r="F760" i="1"/>
  <c r="W760" i="1" s="1"/>
  <c r="G760" i="1"/>
  <c r="F761" i="1"/>
  <c r="W761" i="1" s="1"/>
  <c r="G761" i="1"/>
  <c r="F762" i="1"/>
  <c r="W762" i="1" s="1"/>
  <c r="G762" i="1"/>
  <c r="F763" i="1"/>
  <c r="W763" i="1" s="1"/>
  <c r="G763" i="1"/>
  <c r="F764" i="1"/>
  <c r="W764" i="1" s="1"/>
  <c r="G764" i="1"/>
  <c r="F765" i="1"/>
  <c r="W765" i="1" s="1"/>
  <c r="G765" i="1"/>
  <c r="F766" i="1"/>
  <c r="W766" i="1" s="1"/>
  <c r="G766" i="1"/>
  <c r="F767" i="1"/>
  <c r="W767" i="1" s="1"/>
  <c r="G767" i="1"/>
  <c r="F768" i="1"/>
  <c r="W768" i="1" s="1"/>
  <c r="G768" i="1"/>
  <c r="F769" i="1"/>
  <c r="W769" i="1" s="1"/>
  <c r="G769" i="1"/>
  <c r="F770" i="1"/>
  <c r="W770" i="1" s="1"/>
  <c r="Z770" i="1" s="1"/>
  <c r="AA770" i="1" s="1"/>
  <c r="AC770" i="1" s="1"/>
  <c r="G770" i="1"/>
  <c r="F771" i="1"/>
  <c r="W771" i="1" s="1"/>
  <c r="G771" i="1"/>
  <c r="F772" i="1"/>
  <c r="W772" i="1" s="1"/>
  <c r="G772" i="1"/>
  <c r="F773" i="1"/>
  <c r="W773" i="1" s="1"/>
  <c r="G773" i="1"/>
  <c r="F774" i="1"/>
  <c r="W774" i="1" s="1"/>
  <c r="G774" i="1"/>
  <c r="F775" i="1"/>
  <c r="W775" i="1" s="1"/>
  <c r="G775" i="1"/>
  <c r="F776" i="1"/>
  <c r="W776" i="1" s="1"/>
  <c r="G776" i="1"/>
  <c r="F777" i="1"/>
  <c r="W777" i="1" s="1"/>
  <c r="G777" i="1"/>
  <c r="F778" i="1"/>
  <c r="W778" i="1" s="1"/>
  <c r="G778" i="1"/>
  <c r="F779" i="1"/>
  <c r="W779" i="1" s="1"/>
  <c r="G779" i="1"/>
  <c r="F780" i="1"/>
  <c r="W780" i="1" s="1"/>
  <c r="G780" i="1"/>
  <c r="F781" i="1"/>
  <c r="W781" i="1" s="1"/>
  <c r="G781" i="1"/>
  <c r="F782" i="1"/>
  <c r="W782" i="1" s="1"/>
  <c r="Z782" i="1" s="1"/>
  <c r="AA782" i="1" s="1"/>
  <c r="AC782" i="1" s="1"/>
  <c r="G782" i="1"/>
  <c r="F783" i="1"/>
  <c r="W783" i="1" s="1"/>
  <c r="G783" i="1"/>
  <c r="F784" i="1"/>
  <c r="W784" i="1" s="1"/>
  <c r="G784" i="1"/>
  <c r="F785" i="1"/>
  <c r="W785" i="1" s="1"/>
  <c r="G785" i="1"/>
  <c r="F786" i="1"/>
  <c r="W786" i="1" s="1"/>
  <c r="G786" i="1"/>
  <c r="F787" i="1"/>
  <c r="W787" i="1" s="1"/>
  <c r="G787" i="1"/>
  <c r="F788" i="1"/>
  <c r="W788" i="1" s="1"/>
  <c r="G788" i="1"/>
  <c r="F789" i="1"/>
  <c r="W789" i="1" s="1"/>
  <c r="G789" i="1"/>
  <c r="F790" i="1"/>
  <c r="W790" i="1" s="1"/>
  <c r="G790" i="1"/>
  <c r="F791" i="1"/>
  <c r="W791" i="1" s="1"/>
  <c r="G791" i="1"/>
  <c r="F792" i="1"/>
  <c r="W792" i="1" s="1"/>
  <c r="G792" i="1"/>
  <c r="F793" i="1"/>
  <c r="W793" i="1" s="1"/>
  <c r="G793" i="1"/>
  <c r="F794" i="1"/>
  <c r="W794" i="1" s="1"/>
  <c r="Z794" i="1" s="1"/>
  <c r="AA794" i="1" s="1"/>
  <c r="AC794" i="1" s="1"/>
  <c r="G794" i="1"/>
  <c r="F795" i="1"/>
  <c r="W795" i="1" s="1"/>
  <c r="G795" i="1"/>
  <c r="F796" i="1"/>
  <c r="W796" i="1" s="1"/>
  <c r="G796" i="1"/>
  <c r="F797" i="1"/>
  <c r="W797" i="1" s="1"/>
  <c r="G797" i="1"/>
  <c r="F798" i="1"/>
  <c r="W798" i="1" s="1"/>
  <c r="G798" i="1"/>
  <c r="F799" i="1"/>
  <c r="W799" i="1" s="1"/>
  <c r="G799" i="1"/>
  <c r="F800" i="1"/>
  <c r="W800" i="1" s="1"/>
  <c r="G800" i="1"/>
  <c r="F801" i="1"/>
  <c r="W801" i="1" s="1"/>
  <c r="G801" i="1"/>
  <c r="F802" i="1"/>
  <c r="W802" i="1" s="1"/>
  <c r="G802" i="1"/>
  <c r="F803" i="1"/>
  <c r="W803" i="1" s="1"/>
  <c r="G803" i="1"/>
  <c r="F804" i="1"/>
  <c r="W804" i="1" s="1"/>
  <c r="G804" i="1"/>
  <c r="F805" i="1"/>
  <c r="W805" i="1" s="1"/>
  <c r="G805" i="1"/>
  <c r="F806" i="1"/>
  <c r="W806" i="1" s="1"/>
  <c r="Z806" i="1" s="1"/>
  <c r="AA806" i="1" s="1"/>
  <c r="AC806" i="1" s="1"/>
  <c r="G806" i="1"/>
  <c r="F807" i="1"/>
  <c r="W807" i="1" s="1"/>
  <c r="G807" i="1"/>
  <c r="F808" i="1"/>
  <c r="W808" i="1" s="1"/>
  <c r="G808" i="1"/>
  <c r="F809" i="1"/>
  <c r="W809" i="1" s="1"/>
  <c r="G809" i="1"/>
  <c r="F810" i="1"/>
  <c r="W810" i="1" s="1"/>
  <c r="G810" i="1"/>
  <c r="F811" i="1"/>
  <c r="W811" i="1" s="1"/>
  <c r="G811" i="1"/>
  <c r="F812" i="1"/>
  <c r="W812" i="1" s="1"/>
  <c r="G812" i="1"/>
  <c r="F813" i="1"/>
  <c r="W813" i="1" s="1"/>
  <c r="G813" i="1"/>
  <c r="F814" i="1"/>
  <c r="W814" i="1" s="1"/>
  <c r="G814" i="1"/>
  <c r="F815" i="1"/>
  <c r="W815" i="1" s="1"/>
  <c r="G815" i="1"/>
  <c r="F816" i="1"/>
  <c r="W816" i="1" s="1"/>
  <c r="G816" i="1"/>
  <c r="F817" i="1"/>
  <c r="W817" i="1" s="1"/>
  <c r="G817" i="1"/>
  <c r="F818" i="1"/>
  <c r="W818" i="1" s="1"/>
  <c r="Z818" i="1" s="1"/>
  <c r="AA818" i="1" s="1"/>
  <c r="AC818" i="1" s="1"/>
  <c r="G818" i="1"/>
  <c r="F819" i="1"/>
  <c r="W819" i="1" s="1"/>
  <c r="G819" i="1"/>
  <c r="F820" i="1"/>
  <c r="W820" i="1" s="1"/>
  <c r="G820" i="1"/>
  <c r="F821" i="1"/>
  <c r="W821" i="1" s="1"/>
  <c r="G821" i="1"/>
  <c r="F822" i="1"/>
  <c r="W822" i="1" s="1"/>
  <c r="G822" i="1"/>
  <c r="F823" i="1"/>
  <c r="W823" i="1" s="1"/>
  <c r="G823" i="1"/>
  <c r="F824" i="1"/>
  <c r="W824" i="1" s="1"/>
  <c r="G824" i="1"/>
  <c r="F825" i="1"/>
  <c r="W825" i="1" s="1"/>
  <c r="G825" i="1"/>
  <c r="F826" i="1"/>
  <c r="W826" i="1" s="1"/>
  <c r="G826" i="1"/>
  <c r="F827" i="1"/>
  <c r="W827" i="1" s="1"/>
  <c r="G827" i="1"/>
  <c r="F828" i="1"/>
  <c r="W828" i="1" s="1"/>
  <c r="G828" i="1"/>
  <c r="F829" i="1"/>
  <c r="W829" i="1" s="1"/>
  <c r="G829" i="1"/>
  <c r="F830" i="1"/>
  <c r="W830" i="1" s="1"/>
  <c r="Z830" i="1" s="1"/>
  <c r="AA830" i="1" s="1"/>
  <c r="AC830" i="1" s="1"/>
  <c r="G830" i="1"/>
  <c r="F831" i="1"/>
  <c r="W831" i="1" s="1"/>
  <c r="G831" i="1"/>
  <c r="F832" i="1"/>
  <c r="W832" i="1" s="1"/>
  <c r="G832" i="1"/>
  <c r="F833" i="1"/>
  <c r="W833" i="1" s="1"/>
  <c r="G833" i="1"/>
  <c r="F834" i="1"/>
  <c r="W834" i="1" s="1"/>
  <c r="G834" i="1"/>
  <c r="F835" i="1"/>
  <c r="W835" i="1" s="1"/>
  <c r="G835" i="1"/>
  <c r="F836" i="1"/>
  <c r="W836" i="1" s="1"/>
  <c r="G836" i="1"/>
  <c r="F837" i="1"/>
  <c r="W837" i="1" s="1"/>
  <c r="G837" i="1"/>
  <c r="F838" i="1"/>
  <c r="W838" i="1" s="1"/>
  <c r="G838" i="1"/>
  <c r="F839" i="1"/>
  <c r="W839" i="1" s="1"/>
  <c r="G839" i="1"/>
  <c r="F840" i="1"/>
  <c r="W840" i="1" s="1"/>
  <c r="G840" i="1"/>
  <c r="F841" i="1"/>
  <c r="W841" i="1" s="1"/>
  <c r="G841" i="1"/>
  <c r="F842" i="1"/>
  <c r="W842" i="1" s="1"/>
  <c r="Z842" i="1" s="1"/>
  <c r="AA842" i="1" s="1"/>
  <c r="AC842" i="1" s="1"/>
  <c r="G842" i="1"/>
  <c r="F843" i="1"/>
  <c r="W843" i="1" s="1"/>
  <c r="G843" i="1"/>
  <c r="F844" i="1"/>
  <c r="W844" i="1" s="1"/>
  <c r="G844" i="1"/>
  <c r="F845" i="1"/>
  <c r="W845" i="1" s="1"/>
  <c r="G845" i="1"/>
  <c r="F846" i="1"/>
  <c r="W846" i="1" s="1"/>
  <c r="G846" i="1"/>
  <c r="F847" i="1"/>
  <c r="W847" i="1" s="1"/>
  <c r="G847" i="1"/>
  <c r="F848" i="1"/>
  <c r="W848" i="1" s="1"/>
  <c r="G848" i="1"/>
  <c r="F849" i="1"/>
  <c r="W849" i="1" s="1"/>
  <c r="G849" i="1"/>
  <c r="F850" i="1"/>
  <c r="W850" i="1" s="1"/>
  <c r="G850" i="1"/>
  <c r="F851" i="1"/>
  <c r="W851" i="1" s="1"/>
  <c r="G851" i="1"/>
  <c r="F852" i="1"/>
  <c r="W852" i="1" s="1"/>
  <c r="G852" i="1"/>
  <c r="F853" i="1"/>
  <c r="W853" i="1" s="1"/>
  <c r="G853" i="1"/>
  <c r="F854" i="1"/>
  <c r="W854" i="1" s="1"/>
  <c r="Z854" i="1" s="1"/>
  <c r="AA854" i="1" s="1"/>
  <c r="AC854" i="1" s="1"/>
  <c r="G854" i="1"/>
  <c r="F855" i="1"/>
  <c r="W855" i="1" s="1"/>
  <c r="G855" i="1"/>
  <c r="F856" i="1"/>
  <c r="W856" i="1" s="1"/>
  <c r="G856" i="1"/>
  <c r="F857" i="1"/>
  <c r="W857" i="1" s="1"/>
  <c r="G857" i="1"/>
  <c r="F858" i="1"/>
  <c r="W858" i="1" s="1"/>
  <c r="G858" i="1"/>
  <c r="F859" i="1"/>
  <c r="W859" i="1" s="1"/>
  <c r="G859" i="1"/>
  <c r="F860" i="1"/>
  <c r="W860" i="1" s="1"/>
  <c r="G860" i="1"/>
  <c r="F861" i="1"/>
  <c r="W861" i="1" s="1"/>
  <c r="G861" i="1"/>
  <c r="F862" i="1"/>
  <c r="W862" i="1" s="1"/>
  <c r="G862" i="1"/>
  <c r="F863" i="1"/>
  <c r="W863" i="1" s="1"/>
  <c r="G863" i="1"/>
  <c r="F864" i="1"/>
  <c r="W864" i="1" s="1"/>
  <c r="G864" i="1"/>
  <c r="F865" i="1"/>
  <c r="W865" i="1" s="1"/>
  <c r="G865" i="1"/>
  <c r="F866" i="1"/>
  <c r="W866" i="1" s="1"/>
  <c r="Z866" i="1" s="1"/>
  <c r="AA866" i="1" s="1"/>
  <c r="AC866" i="1" s="1"/>
  <c r="G866" i="1"/>
  <c r="F867" i="1"/>
  <c r="W867" i="1" s="1"/>
  <c r="G867" i="1"/>
  <c r="F868" i="1"/>
  <c r="W868" i="1" s="1"/>
  <c r="G868" i="1"/>
  <c r="F869" i="1"/>
  <c r="W869" i="1" s="1"/>
  <c r="G869" i="1"/>
  <c r="F870" i="1"/>
  <c r="W870" i="1" s="1"/>
  <c r="G870" i="1"/>
  <c r="F871" i="1"/>
  <c r="W871" i="1" s="1"/>
  <c r="G871" i="1"/>
  <c r="F872" i="1"/>
  <c r="W872" i="1" s="1"/>
  <c r="G872" i="1"/>
  <c r="F873" i="1"/>
  <c r="W873" i="1" s="1"/>
  <c r="G873" i="1"/>
  <c r="F874" i="1"/>
  <c r="W874" i="1" s="1"/>
  <c r="G874" i="1"/>
  <c r="F875" i="1"/>
  <c r="W875" i="1" s="1"/>
  <c r="G875" i="1"/>
  <c r="F876" i="1"/>
  <c r="W876" i="1" s="1"/>
  <c r="G876" i="1"/>
  <c r="F877" i="1"/>
  <c r="W877" i="1" s="1"/>
  <c r="G877" i="1"/>
  <c r="F878" i="1"/>
  <c r="W878" i="1" s="1"/>
  <c r="Z878" i="1" s="1"/>
  <c r="AA878" i="1" s="1"/>
  <c r="AC878" i="1" s="1"/>
  <c r="G878" i="1"/>
  <c r="F879" i="1"/>
  <c r="W879" i="1" s="1"/>
  <c r="G879" i="1"/>
  <c r="F880" i="1"/>
  <c r="W880" i="1" s="1"/>
  <c r="G880" i="1"/>
  <c r="F881" i="1"/>
  <c r="W881" i="1" s="1"/>
  <c r="G881" i="1"/>
  <c r="F882" i="1"/>
  <c r="W882" i="1" s="1"/>
  <c r="G882" i="1"/>
  <c r="F883" i="1"/>
  <c r="W883" i="1" s="1"/>
  <c r="G883" i="1"/>
  <c r="F884" i="1"/>
  <c r="W884" i="1" s="1"/>
  <c r="G884" i="1"/>
  <c r="F885" i="1"/>
  <c r="W885" i="1" s="1"/>
  <c r="G885" i="1"/>
  <c r="F886" i="1"/>
  <c r="W886" i="1" s="1"/>
  <c r="G886" i="1"/>
  <c r="F887" i="1"/>
  <c r="W887" i="1" s="1"/>
  <c r="G887" i="1"/>
  <c r="F888" i="1"/>
  <c r="W888" i="1" s="1"/>
  <c r="G888" i="1"/>
  <c r="F889" i="1"/>
  <c r="W889" i="1" s="1"/>
  <c r="G889" i="1"/>
  <c r="F890" i="1"/>
  <c r="W890" i="1" s="1"/>
  <c r="Z890" i="1" s="1"/>
  <c r="AA890" i="1" s="1"/>
  <c r="AC890" i="1" s="1"/>
  <c r="G890" i="1"/>
  <c r="F891" i="1"/>
  <c r="W891" i="1" s="1"/>
  <c r="G891" i="1"/>
  <c r="F892" i="1"/>
  <c r="W892" i="1" s="1"/>
  <c r="G892" i="1"/>
  <c r="F893" i="1"/>
  <c r="W893" i="1" s="1"/>
  <c r="G893" i="1"/>
  <c r="F894" i="1"/>
  <c r="W894" i="1" s="1"/>
  <c r="G894" i="1"/>
  <c r="F895" i="1"/>
  <c r="W895" i="1" s="1"/>
  <c r="G895" i="1"/>
  <c r="F896" i="1"/>
  <c r="W896" i="1" s="1"/>
  <c r="G896" i="1"/>
  <c r="F897" i="1"/>
  <c r="W897" i="1" s="1"/>
  <c r="G897" i="1"/>
  <c r="F898" i="1"/>
  <c r="W898" i="1" s="1"/>
  <c r="G898" i="1"/>
  <c r="F899" i="1"/>
  <c r="W899" i="1" s="1"/>
  <c r="G899" i="1"/>
  <c r="F900" i="1"/>
  <c r="W900" i="1" s="1"/>
  <c r="G900" i="1"/>
  <c r="F901" i="1"/>
  <c r="W901" i="1" s="1"/>
  <c r="G901" i="1"/>
  <c r="F902" i="1"/>
  <c r="W902" i="1" s="1"/>
  <c r="Z902" i="1" s="1"/>
  <c r="AA902" i="1" s="1"/>
  <c r="AC902" i="1" s="1"/>
  <c r="G902" i="1"/>
  <c r="F903" i="1"/>
  <c r="W903" i="1" s="1"/>
  <c r="G903" i="1"/>
  <c r="F904" i="1"/>
  <c r="W904" i="1" s="1"/>
  <c r="G904" i="1"/>
  <c r="F905" i="1"/>
  <c r="W905" i="1" s="1"/>
  <c r="G905" i="1"/>
  <c r="F906" i="1"/>
  <c r="W906" i="1" s="1"/>
  <c r="G906" i="1"/>
  <c r="F907" i="1"/>
  <c r="W907" i="1" s="1"/>
  <c r="G907" i="1"/>
  <c r="F908" i="1"/>
  <c r="W908" i="1" s="1"/>
  <c r="G908" i="1"/>
  <c r="F909" i="1"/>
  <c r="W909" i="1" s="1"/>
  <c r="G909" i="1"/>
  <c r="F910" i="1"/>
  <c r="W910" i="1" s="1"/>
  <c r="G910" i="1"/>
  <c r="F911" i="1"/>
  <c r="W911" i="1" s="1"/>
  <c r="G911" i="1"/>
  <c r="F912" i="1"/>
  <c r="W912" i="1" s="1"/>
  <c r="G912" i="1"/>
  <c r="F913" i="1"/>
  <c r="W913" i="1" s="1"/>
  <c r="G913" i="1"/>
  <c r="F914" i="1"/>
  <c r="W914" i="1" s="1"/>
  <c r="Z914" i="1" s="1"/>
  <c r="AA914" i="1" s="1"/>
  <c r="AC914" i="1" s="1"/>
  <c r="G914" i="1"/>
  <c r="F915" i="1"/>
  <c r="W915" i="1" s="1"/>
  <c r="G915" i="1"/>
  <c r="F916" i="1"/>
  <c r="W916" i="1" s="1"/>
  <c r="G916" i="1"/>
  <c r="F917" i="1"/>
  <c r="W917" i="1" s="1"/>
  <c r="G917" i="1"/>
  <c r="F918" i="1"/>
  <c r="W918" i="1" s="1"/>
  <c r="G918" i="1"/>
  <c r="F919" i="1"/>
  <c r="W919" i="1" s="1"/>
  <c r="G919" i="1"/>
  <c r="F920" i="1"/>
  <c r="W920" i="1" s="1"/>
  <c r="G920" i="1"/>
  <c r="F921" i="1"/>
  <c r="W921" i="1" s="1"/>
  <c r="G921" i="1"/>
  <c r="F922" i="1"/>
  <c r="W922" i="1" s="1"/>
  <c r="G922" i="1"/>
  <c r="F923" i="1"/>
  <c r="W923" i="1" s="1"/>
  <c r="G923" i="1"/>
  <c r="F924" i="1"/>
  <c r="W924" i="1" s="1"/>
  <c r="G924" i="1"/>
  <c r="F925" i="1"/>
  <c r="W925" i="1" s="1"/>
  <c r="G925" i="1"/>
  <c r="F926" i="1"/>
  <c r="W926" i="1" s="1"/>
  <c r="Z926" i="1" s="1"/>
  <c r="AA926" i="1" s="1"/>
  <c r="AC926" i="1" s="1"/>
  <c r="G926" i="1"/>
  <c r="F927" i="1"/>
  <c r="W927" i="1" s="1"/>
  <c r="G927" i="1"/>
  <c r="F928" i="1"/>
  <c r="W928" i="1" s="1"/>
  <c r="G928" i="1"/>
  <c r="F929" i="1"/>
  <c r="W929" i="1" s="1"/>
  <c r="G929" i="1"/>
  <c r="F930" i="1"/>
  <c r="W930" i="1" s="1"/>
  <c r="G930" i="1"/>
  <c r="F931" i="1"/>
  <c r="W931" i="1" s="1"/>
  <c r="G931" i="1"/>
  <c r="F932" i="1"/>
  <c r="W932" i="1" s="1"/>
  <c r="G932" i="1"/>
  <c r="F933" i="1"/>
  <c r="W933" i="1" s="1"/>
  <c r="G933" i="1"/>
  <c r="F934" i="1"/>
  <c r="W934" i="1" s="1"/>
  <c r="G934" i="1"/>
  <c r="F935" i="1"/>
  <c r="W935" i="1" s="1"/>
  <c r="G935" i="1"/>
  <c r="F936" i="1"/>
  <c r="W936" i="1" s="1"/>
  <c r="G936" i="1"/>
  <c r="F937" i="1"/>
  <c r="W937" i="1" s="1"/>
  <c r="G937" i="1"/>
  <c r="F938" i="1"/>
  <c r="W938" i="1" s="1"/>
  <c r="Z938" i="1" s="1"/>
  <c r="AA938" i="1" s="1"/>
  <c r="AC938" i="1" s="1"/>
  <c r="G938" i="1"/>
  <c r="F939" i="1"/>
  <c r="W939" i="1" s="1"/>
  <c r="G939" i="1"/>
  <c r="F940" i="1"/>
  <c r="W940" i="1" s="1"/>
  <c r="G940" i="1"/>
  <c r="F941" i="1"/>
  <c r="W941" i="1" s="1"/>
  <c r="G941" i="1"/>
  <c r="F942" i="1"/>
  <c r="W942" i="1" s="1"/>
  <c r="G942" i="1"/>
  <c r="F943" i="1"/>
  <c r="W943" i="1" s="1"/>
  <c r="G943" i="1"/>
  <c r="F944" i="1"/>
  <c r="W944" i="1" s="1"/>
  <c r="G944" i="1"/>
  <c r="F945" i="1"/>
  <c r="W945" i="1" s="1"/>
  <c r="G945" i="1"/>
  <c r="F946" i="1"/>
  <c r="W946" i="1" s="1"/>
  <c r="G946" i="1"/>
  <c r="F947" i="1"/>
  <c r="W947" i="1" s="1"/>
  <c r="G947" i="1"/>
  <c r="F948" i="1"/>
  <c r="W948" i="1" s="1"/>
  <c r="G948" i="1"/>
  <c r="F949" i="1"/>
  <c r="W949" i="1" s="1"/>
  <c r="G949" i="1"/>
  <c r="F950" i="1"/>
  <c r="W950" i="1" s="1"/>
  <c r="Z950" i="1" s="1"/>
  <c r="AA950" i="1" s="1"/>
  <c r="AC950" i="1" s="1"/>
  <c r="G950" i="1"/>
  <c r="F951" i="1"/>
  <c r="W951" i="1" s="1"/>
  <c r="G951" i="1"/>
  <c r="F952" i="1"/>
  <c r="W952" i="1" s="1"/>
  <c r="G952" i="1"/>
  <c r="F953" i="1"/>
  <c r="W953" i="1" s="1"/>
  <c r="G953" i="1"/>
  <c r="F954" i="1"/>
  <c r="W954" i="1" s="1"/>
  <c r="G954" i="1"/>
  <c r="F955" i="1"/>
  <c r="W955" i="1" s="1"/>
  <c r="G955" i="1"/>
  <c r="F956" i="1"/>
  <c r="W956" i="1" s="1"/>
  <c r="G956" i="1"/>
  <c r="F957" i="1"/>
  <c r="W957" i="1" s="1"/>
  <c r="G957" i="1"/>
  <c r="F958" i="1"/>
  <c r="W958" i="1" s="1"/>
  <c r="G958" i="1"/>
  <c r="F959" i="1"/>
  <c r="W959" i="1" s="1"/>
  <c r="G959" i="1"/>
  <c r="F960" i="1"/>
  <c r="W960" i="1" s="1"/>
  <c r="G960" i="1"/>
  <c r="F961" i="1"/>
  <c r="W961" i="1" s="1"/>
  <c r="G961" i="1"/>
  <c r="F962" i="1"/>
  <c r="W962" i="1" s="1"/>
  <c r="Z962" i="1" s="1"/>
  <c r="AA962" i="1" s="1"/>
  <c r="AC962" i="1" s="1"/>
  <c r="G962" i="1"/>
  <c r="F963" i="1"/>
  <c r="W963" i="1" s="1"/>
  <c r="G963" i="1"/>
  <c r="F964" i="1"/>
  <c r="W964" i="1" s="1"/>
  <c r="G964" i="1"/>
  <c r="F965" i="1"/>
  <c r="W965" i="1" s="1"/>
  <c r="G965" i="1"/>
  <c r="F966" i="1"/>
  <c r="W966" i="1" s="1"/>
  <c r="G966" i="1"/>
  <c r="F967" i="1"/>
  <c r="W967" i="1" s="1"/>
  <c r="G967" i="1"/>
  <c r="F968" i="1"/>
  <c r="W968" i="1" s="1"/>
  <c r="G968" i="1"/>
  <c r="F969" i="1"/>
  <c r="W969" i="1" s="1"/>
  <c r="G969" i="1"/>
  <c r="F970" i="1"/>
  <c r="W970" i="1" s="1"/>
  <c r="G970" i="1"/>
  <c r="F971" i="1"/>
  <c r="W971" i="1" s="1"/>
  <c r="G971" i="1"/>
  <c r="F972" i="1"/>
  <c r="W972" i="1" s="1"/>
  <c r="G972" i="1"/>
  <c r="F973" i="1"/>
  <c r="W973" i="1" s="1"/>
  <c r="G973" i="1"/>
  <c r="F974" i="1"/>
  <c r="W974" i="1" s="1"/>
  <c r="Z974" i="1" s="1"/>
  <c r="AA974" i="1" s="1"/>
  <c r="AC974" i="1" s="1"/>
  <c r="G974" i="1"/>
  <c r="F975" i="1"/>
  <c r="W975" i="1" s="1"/>
  <c r="G975" i="1"/>
  <c r="F976" i="1"/>
  <c r="W976" i="1" s="1"/>
  <c r="G976" i="1"/>
  <c r="F977" i="1"/>
  <c r="W977" i="1" s="1"/>
  <c r="G977" i="1"/>
  <c r="F978" i="1"/>
  <c r="W978" i="1" s="1"/>
  <c r="G978" i="1"/>
  <c r="F979" i="1"/>
  <c r="W979" i="1" s="1"/>
  <c r="G979" i="1"/>
  <c r="F980" i="1"/>
  <c r="W980" i="1" s="1"/>
  <c r="G980" i="1"/>
  <c r="F981" i="1"/>
  <c r="W981" i="1" s="1"/>
  <c r="G981" i="1"/>
  <c r="F982" i="1"/>
  <c r="W982" i="1" s="1"/>
  <c r="G982" i="1"/>
  <c r="F983" i="1"/>
  <c r="W983" i="1" s="1"/>
  <c r="G983" i="1"/>
  <c r="F984" i="1"/>
  <c r="W984" i="1" s="1"/>
  <c r="G984" i="1"/>
  <c r="F985" i="1"/>
  <c r="W985" i="1" s="1"/>
  <c r="G985" i="1"/>
  <c r="F986" i="1"/>
  <c r="W986" i="1" s="1"/>
  <c r="Z986" i="1" s="1"/>
  <c r="AA986" i="1" s="1"/>
  <c r="AC986" i="1" s="1"/>
  <c r="G986" i="1"/>
  <c r="F987" i="1"/>
  <c r="W987" i="1" s="1"/>
  <c r="G987" i="1"/>
  <c r="F988" i="1"/>
  <c r="W988" i="1" s="1"/>
  <c r="G988" i="1"/>
  <c r="F989" i="1"/>
  <c r="W989" i="1" s="1"/>
  <c r="G989" i="1"/>
  <c r="F990" i="1"/>
  <c r="W990" i="1" s="1"/>
  <c r="G990" i="1"/>
  <c r="F991" i="1"/>
  <c r="W991" i="1" s="1"/>
  <c r="G991" i="1"/>
  <c r="F992" i="1"/>
  <c r="W992" i="1" s="1"/>
  <c r="G992" i="1"/>
  <c r="F993" i="1"/>
  <c r="W993" i="1" s="1"/>
  <c r="G993" i="1"/>
  <c r="F994" i="1"/>
  <c r="W994" i="1" s="1"/>
  <c r="G994" i="1"/>
  <c r="F995" i="1"/>
  <c r="W995" i="1" s="1"/>
  <c r="G995" i="1"/>
  <c r="F996" i="1"/>
  <c r="W996" i="1" s="1"/>
  <c r="G996" i="1"/>
  <c r="F997" i="1"/>
  <c r="W997" i="1" s="1"/>
  <c r="G997" i="1"/>
  <c r="F998" i="1"/>
  <c r="W998" i="1" s="1"/>
  <c r="Z998" i="1" s="1"/>
  <c r="AA998" i="1" s="1"/>
  <c r="AC998" i="1" s="1"/>
  <c r="G998" i="1"/>
  <c r="F999" i="1"/>
  <c r="W999" i="1" s="1"/>
  <c r="G999" i="1"/>
  <c r="F1000" i="1"/>
  <c r="W1000" i="1" s="1"/>
  <c r="G1000" i="1"/>
  <c r="F1001" i="1"/>
  <c r="W1001" i="1" s="1"/>
  <c r="G1001" i="1"/>
  <c r="F1002" i="1"/>
  <c r="W1002" i="1" s="1"/>
  <c r="G1002" i="1"/>
  <c r="F1003" i="1"/>
  <c r="W1003" i="1" s="1"/>
  <c r="G1003" i="1"/>
  <c r="F1004" i="1"/>
  <c r="W1004" i="1" s="1"/>
  <c r="G1004" i="1"/>
  <c r="F1005" i="1"/>
  <c r="W1005" i="1" s="1"/>
  <c r="G1005" i="1"/>
  <c r="F1006" i="1"/>
  <c r="W1006" i="1" s="1"/>
  <c r="G1006" i="1"/>
  <c r="F1007" i="1"/>
  <c r="W1007" i="1" s="1"/>
  <c r="G1007" i="1"/>
  <c r="F1008" i="1"/>
  <c r="W1008" i="1" s="1"/>
  <c r="G1008" i="1"/>
  <c r="F1009" i="1"/>
  <c r="W1009" i="1" s="1"/>
  <c r="G1009" i="1"/>
  <c r="F1010" i="1"/>
  <c r="W1010" i="1" s="1"/>
  <c r="Z1010" i="1" s="1"/>
  <c r="AA1010" i="1" s="1"/>
  <c r="AC1010" i="1" s="1"/>
  <c r="G1010" i="1"/>
  <c r="F1011" i="1"/>
  <c r="W1011" i="1" s="1"/>
  <c r="G1011" i="1"/>
  <c r="F1012" i="1"/>
  <c r="W1012" i="1" s="1"/>
  <c r="G1012" i="1"/>
  <c r="F1013" i="1"/>
  <c r="W1013" i="1" s="1"/>
  <c r="G1013" i="1"/>
  <c r="F1014" i="1"/>
  <c r="W1014" i="1" s="1"/>
  <c r="G1014" i="1"/>
  <c r="F1015" i="1"/>
  <c r="W1015" i="1" s="1"/>
  <c r="G1015" i="1"/>
  <c r="F1016" i="1"/>
  <c r="W1016" i="1" s="1"/>
  <c r="G1016" i="1"/>
  <c r="F1017" i="1"/>
  <c r="W1017" i="1" s="1"/>
  <c r="G1017" i="1"/>
  <c r="F1018" i="1"/>
  <c r="W1018" i="1" s="1"/>
  <c r="G1018" i="1"/>
  <c r="F1019" i="1"/>
  <c r="W1019" i="1" s="1"/>
  <c r="G1019" i="1"/>
  <c r="F1020" i="1"/>
  <c r="W1020" i="1" s="1"/>
  <c r="G1020" i="1"/>
  <c r="F1021" i="1"/>
  <c r="W1021" i="1" s="1"/>
  <c r="G1021" i="1"/>
  <c r="F1022" i="1"/>
  <c r="W1022" i="1" s="1"/>
  <c r="Z1022" i="1" s="1"/>
  <c r="AA1022" i="1" s="1"/>
  <c r="AC1022" i="1" s="1"/>
  <c r="G1022" i="1"/>
  <c r="F1023" i="1"/>
  <c r="W1023" i="1" s="1"/>
  <c r="G1023" i="1"/>
  <c r="F1024" i="1"/>
  <c r="W1024" i="1" s="1"/>
  <c r="G1024" i="1"/>
  <c r="F1025" i="1"/>
  <c r="W1025" i="1" s="1"/>
  <c r="G1025" i="1"/>
  <c r="F1026" i="1"/>
  <c r="W1026" i="1" s="1"/>
  <c r="G1026" i="1"/>
  <c r="F1027" i="1"/>
  <c r="W1027" i="1" s="1"/>
  <c r="G1027" i="1"/>
  <c r="F1028" i="1"/>
  <c r="W1028" i="1" s="1"/>
  <c r="G1028" i="1"/>
  <c r="F1029" i="1"/>
  <c r="W1029" i="1" s="1"/>
  <c r="G1029" i="1"/>
  <c r="F1030" i="1"/>
  <c r="W1030" i="1" s="1"/>
  <c r="G1030" i="1"/>
  <c r="F1031" i="1"/>
  <c r="W1031" i="1" s="1"/>
  <c r="G1031" i="1"/>
  <c r="F1032" i="1"/>
  <c r="W1032" i="1" s="1"/>
  <c r="G1032" i="1"/>
  <c r="F1033" i="1"/>
  <c r="W1033" i="1" s="1"/>
  <c r="G1033" i="1"/>
  <c r="F1034" i="1"/>
  <c r="W1034" i="1" s="1"/>
  <c r="Z1034" i="1" s="1"/>
  <c r="AA1034" i="1" s="1"/>
  <c r="AC1034" i="1" s="1"/>
  <c r="G1034" i="1"/>
  <c r="F1035" i="1"/>
  <c r="W1035" i="1" s="1"/>
  <c r="G1035" i="1"/>
  <c r="F1036" i="1"/>
  <c r="W1036" i="1" s="1"/>
  <c r="G1036" i="1"/>
  <c r="F1037" i="1"/>
  <c r="W1037" i="1" s="1"/>
  <c r="G1037" i="1"/>
  <c r="F1038" i="1"/>
  <c r="W1038" i="1" s="1"/>
  <c r="G1038" i="1"/>
  <c r="F1039" i="1"/>
  <c r="W1039" i="1" s="1"/>
  <c r="G1039" i="1"/>
  <c r="F1040" i="1"/>
  <c r="W1040" i="1" s="1"/>
  <c r="G1040" i="1"/>
  <c r="F1041" i="1"/>
  <c r="W1041" i="1" s="1"/>
  <c r="G1041" i="1"/>
  <c r="F1042" i="1"/>
  <c r="W1042" i="1" s="1"/>
  <c r="G1042" i="1"/>
  <c r="F1043" i="1"/>
  <c r="W1043" i="1" s="1"/>
  <c r="G1043" i="1"/>
  <c r="F1044" i="1"/>
  <c r="W1044" i="1" s="1"/>
  <c r="G1044" i="1"/>
  <c r="F1045" i="1"/>
  <c r="W1045" i="1" s="1"/>
  <c r="G1045" i="1"/>
  <c r="F1046" i="1"/>
  <c r="W1046" i="1" s="1"/>
  <c r="Z1046" i="1" s="1"/>
  <c r="AA1046" i="1" s="1"/>
  <c r="AC1046" i="1" s="1"/>
  <c r="G1046" i="1"/>
  <c r="F1047" i="1"/>
  <c r="W1047" i="1" s="1"/>
  <c r="G1047" i="1"/>
  <c r="F1048" i="1"/>
  <c r="W1048" i="1" s="1"/>
  <c r="G1048" i="1"/>
  <c r="F1049" i="1"/>
  <c r="W1049" i="1" s="1"/>
  <c r="G1049" i="1"/>
  <c r="F1050" i="1"/>
  <c r="W1050" i="1" s="1"/>
  <c r="G1050" i="1"/>
  <c r="F1051" i="1"/>
  <c r="W1051" i="1" s="1"/>
  <c r="G1051" i="1"/>
  <c r="F1052" i="1"/>
  <c r="W1052" i="1" s="1"/>
  <c r="G1052" i="1"/>
  <c r="F1053" i="1"/>
  <c r="W1053" i="1" s="1"/>
  <c r="G1053" i="1"/>
  <c r="F1054" i="1"/>
  <c r="W1054" i="1" s="1"/>
  <c r="G1054" i="1"/>
  <c r="F1055" i="1"/>
  <c r="W1055" i="1" s="1"/>
  <c r="G1055" i="1"/>
  <c r="F1056" i="1"/>
  <c r="W1056" i="1" s="1"/>
  <c r="G1056" i="1"/>
  <c r="F1057" i="1"/>
  <c r="W1057" i="1" s="1"/>
  <c r="G1057" i="1"/>
  <c r="F1058" i="1"/>
  <c r="W1058" i="1" s="1"/>
  <c r="Z1058" i="1" s="1"/>
  <c r="AA1058" i="1" s="1"/>
  <c r="AC1058" i="1" s="1"/>
  <c r="G1058" i="1"/>
  <c r="F1059" i="1"/>
  <c r="W1059" i="1" s="1"/>
  <c r="G1059" i="1"/>
  <c r="F1060" i="1"/>
  <c r="W1060" i="1" s="1"/>
  <c r="G1060" i="1"/>
  <c r="F1061" i="1"/>
  <c r="W1061" i="1" s="1"/>
  <c r="G1061" i="1"/>
  <c r="F1062" i="1"/>
  <c r="W1062" i="1" s="1"/>
  <c r="G1062" i="1"/>
  <c r="F1063" i="1"/>
  <c r="W1063" i="1" s="1"/>
  <c r="G1063" i="1"/>
  <c r="F1064" i="1"/>
  <c r="W1064" i="1" s="1"/>
  <c r="G1064" i="1"/>
  <c r="F1065" i="1"/>
  <c r="W1065" i="1" s="1"/>
  <c r="G1065" i="1"/>
  <c r="F1066" i="1"/>
  <c r="W1066" i="1" s="1"/>
  <c r="G1066" i="1"/>
  <c r="F1067" i="1"/>
  <c r="W1067" i="1" s="1"/>
  <c r="G1067" i="1"/>
  <c r="F1068" i="1"/>
  <c r="W1068" i="1" s="1"/>
  <c r="G1068" i="1"/>
  <c r="F1069" i="1"/>
  <c r="W1069" i="1" s="1"/>
  <c r="G1069" i="1"/>
  <c r="F1070" i="1"/>
  <c r="W1070" i="1" s="1"/>
  <c r="Z1070" i="1" s="1"/>
  <c r="AA1070" i="1" s="1"/>
  <c r="AC1070" i="1" s="1"/>
  <c r="G1070" i="1"/>
  <c r="F1071" i="1"/>
  <c r="W1071" i="1" s="1"/>
  <c r="Z1071" i="1" s="1"/>
  <c r="AA1071" i="1" s="1"/>
  <c r="AC1071" i="1" s="1"/>
  <c r="G1071" i="1"/>
  <c r="F1072" i="1"/>
  <c r="W1072" i="1" s="1"/>
  <c r="G1072" i="1"/>
  <c r="F1073" i="1"/>
  <c r="W1073" i="1" s="1"/>
  <c r="G1073" i="1"/>
  <c r="F1074" i="1"/>
  <c r="W1074" i="1" s="1"/>
  <c r="G1074" i="1"/>
  <c r="F1075" i="1"/>
  <c r="W1075" i="1" s="1"/>
  <c r="G1075" i="1"/>
  <c r="F1076" i="1"/>
  <c r="W1076" i="1" s="1"/>
  <c r="G1076" i="1"/>
  <c r="F1077" i="1"/>
  <c r="W1077" i="1" s="1"/>
  <c r="G1077" i="1"/>
  <c r="F1078" i="1"/>
  <c r="W1078" i="1" s="1"/>
  <c r="G1078" i="1"/>
  <c r="F1079" i="1"/>
  <c r="W1079" i="1" s="1"/>
  <c r="G1079" i="1"/>
  <c r="F1080" i="1"/>
  <c r="W1080" i="1" s="1"/>
  <c r="G1080" i="1"/>
  <c r="F1081" i="1"/>
  <c r="W1081" i="1" s="1"/>
  <c r="G1081" i="1"/>
  <c r="F1082" i="1"/>
  <c r="W1082" i="1" s="1"/>
  <c r="Z1082" i="1" s="1"/>
  <c r="AA1082" i="1" s="1"/>
  <c r="AC1082" i="1" s="1"/>
  <c r="G1082" i="1"/>
  <c r="F1083" i="1"/>
  <c r="W1083" i="1" s="1"/>
  <c r="Z1083" i="1" s="1"/>
  <c r="AA1083" i="1" s="1"/>
  <c r="AC1083" i="1" s="1"/>
  <c r="G1083" i="1"/>
  <c r="F1084" i="1"/>
  <c r="W1084" i="1" s="1"/>
  <c r="G1084" i="1"/>
  <c r="F1085" i="1"/>
  <c r="W1085" i="1" s="1"/>
  <c r="G1085" i="1"/>
  <c r="F1086" i="1"/>
  <c r="W1086" i="1" s="1"/>
  <c r="G1086" i="1"/>
  <c r="F1087" i="1"/>
  <c r="W1087" i="1" s="1"/>
  <c r="G1087" i="1"/>
  <c r="F1088" i="1"/>
  <c r="W1088" i="1" s="1"/>
  <c r="G1088" i="1"/>
  <c r="F1089" i="1"/>
  <c r="W1089" i="1" s="1"/>
  <c r="G1089" i="1"/>
  <c r="F1090" i="1"/>
  <c r="W1090" i="1" s="1"/>
  <c r="G1090" i="1"/>
  <c r="F1091" i="1"/>
  <c r="W1091" i="1" s="1"/>
  <c r="G1091" i="1"/>
  <c r="F1092" i="1"/>
  <c r="W1092" i="1" s="1"/>
  <c r="G1092" i="1"/>
  <c r="F1093" i="1"/>
  <c r="W1093" i="1" s="1"/>
  <c r="G1093" i="1"/>
  <c r="F1094" i="1"/>
  <c r="W1094" i="1" s="1"/>
  <c r="Z1094" i="1" s="1"/>
  <c r="AA1094" i="1" s="1"/>
  <c r="AC1094" i="1" s="1"/>
  <c r="G1094" i="1"/>
  <c r="F1095" i="1"/>
  <c r="W1095" i="1" s="1"/>
  <c r="Z1095" i="1" s="1"/>
  <c r="AA1095" i="1" s="1"/>
  <c r="AC1095" i="1" s="1"/>
  <c r="G1095" i="1"/>
  <c r="F1096" i="1"/>
  <c r="W1096" i="1" s="1"/>
  <c r="G1096" i="1"/>
  <c r="F1097" i="1"/>
  <c r="W1097" i="1" s="1"/>
  <c r="G1097" i="1"/>
  <c r="F1098" i="1"/>
  <c r="W1098" i="1" s="1"/>
  <c r="G1098" i="1"/>
  <c r="F1099" i="1"/>
  <c r="W1099" i="1" s="1"/>
  <c r="G1099" i="1"/>
  <c r="F1100" i="1"/>
  <c r="W1100" i="1" s="1"/>
  <c r="G1100" i="1"/>
  <c r="F1101" i="1"/>
  <c r="W1101" i="1" s="1"/>
  <c r="G1101" i="1"/>
  <c r="F1102" i="1"/>
  <c r="W1102" i="1" s="1"/>
  <c r="G1102" i="1"/>
  <c r="F1103" i="1"/>
  <c r="W1103" i="1" s="1"/>
  <c r="G1103" i="1"/>
  <c r="F1104" i="1"/>
  <c r="W1104" i="1" s="1"/>
  <c r="G1104" i="1"/>
  <c r="F1105" i="1"/>
  <c r="W1105" i="1" s="1"/>
  <c r="G1105" i="1"/>
  <c r="F1106" i="1"/>
  <c r="W1106" i="1" s="1"/>
  <c r="Z1106" i="1" s="1"/>
  <c r="AA1106" i="1" s="1"/>
  <c r="AC1106" i="1" s="1"/>
  <c r="G1106" i="1"/>
  <c r="F1107" i="1"/>
  <c r="W1107" i="1" s="1"/>
  <c r="Z1107" i="1" s="1"/>
  <c r="AA1107" i="1" s="1"/>
  <c r="AC1107" i="1" s="1"/>
  <c r="G1107" i="1"/>
  <c r="F1108" i="1"/>
  <c r="W1108" i="1" s="1"/>
  <c r="G1108" i="1"/>
  <c r="F1109" i="1"/>
  <c r="W1109" i="1" s="1"/>
  <c r="G1109" i="1"/>
  <c r="F1110" i="1"/>
  <c r="W1110" i="1" s="1"/>
  <c r="G1110" i="1"/>
  <c r="F1111" i="1"/>
  <c r="W1111" i="1" s="1"/>
  <c r="G1111" i="1"/>
  <c r="F1112" i="1"/>
  <c r="W1112" i="1" s="1"/>
  <c r="G1112" i="1"/>
  <c r="F1113" i="1"/>
  <c r="W1113" i="1" s="1"/>
  <c r="G1113" i="1"/>
  <c r="F1114" i="1"/>
  <c r="W1114" i="1" s="1"/>
  <c r="G1114" i="1"/>
  <c r="F1115" i="1"/>
  <c r="W1115" i="1" s="1"/>
  <c r="G1115" i="1"/>
  <c r="F1116" i="1"/>
  <c r="W1116" i="1" s="1"/>
  <c r="G1116" i="1"/>
  <c r="F1117" i="1"/>
  <c r="W1117" i="1" s="1"/>
  <c r="G1117" i="1"/>
  <c r="F1118" i="1"/>
  <c r="W1118" i="1" s="1"/>
  <c r="Z1118" i="1" s="1"/>
  <c r="AA1118" i="1" s="1"/>
  <c r="AC1118" i="1" s="1"/>
  <c r="G1118" i="1"/>
  <c r="F1119" i="1"/>
  <c r="W1119" i="1" s="1"/>
  <c r="Z1119" i="1" s="1"/>
  <c r="AA1119" i="1" s="1"/>
  <c r="AC1119" i="1" s="1"/>
  <c r="G1119" i="1"/>
  <c r="F1120" i="1"/>
  <c r="W1120" i="1" s="1"/>
  <c r="G1120" i="1"/>
  <c r="F1121" i="1"/>
  <c r="W1121" i="1" s="1"/>
  <c r="G1121" i="1"/>
  <c r="F1122" i="1"/>
  <c r="W1122" i="1" s="1"/>
  <c r="G1122" i="1"/>
  <c r="F1123" i="1"/>
  <c r="W1123" i="1" s="1"/>
  <c r="G1123" i="1"/>
  <c r="F1124" i="1"/>
  <c r="W1124" i="1" s="1"/>
  <c r="G1124" i="1"/>
  <c r="F1125" i="1"/>
  <c r="W1125" i="1" s="1"/>
  <c r="G1125" i="1"/>
  <c r="F1126" i="1"/>
  <c r="W1126" i="1" s="1"/>
  <c r="G1126" i="1"/>
  <c r="F1127" i="1"/>
  <c r="W1127" i="1" s="1"/>
  <c r="G1127" i="1"/>
  <c r="F1128" i="1"/>
  <c r="W1128" i="1" s="1"/>
  <c r="G1128" i="1"/>
  <c r="F1129" i="1"/>
  <c r="W1129" i="1" s="1"/>
  <c r="G1129" i="1"/>
  <c r="F1130" i="1"/>
  <c r="W1130" i="1" s="1"/>
  <c r="Z1130" i="1" s="1"/>
  <c r="AA1130" i="1" s="1"/>
  <c r="AC1130" i="1" s="1"/>
  <c r="G1130" i="1"/>
  <c r="F1131" i="1"/>
  <c r="W1131" i="1" s="1"/>
  <c r="Z1131" i="1" s="1"/>
  <c r="AA1131" i="1" s="1"/>
  <c r="AC1131" i="1" s="1"/>
  <c r="G1131" i="1"/>
  <c r="F1132" i="1"/>
  <c r="W1132" i="1" s="1"/>
  <c r="G1132" i="1"/>
  <c r="F1133" i="1"/>
  <c r="W1133" i="1" s="1"/>
  <c r="G1133" i="1"/>
  <c r="F1134" i="1"/>
  <c r="W1134" i="1" s="1"/>
  <c r="G1134" i="1"/>
  <c r="F1135" i="1"/>
  <c r="W1135" i="1" s="1"/>
  <c r="G1135" i="1"/>
  <c r="F1136" i="1"/>
  <c r="W1136" i="1" s="1"/>
  <c r="G1136" i="1"/>
  <c r="F1137" i="1"/>
  <c r="W1137" i="1" s="1"/>
  <c r="G1137" i="1"/>
  <c r="F1138" i="1"/>
  <c r="W1138" i="1" s="1"/>
  <c r="G1138" i="1"/>
  <c r="F1139" i="1"/>
  <c r="W1139" i="1" s="1"/>
  <c r="G1139" i="1"/>
  <c r="F1140" i="1"/>
  <c r="W1140" i="1" s="1"/>
  <c r="G1140" i="1"/>
  <c r="F1141" i="1"/>
  <c r="W1141" i="1" s="1"/>
  <c r="G1141" i="1"/>
  <c r="F1142" i="1"/>
  <c r="W1142" i="1" s="1"/>
  <c r="Z1142" i="1" s="1"/>
  <c r="AA1142" i="1" s="1"/>
  <c r="AC1142" i="1" s="1"/>
  <c r="G1142" i="1"/>
  <c r="F1143" i="1"/>
  <c r="W1143" i="1" s="1"/>
  <c r="Z1143" i="1" s="1"/>
  <c r="AA1143" i="1" s="1"/>
  <c r="AC1143" i="1" s="1"/>
  <c r="G1143" i="1"/>
  <c r="F1144" i="1"/>
  <c r="W1144" i="1" s="1"/>
  <c r="G1144" i="1"/>
  <c r="F1145" i="1"/>
  <c r="W1145" i="1" s="1"/>
  <c r="G1145" i="1"/>
  <c r="F1146" i="1"/>
  <c r="W1146" i="1" s="1"/>
  <c r="G1146" i="1"/>
  <c r="F1147" i="1"/>
  <c r="W1147" i="1" s="1"/>
  <c r="G1147" i="1"/>
  <c r="F1148" i="1"/>
  <c r="W1148" i="1" s="1"/>
  <c r="G1148" i="1"/>
  <c r="F1149" i="1"/>
  <c r="W1149" i="1" s="1"/>
  <c r="G1149" i="1"/>
  <c r="F1150" i="1"/>
  <c r="W1150" i="1" s="1"/>
  <c r="G1150" i="1"/>
  <c r="F1151" i="1"/>
  <c r="W1151" i="1" s="1"/>
  <c r="G1151" i="1"/>
  <c r="F1152" i="1"/>
  <c r="W1152" i="1" s="1"/>
  <c r="G1152" i="1"/>
  <c r="F1153" i="1"/>
  <c r="W1153" i="1" s="1"/>
  <c r="G1153" i="1"/>
  <c r="F1154" i="1"/>
  <c r="W1154" i="1" s="1"/>
  <c r="Z1154" i="1" s="1"/>
  <c r="AA1154" i="1" s="1"/>
  <c r="AC1154" i="1" s="1"/>
  <c r="G1154" i="1"/>
  <c r="F1155" i="1"/>
  <c r="W1155" i="1" s="1"/>
  <c r="Z1155" i="1" s="1"/>
  <c r="AA1155" i="1" s="1"/>
  <c r="AC1155" i="1" s="1"/>
  <c r="G1155" i="1"/>
  <c r="F1156" i="1"/>
  <c r="W1156" i="1" s="1"/>
  <c r="G1156" i="1"/>
  <c r="F1157" i="1"/>
  <c r="W1157" i="1" s="1"/>
  <c r="G1157" i="1"/>
  <c r="F1158" i="1"/>
  <c r="W1158" i="1" s="1"/>
  <c r="G1158" i="1"/>
  <c r="F1159" i="1"/>
  <c r="W1159" i="1" s="1"/>
  <c r="G1159" i="1"/>
  <c r="F1160" i="1"/>
  <c r="W1160" i="1" s="1"/>
  <c r="G1160" i="1"/>
  <c r="F1161" i="1"/>
  <c r="W1161" i="1" s="1"/>
  <c r="G1161" i="1"/>
  <c r="F1162" i="1"/>
  <c r="W1162" i="1" s="1"/>
  <c r="G1162" i="1"/>
  <c r="F1163" i="1"/>
  <c r="W1163" i="1" s="1"/>
  <c r="G1163" i="1"/>
  <c r="F1164" i="1"/>
  <c r="W1164" i="1" s="1"/>
  <c r="G1164" i="1"/>
  <c r="F1165" i="1"/>
  <c r="W1165" i="1" s="1"/>
  <c r="G1165" i="1"/>
  <c r="F1166" i="1"/>
  <c r="W1166" i="1" s="1"/>
  <c r="Z1166" i="1" s="1"/>
  <c r="AA1166" i="1" s="1"/>
  <c r="AC1166" i="1" s="1"/>
  <c r="G1166" i="1"/>
  <c r="F1167" i="1"/>
  <c r="W1167" i="1" s="1"/>
  <c r="Z1167" i="1" s="1"/>
  <c r="AA1167" i="1" s="1"/>
  <c r="AC1167" i="1" s="1"/>
  <c r="G1167" i="1"/>
  <c r="F1168" i="1"/>
  <c r="W1168" i="1" s="1"/>
  <c r="G1168" i="1"/>
  <c r="F1169" i="1"/>
  <c r="W1169" i="1" s="1"/>
  <c r="G1169" i="1"/>
  <c r="F1170" i="1"/>
  <c r="W1170" i="1" s="1"/>
  <c r="G1170" i="1"/>
  <c r="F1171" i="1"/>
  <c r="W1171" i="1" s="1"/>
  <c r="G1171" i="1"/>
  <c r="F1172" i="1"/>
  <c r="W1172" i="1" s="1"/>
  <c r="G1172" i="1"/>
  <c r="F1173" i="1"/>
  <c r="W1173" i="1" s="1"/>
  <c r="G1173" i="1"/>
  <c r="F1174" i="1"/>
  <c r="W1174" i="1" s="1"/>
  <c r="G1174" i="1"/>
  <c r="F1175" i="1"/>
  <c r="W1175" i="1" s="1"/>
  <c r="G1175" i="1"/>
  <c r="F1176" i="1"/>
  <c r="W1176" i="1" s="1"/>
  <c r="G1176" i="1"/>
  <c r="F1177" i="1"/>
  <c r="W1177" i="1" s="1"/>
  <c r="G1177" i="1"/>
  <c r="F1178" i="1"/>
  <c r="W1178" i="1" s="1"/>
  <c r="Z1178" i="1" s="1"/>
  <c r="AA1178" i="1" s="1"/>
  <c r="AC1178" i="1" s="1"/>
  <c r="G1178" i="1"/>
  <c r="F1179" i="1"/>
  <c r="W1179" i="1" s="1"/>
  <c r="Z1179" i="1" s="1"/>
  <c r="AA1179" i="1" s="1"/>
  <c r="AC1179" i="1" s="1"/>
  <c r="G1179" i="1"/>
  <c r="F1180" i="1"/>
  <c r="W1180" i="1" s="1"/>
  <c r="G1180" i="1"/>
  <c r="F1181" i="1"/>
  <c r="W1181" i="1" s="1"/>
  <c r="G1181" i="1"/>
  <c r="F1182" i="1"/>
  <c r="W1182" i="1" s="1"/>
  <c r="G1182" i="1"/>
  <c r="F1183" i="1"/>
  <c r="W1183" i="1" s="1"/>
  <c r="G1183" i="1"/>
  <c r="F1184" i="1"/>
  <c r="W1184" i="1" s="1"/>
  <c r="G1184" i="1"/>
  <c r="F1185" i="1"/>
  <c r="W1185" i="1" s="1"/>
  <c r="G1185" i="1"/>
  <c r="F1186" i="1"/>
  <c r="W1186" i="1" s="1"/>
  <c r="G1186" i="1"/>
  <c r="F1187" i="1"/>
  <c r="W1187" i="1" s="1"/>
  <c r="G1187" i="1"/>
  <c r="F1188" i="1"/>
  <c r="W1188" i="1" s="1"/>
  <c r="G1188" i="1"/>
  <c r="F1189" i="1"/>
  <c r="W1189" i="1" s="1"/>
  <c r="G1189" i="1"/>
  <c r="F1190" i="1"/>
  <c r="W1190" i="1" s="1"/>
  <c r="Z1190" i="1" s="1"/>
  <c r="AA1190" i="1" s="1"/>
  <c r="AC1190" i="1" s="1"/>
  <c r="G1190" i="1"/>
  <c r="F1191" i="1"/>
  <c r="W1191" i="1" s="1"/>
  <c r="Z1191" i="1" s="1"/>
  <c r="AA1191" i="1" s="1"/>
  <c r="AC1191" i="1" s="1"/>
  <c r="G1191" i="1"/>
  <c r="F1192" i="1"/>
  <c r="W1192" i="1" s="1"/>
  <c r="G1192" i="1"/>
  <c r="F1193" i="1"/>
  <c r="W1193" i="1" s="1"/>
  <c r="G1193" i="1"/>
  <c r="F1194" i="1"/>
  <c r="W1194" i="1" s="1"/>
  <c r="G1194" i="1"/>
  <c r="F1195" i="1"/>
  <c r="W1195" i="1" s="1"/>
  <c r="G1195" i="1"/>
  <c r="F1196" i="1"/>
  <c r="W1196" i="1" s="1"/>
  <c r="G1196" i="1"/>
  <c r="F1197" i="1"/>
  <c r="W1197" i="1" s="1"/>
  <c r="G1197" i="1"/>
  <c r="F1198" i="1"/>
  <c r="W1198" i="1" s="1"/>
  <c r="G1198" i="1"/>
  <c r="F1199" i="1"/>
  <c r="W1199" i="1" s="1"/>
  <c r="G1199" i="1"/>
  <c r="F1200" i="1"/>
  <c r="W1200" i="1" s="1"/>
  <c r="G1200" i="1"/>
  <c r="F1201" i="1"/>
  <c r="W1201" i="1" s="1"/>
  <c r="G1201" i="1"/>
  <c r="F1202" i="1"/>
  <c r="W1202" i="1" s="1"/>
  <c r="Z1202" i="1" s="1"/>
  <c r="AA1202" i="1" s="1"/>
  <c r="AC1202" i="1" s="1"/>
  <c r="G1202" i="1"/>
  <c r="F1203" i="1"/>
  <c r="W1203" i="1" s="1"/>
  <c r="Z1203" i="1" s="1"/>
  <c r="AA1203" i="1" s="1"/>
  <c r="AC1203" i="1" s="1"/>
  <c r="G1203" i="1"/>
  <c r="F1204" i="1"/>
  <c r="W1204" i="1" s="1"/>
  <c r="G1204" i="1"/>
  <c r="F1205" i="1"/>
  <c r="W1205" i="1" s="1"/>
  <c r="G1205" i="1"/>
  <c r="F1206" i="1"/>
  <c r="W1206" i="1" s="1"/>
  <c r="G1206" i="1"/>
  <c r="F1207" i="1"/>
  <c r="W1207" i="1" s="1"/>
  <c r="G1207" i="1"/>
  <c r="F1208" i="1"/>
  <c r="W1208" i="1" s="1"/>
  <c r="G1208" i="1"/>
  <c r="F1209" i="1"/>
  <c r="W1209" i="1" s="1"/>
  <c r="G1209" i="1"/>
  <c r="F1210" i="1"/>
  <c r="W1210" i="1" s="1"/>
  <c r="G1210" i="1"/>
  <c r="F1211" i="1"/>
  <c r="W1211" i="1" s="1"/>
  <c r="G1211" i="1"/>
  <c r="F1212" i="1"/>
  <c r="W1212" i="1" s="1"/>
  <c r="G1212" i="1"/>
  <c r="F1213" i="1"/>
  <c r="W1213" i="1" s="1"/>
  <c r="G1213" i="1"/>
  <c r="F1214" i="1"/>
  <c r="W1214" i="1" s="1"/>
  <c r="Z1214" i="1" s="1"/>
  <c r="AA1214" i="1" s="1"/>
  <c r="AC1214" i="1" s="1"/>
  <c r="G1214" i="1"/>
  <c r="F1215" i="1"/>
  <c r="W1215" i="1" s="1"/>
  <c r="Z1215" i="1" s="1"/>
  <c r="AA1215" i="1" s="1"/>
  <c r="AC1215" i="1" s="1"/>
  <c r="G1215" i="1"/>
  <c r="F1216" i="1"/>
  <c r="W1216" i="1" s="1"/>
  <c r="G1216" i="1"/>
  <c r="F1217" i="1"/>
  <c r="W1217" i="1" s="1"/>
  <c r="G1217" i="1"/>
  <c r="F1218" i="1"/>
  <c r="W1218" i="1" s="1"/>
  <c r="G1218" i="1"/>
  <c r="F1219" i="1"/>
  <c r="W1219" i="1" s="1"/>
  <c r="G1219" i="1"/>
  <c r="F1220" i="1"/>
  <c r="W1220" i="1" s="1"/>
  <c r="G1220" i="1"/>
  <c r="F1221" i="1"/>
  <c r="W1221" i="1" s="1"/>
  <c r="G1221" i="1"/>
  <c r="F1222" i="1"/>
  <c r="W1222" i="1" s="1"/>
  <c r="G1222" i="1"/>
  <c r="F1223" i="1"/>
  <c r="W1223" i="1" s="1"/>
  <c r="G1223" i="1"/>
  <c r="F1224" i="1"/>
  <c r="W1224" i="1" s="1"/>
  <c r="G1224" i="1"/>
  <c r="F1225" i="1"/>
  <c r="W1225" i="1" s="1"/>
  <c r="G1225" i="1"/>
  <c r="F1226" i="1"/>
  <c r="W1226" i="1" s="1"/>
  <c r="Z1226" i="1" s="1"/>
  <c r="AA1226" i="1" s="1"/>
  <c r="AC1226" i="1" s="1"/>
  <c r="G1226" i="1"/>
  <c r="F1227" i="1"/>
  <c r="W1227" i="1" s="1"/>
  <c r="Z1227" i="1" s="1"/>
  <c r="AA1227" i="1" s="1"/>
  <c r="AC1227" i="1" s="1"/>
  <c r="G1227" i="1"/>
  <c r="F1228" i="1"/>
  <c r="W1228" i="1" s="1"/>
  <c r="G1228" i="1"/>
  <c r="F1229" i="1"/>
  <c r="W1229" i="1" s="1"/>
  <c r="G1229" i="1"/>
  <c r="F1230" i="1"/>
  <c r="W1230" i="1" s="1"/>
  <c r="G1230" i="1"/>
  <c r="F1231" i="1"/>
  <c r="W1231" i="1" s="1"/>
  <c r="G1231" i="1"/>
  <c r="F1232" i="1"/>
  <c r="W1232" i="1" s="1"/>
  <c r="G1232" i="1"/>
  <c r="F1233" i="1"/>
  <c r="W1233" i="1" s="1"/>
  <c r="G1233" i="1"/>
  <c r="F1234" i="1"/>
  <c r="W1234" i="1" s="1"/>
  <c r="G1234" i="1"/>
  <c r="F1235" i="1"/>
  <c r="W1235" i="1" s="1"/>
  <c r="G1235" i="1"/>
  <c r="F1236" i="1"/>
  <c r="W1236" i="1" s="1"/>
  <c r="G1236" i="1"/>
  <c r="F1237" i="1"/>
  <c r="W1237" i="1" s="1"/>
  <c r="G1237" i="1"/>
  <c r="F1238" i="1"/>
  <c r="W1238" i="1" s="1"/>
  <c r="Z1238" i="1" s="1"/>
  <c r="AA1238" i="1" s="1"/>
  <c r="AC1238" i="1" s="1"/>
  <c r="G1238" i="1"/>
  <c r="F1239" i="1"/>
  <c r="W1239" i="1" s="1"/>
  <c r="Z1239" i="1" s="1"/>
  <c r="AA1239" i="1" s="1"/>
  <c r="AC1239" i="1" s="1"/>
  <c r="G1239" i="1"/>
  <c r="F1240" i="1"/>
  <c r="W1240" i="1" s="1"/>
  <c r="G1240" i="1"/>
  <c r="F1241" i="1"/>
  <c r="W1241" i="1" s="1"/>
  <c r="G1241" i="1"/>
  <c r="F1242" i="1"/>
  <c r="W1242" i="1" s="1"/>
  <c r="G1242" i="1"/>
  <c r="F1243" i="1"/>
  <c r="W1243" i="1" s="1"/>
  <c r="G1243" i="1"/>
  <c r="F1244" i="1"/>
  <c r="W1244" i="1" s="1"/>
  <c r="G1244" i="1"/>
  <c r="F1245" i="1"/>
  <c r="W1245" i="1" s="1"/>
  <c r="G1245" i="1"/>
  <c r="F1246" i="1"/>
  <c r="W1246" i="1" s="1"/>
  <c r="G1246" i="1"/>
  <c r="F1247" i="1"/>
  <c r="W1247" i="1" s="1"/>
  <c r="G1247" i="1"/>
  <c r="F1248" i="1"/>
  <c r="W1248" i="1" s="1"/>
  <c r="G1248" i="1"/>
  <c r="F1249" i="1"/>
  <c r="W1249" i="1" s="1"/>
  <c r="G1249" i="1"/>
  <c r="F1250" i="1"/>
  <c r="W1250" i="1" s="1"/>
  <c r="Z1250" i="1" s="1"/>
  <c r="AA1250" i="1" s="1"/>
  <c r="AC1250" i="1" s="1"/>
  <c r="G1250" i="1"/>
  <c r="F1251" i="1"/>
  <c r="W1251" i="1" s="1"/>
  <c r="Z1251" i="1" s="1"/>
  <c r="AA1251" i="1" s="1"/>
  <c r="AC1251" i="1" s="1"/>
  <c r="G1251" i="1"/>
  <c r="F1252" i="1"/>
  <c r="W1252" i="1" s="1"/>
  <c r="G1252" i="1"/>
  <c r="F1253" i="1"/>
  <c r="W1253" i="1" s="1"/>
  <c r="G1253" i="1"/>
  <c r="F1254" i="1"/>
  <c r="W1254" i="1" s="1"/>
  <c r="G1254" i="1"/>
  <c r="F1255" i="1"/>
  <c r="W1255" i="1" s="1"/>
  <c r="G1255" i="1"/>
  <c r="F1256" i="1"/>
  <c r="W1256" i="1" s="1"/>
  <c r="G1256" i="1"/>
  <c r="F1257" i="1"/>
  <c r="W1257" i="1" s="1"/>
  <c r="G1257" i="1"/>
  <c r="F1258" i="1"/>
  <c r="W1258" i="1" s="1"/>
  <c r="G1258" i="1"/>
  <c r="F1259" i="1"/>
  <c r="W1259" i="1" s="1"/>
  <c r="G1259" i="1"/>
  <c r="F1260" i="1"/>
  <c r="W1260" i="1" s="1"/>
  <c r="G1260" i="1"/>
  <c r="F1261" i="1"/>
  <c r="W1261" i="1" s="1"/>
  <c r="G1261" i="1"/>
  <c r="F1262" i="1"/>
  <c r="W1262" i="1" s="1"/>
  <c r="Z1262" i="1" s="1"/>
  <c r="AA1262" i="1" s="1"/>
  <c r="AC1262" i="1" s="1"/>
  <c r="G1262" i="1"/>
  <c r="F1263" i="1"/>
  <c r="W1263" i="1" s="1"/>
  <c r="Z1263" i="1" s="1"/>
  <c r="AA1263" i="1" s="1"/>
  <c r="AC1263" i="1" s="1"/>
  <c r="G1263" i="1"/>
  <c r="F1264" i="1"/>
  <c r="W1264" i="1" s="1"/>
  <c r="G1264" i="1"/>
  <c r="F1265" i="1"/>
  <c r="W1265" i="1" s="1"/>
  <c r="G1265" i="1"/>
  <c r="F1266" i="1"/>
  <c r="W1266" i="1" s="1"/>
  <c r="G1266" i="1"/>
  <c r="F1267" i="1"/>
  <c r="W1267" i="1" s="1"/>
  <c r="G1267" i="1"/>
  <c r="F1268" i="1"/>
  <c r="W1268" i="1" s="1"/>
  <c r="G1268" i="1"/>
  <c r="F1269" i="1"/>
  <c r="W1269" i="1" s="1"/>
  <c r="G1269" i="1"/>
  <c r="F1270" i="1"/>
  <c r="W1270" i="1" s="1"/>
  <c r="G1270" i="1"/>
  <c r="F1271" i="1"/>
  <c r="W1271" i="1" s="1"/>
  <c r="G1271" i="1"/>
  <c r="F1272" i="1"/>
  <c r="W1272" i="1" s="1"/>
  <c r="G1272" i="1"/>
  <c r="F1273" i="1"/>
  <c r="W1273" i="1" s="1"/>
  <c r="G1273" i="1"/>
  <c r="F1274" i="1"/>
  <c r="W1274" i="1" s="1"/>
  <c r="Z1274" i="1" s="1"/>
  <c r="AA1274" i="1" s="1"/>
  <c r="AC1274" i="1" s="1"/>
  <c r="G1274" i="1"/>
  <c r="F1275" i="1"/>
  <c r="W1275" i="1" s="1"/>
  <c r="Z1275" i="1" s="1"/>
  <c r="AA1275" i="1" s="1"/>
  <c r="AC1275" i="1" s="1"/>
  <c r="G1275" i="1"/>
  <c r="F1276" i="1"/>
  <c r="W1276" i="1" s="1"/>
  <c r="G1276" i="1"/>
  <c r="F1277" i="1"/>
  <c r="W1277" i="1" s="1"/>
  <c r="G1277" i="1"/>
  <c r="F1278" i="1"/>
  <c r="W1278" i="1" s="1"/>
  <c r="G1278" i="1"/>
  <c r="F1279" i="1"/>
  <c r="W1279" i="1" s="1"/>
  <c r="G1279" i="1"/>
  <c r="F1280" i="1"/>
  <c r="W1280" i="1" s="1"/>
  <c r="G1280" i="1"/>
  <c r="F1281" i="1"/>
  <c r="W1281" i="1" s="1"/>
  <c r="G1281" i="1"/>
  <c r="F1282" i="1"/>
  <c r="W1282" i="1" s="1"/>
  <c r="G1282" i="1"/>
  <c r="F1283" i="1"/>
  <c r="W1283" i="1" s="1"/>
  <c r="G1283" i="1"/>
  <c r="F1284" i="1"/>
  <c r="W1284" i="1" s="1"/>
  <c r="G1284" i="1"/>
  <c r="F1285" i="1"/>
  <c r="W1285" i="1" s="1"/>
  <c r="G1285" i="1"/>
  <c r="F1286" i="1"/>
  <c r="W1286" i="1" s="1"/>
  <c r="Z1286" i="1" s="1"/>
  <c r="AA1286" i="1" s="1"/>
  <c r="AC1286" i="1" s="1"/>
  <c r="G1286" i="1"/>
  <c r="F1287" i="1"/>
  <c r="W1287" i="1" s="1"/>
  <c r="Z1287" i="1" s="1"/>
  <c r="AA1287" i="1" s="1"/>
  <c r="AC1287" i="1" s="1"/>
  <c r="G1287" i="1"/>
  <c r="F1288" i="1"/>
  <c r="W1288" i="1" s="1"/>
  <c r="G1288" i="1"/>
  <c r="F1289" i="1"/>
  <c r="W1289" i="1" s="1"/>
  <c r="G1289" i="1"/>
  <c r="F1290" i="1"/>
  <c r="W1290" i="1" s="1"/>
  <c r="G1290" i="1"/>
  <c r="F1291" i="1"/>
  <c r="W1291" i="1" s="1"/>
  <c r="G1291" i="1"/>
  <c r="F1292" i="1"/>
  <c r="W1292" i="1" s="1"/>
  <c r="G1292" i="1"/>
  <c r="F1293" i="1"/>
  <c r="W1293" i="1" s="1"/>
  <c r="G1293" i="1"/>
  <c r="F1294" i="1"/>
  <c r="W1294" i="1" s="1"/>
  <c r="G1294" i="1"/>
  <c r="F1295" i="1"/>
  <c r="W1295" i="1" s="1"/>
  <c r="G1295" i="1"/>
  <c r="F1296" i="1"/>
  <c r="W1296" i="1" s="1"/>
  <c r="G1296" i="1"/>
  <c r="F1297" i="1"/>
  <c r="W1297" i="1" s="1"/>
  <c r="G1297" i="1"/>
  <c r="F1298" i="1"/>
  <c r="W1298" i="1" s="1"/>
  <c r="Z1298" i="1" s="1"/>
  <c r="AA1298" i="1" s="1"/>
  <c r="AC1298" i="1" s="1"/>
  <c r="G1298" i="1"/>
  <c r="F1299" i="1"/>
  <c r="W1299" i="1" s="1"/>
  <c r="Z1299" i="1" s="1"/>
  <c r="AA1299" i="1" s="1"/>
  <c r="AC1299" i="1" s="1"/>
  <c r="G1299" i="1"/>
  <c r="F1300" i="1"/>
  <c r="W1300" i="1" s="1"/>
  <c r="G1300" i="1"/>
  <c r="F1301" i="1"/>
  <c r="W1301" i="1" s="1"/>
  <c r="G1301" i="1"/>
  <c r="F1302" i="1"/>
  <c r="W1302" i="1" s="1"/>
  <c r="G1302" i="1"/>
  <c r="F1303" i="1"/>
  <c r="W1303" i="1" s="1"/>
  <c r="G1303" i="1"/>
  <c r="F1304" i="1"/>
  <c r="W1304" i="1" s="1"/>
  <c r="G1304" i="1"/>
  <c r="F1305" i="1"/>
  <c r="W1305" i="1" s="1"/>
  <c r="G1305" i="1"/>
  <c r="F1306" i="1"/>
  <c r="W1306" i="1" s="1"/>
  <c r="G1306" i="1"/>
  <c r="F1307" i="1"/>
  <c r="W1307" i="1" s="1"/>
  <c r="G1307" i="1"/>
  <c r="F1308" i="1"/>
  <c r="W1308" i="1" s="1"/>
  <c r="G1308" i="1"/>
  <c r="F1309" i="1"/>
  <c r="W1309" i="1" s="1"/>
  <c r="G1309" i="1"/>
  <c r="F1310" i="1"/>
  <c r="W1310" i="1" s="1"/>
  <c r="Z1310" i="1" s="1"/>
  <c r="AA1310" i="1" s="1"/>
  <c r="AC1310" i="1" s="1"/>
  <c r="G1310" i="1"/>
  <c r="F1311" i="1"/>
  <c r="W1311" i="1" s="1"/>
  <c r="Z1311" i="1" s="1"/>
  <c r="AA1311" i="1" s="1"/>
  <c r="AC1311" i="1" s="1"/>
  <c r="G1311" i="1"/>
  <c r="F1312" i="1"/>
  <c r="W1312" i="1" s="1"/>
  <c r="G1312" i="1"/>
  <c r="F1313" i="1"/>
  <c r="W1313" i="1" s="1"/>
  <c r="G1313" i="1"/>
  <c r="F1314" i="1"/>
  <c r="W1314" i="1" s="1"/>
  <c r="G1314" i="1"/>
  <c r="F1315" i="1"/>
  <c r="W1315" i="1" s="1"/>
  <c r="G1315" i="1"/>
  <c r="F1316" i="1"/>
  <c r="W1316" i="1" s="1"/>
  <c r="G1316" i="1"/>
  <c r="F1317" i="1"/>
  <c r="W1317" i="1" s="1"/>
  <c r="G1317" i="1"/>
  <c r="F1318" i="1"/>
  <c r="W1318" i="1" s="1"/>
  <c r="G1318" i="1"/>
  <c r="F1319" i="1"/>
  <c r="W1319" i="1" s="1"/>
  <c r="G1319" i="1"/>
  <c r="F1320" i="1"/>
  <c r="W1320" i="1" s="1"/>
  <c r="G1320" i="1"/>
  <c r="F1321" i="1"/>
  <c r="W1321" i="1" s="1"/>
  <c r="G1321" i="1"/>
  <c r="F1322" i="1"/>
  <c r="W1322" i="1" s="1"/>
  <c r="Z1322" i="1" s="1"/>
  <c r="AA1322" i="1" s="1"/>
  <c r="AC1322" i="1" s="1"/>
  <c r="G1322" i="1"/>
  <c r="F1323" i="1"/>
  <c r="W1323" i="1" s="1"/>
  <c r="Z1323" i="1" s="1"/>
  <c r="AA1323" i="1" s="1"/>
  <c r="AC1323" i="1" s="1"/>
  <c r="G1323" i="1"/>
  <c r="F1324" i="1"/>
  <c r="W1324" i="1" s="1"/>
  <c r="G1324" i="1"/>
  <c r="F1325" i="1"/>
  <c r="W1325" i="1" s="1"/>
  <c r="G1325" i="1"/>
  <c r="F1326" i="1"/>
  <c r="W1326" i="1" s="1"/>
  <c r="G1326" i="1"/>
  <c r="F1327" i="1"/>
  <c r="W1327" i="1" s="1"/>
  <c r="G1327" i="1"/>
  <c r="F1328" i="1"/>
  <c r="W1328" i="1" s="1"/>
  <c r="G1328" i="1"/>
  <c r="F1329" i="1"/>
  <c r="W1329" i="1" s="1"/>
  <c r="G1329" i="1"/>
  <c r="F1330" i="1"/>
  <c r="W1330" i="1" s="1"/>
  <c r="G1330" i="1"/>
  <c r="F1331" i="1"/>
  <c r="W1331" i="1" s="1"/>
  <c r="G1331" i="1"/>
  <c r="F1332" i="1"/>
  <c r="W1332" i="1" s="1"/>
  <c r="G1332" i="1"/>
  <c r="F1333" i="1"/>
  <c r="W1333" i="1" s="1"/>
  <c r="G1333" i="1"/>
  <c r="F1334" i="1"/>
  <c r="W1334" i="1" s="1"/>
  <c r="Z1334" i="1" s="1"/>
  <c r="AA1334" i="1" s="1"/>
  <c r="AC1334" i="1" s="1"/>
  <c r="G1334" i="1"/>
  <c r="F1335" i="1"/>
  <c r="W1335" i="1" s="1"/>
  <c r="Z1335" i="1" s="1"/>
  <c r="AA1335" i="1" s="1"/>
  <c r="AC1335" i="1" s="1"/>
  <c r="G1335" i="1"/>
  <c r="F1336" i="1"/>
  <c r="W1336" i="1" s="1"/>
  <c r="G1336" i="1"/>
  <c r="F1337" i="1"/>
  <c r="W1337" i="1" s="1"/>
  <c r="Z1337" i="1" s="1"/>
  <c r="AA1337" i="1" s="1"/>
  <c r="AC1337" i="1" s="1"/>
  <c r="G1337" i="1"/>
  <c r="F1338" i="1"/>
  <c r="W1338" i="1" s="1"/>
  <c r="G1338" i="1"/>
  <c r="F1339" i="1"/>
  <c r="W1339" i="1" s="1"/>
  <c r="G1339" i="1"/>
  <c r="F1340" i="1"/>
  <c r="W1340" i="1" s="1"/>
  <c r="G1340" i="1"/>
  <c r="F1341" i="1"/>
  <c r="W1341" i="1" s="1"/>
  <c r="G1341" i="1"/>
  <c r="F1342" i="1"/>
  <c r="W1342" i="1" s="1"/>
  <c r="G1342" i="1"/>
  <c r="F1343" i="1"/>
  <c r="W1343" i="1" s="1"/>
  <c r="G1343" i="1"/>
  <c r="F1344" i="1"/>
  <c r="W1344" i="1" s="1"/>
  <c r="G1344" i="1"/>
  <c r="F1345" i="1"/>
  <c r="W1345" i="1" s="1"/>
  <c r="G1345" i="1"/>
  <c r="F1346" i="1"/>
  <c r="W1346" i="1" s="1"/>
  <c r="Z1346" i="1" s="1"/>
  <c r="AA1346" i="1" s="1"/>
  <c r="AC1346" i="1" s="1"/>
  <c r="G1346" i="1"/>
  <c r="F1347" i="1"/>
  <c r="W1347" i="1" s="1"/>
  <c r="Z1347" i="1" s="1"/>
  <c r="AA1347" i="1" s="1"/>
  <c r="AC1347" i="1" s="1"/>
  <c r="G1347" i="1"/>
  <c r="F1348" i="1"/>
  <c r="W1348" i="1" s="1"/>
  <c r="G1348" i="1"/>
  <c r="F1349" i="1"/>
  <c r="W1349" i="1" s="1"/>
  <c r="Z1349" i="1" s="1"/>
  <c r="AA1349" i="1" s="1"/>
  <c r="AC1349" i="1" s="1"/>
  <c r="G1349" i="1"/>
  <c r="F1350" i="1"/>
  <c r="W1350" i="1" s="1"/>
  <c r="G1350" i="1"/>
  <c r="F1351" i="1"/>
  <c r="W1351" i="1" s="1"/>
  <c r="G1351" i="1"/>
  <c r="F1352" i="1"/>
  <c r="W1352" i="1" s="1"/>
  <c r="G1352" i="1"/>
  <c r="F1353" i="1"/>
  <c r="W1353" i="1" s="1"/>
  <c r="G1353" i="1"/>
  <c r="F1354" i="1"/>
  <c r="W1354" i="1" s="1"/>
  <c r="G1354" i="1"/>
  <c r="F1355" i="1"/>
  <c r="W1355" i="1" s="1"/>
  <c r="G1355" i="1"/>
  <c r="F1356" i="1"/>
  <c r="W1356" i="1" s="1"/>
  <c r="G1356" i="1"/>
  <c r="F1357" i="1"/>
  <c r="W1357" i="1" s="1"/>
  <c r="G1357" i="1"/>
  <c r="F1358" i="1"/>
  <c r="W1358" i="1" s="1"/>
  <c r="Z1358" i="1" s="1"/>
  <c r="AA1358" i="1" s="1"/>
  <c r="AC1358" i="1" s="1"/>
  <c r="G1358" i="1"/>
  <c r="F1359" i="1"/>
  <c r="W1359" i="1" s="1"/>
  <c r="Z1359" i="1" s="1"/>
  <c r="AA1359" i="1" s="1"/>
  <c r="AC1359" i="1" s="1"/>
  <c r="G1359" i="1"/>
  <c r="F1360" i="1"/>
  <c r="W1360" i="1" s="1"/>
  <c r="G1360" i="1"/>
  <c r="F1361" i="1"/>
  <c r="W1361" i="1" s="1"/>
  <c r="Z1361" i="1" s="1"/>
  <c r="AA1361" i="1" s="1"/>
  <c r="AC1361" i="1" s="1"/>
  <c r="G1361" i="1"/>
  <c r="F1362" i="1"/>
  <c r="W1362" i="1" s="1"/>
  <c r="G1362" i="1"/>
  <c r="F1363" i="1"/>
  <c r="W1363" i="1" s="1"/>
  <c r="G1363" i="1"/>
  <c r="F1364" i="1"/>
  <c r="W1364" i="1" s="1"/>
  <c r="G1364" i="1"/>
  <c r="F1365" i="1"/>
  <c r="W1365" i="1" s="1"/>
  <c r="G1365" i="1"/>
  <c r="F1366" i="1"/>
  <c r="W1366" i="1" s="1"/>
  <c r="G1366" i="1"/>
  <c r="F1367" i="1"/>
  <c r="W1367" i="1" s="1"/>
  <c r="G1367" i="1"/>
  <c r="F1368" i="1"/>
  <c r="W1368" i="1" s="1"/>
  <c r="G1368" i="1"/>
  <c r="F1369" i="1"/>
  <c r="W1369" i="1" s="1"/>
  <c r="G1369" i="1"/>
  <c r="F1370" i="1"/>
  <c r="W1370" i="1" s="1"/>
  <c r="Z1370" i="1" s="1"/>
  <c r="AA1370" i="1" s="1"/>
  <c r="AC1370" i="1" s="1"/>
  <c r="G1370" i="1"/>
  <c r="F1371" i="1"/>
  <c r="W1371" i="1" s="1"/>
  <c r="Z1371" i="1" s="1"/>
  <c r="AA1371" i="1" s="1"/>
  <c r="AC1371" i="1" s="1"/>
  <c r="G1371" i="1"/>
  <c r="F1372" i="1"/>
  <c r="W1372" i="1" s="1"/>
  <c r="G1372" i="1"/>
  <c r="F1373" i="1"/>
  <c r="W1373" i="1" s="1"/>
  <c r="Z1373" i="1" s="1"/>
  <c r="AA1373" i="1" s="1"/>
  <c r="AC1373" i="1" s="1"/>
  <c r="G1373" i="1"/>
  <c r="F1374" i="1"/>
  <c r="W1374" i="1" s="1"/>
  <c r="G1374" i="1"/>
  <c r="F1375" i="1"/>
  <c r="W1375" i="1" s="1"/>
  <c r="G1375" i="1"/>
  <c r="F1376" i="1"/>
  <c r="W1376" i="1" s="1"/>
  <c r="G1376" i="1"/>
  <c r="F1377" i="1"/>
  <c r="W1377" i="1" s="1"/>
  <c r="G1377" i="1"/>
  <c r="F1378" i="1"/>
  <c r="W1378" i="1" s="1"/>
  <c r="G1378" i="1"/>
  <c r="F1379" i="1"/>
  <c r="W1379" i="1" s="1"/>
  <c r="G1379" i="1"/>
  <c r="F1380" i="1"/>
  <c r="W1380" i="1" s="1"/>
  <c r="G1380" i="1"/>
  <c r="F1381" i="1"/>
  <c r="W1381" i="1" s="1"/>
  <c r="G1381" i="1"/>
  <c r="F1382" i="1"/>
  <c r="W1382" i="1" s="1"/>
  <c r="Z1382" i="1" s="1"/>
  <c r="AA1382" i="1" s="1"/>
  <c r="AC1382" i="1" s="1"/>
  <c r="G1382" i="1"/>
  <c r="F1383" i="1"/>
  <c r="W1383" i="1" s="1"/>
  <c r="Z1383" i="1" s="1"/>
  <c r="AA1383" i="1" s="1"/>
  <c r="AC1383" i="1" s="1"/>
  <c r="G1383" i="1"/>
  <c r="F1384" i="1"/>
  <c r="W1384" i="1" s="1"/>
  <c r="G1384" i="1"/>
  <c r="F1385" i="1"/>
  <c r="W1385" i="1" s="1"/>
  <c r="Z1385" i="1" s="1"/>
  <c r="AA1385" i="1" s="1"/>
  <c r="AC1385" i="1" s="1"/>
  <c r="G1385" i="1"/>
  <c r="F1386" i="1"/>
  <c r="W1386" i="1" s="1"/>
  <c r="G1386" i="1"/>
  <c r="F1387" i="1"/>
  <c r="W1387" i="1" s="1"/>
  <c r="G1387" i="1"/>
  <c r="F1388" i="1"/>
  <c r="W1388" i="1" s="1"/>
  <c r="G1388" i="1"/>
  <c r="F1389" i="1"/>
  <c r="W1389" i="1" s="1"/>
  <c r="G1389" i="1"/>
  <c r="F1390" i="1"/>
  <c r="W1390" i="1" s="1"/>
  <c r="G1390" i="1"/>
  <c r="F1391" i="1"/>
  <c r="W1391" i="1" s="1"/>
  <c r="G1391" i="1"/>
  <c r="F1392" i="1"/>
  <c r="W1392" i="1" s="1"/>
  <c r="G1392" i="1"/>
  <c r="F1393" i="1"/>
  <c r="W1393" i="1" s="1"/>
  <c r="G1393" i="1"/>
  <c r="F1394" i="1"/>
  <c r="W1394" i="1" s="1"/>
  <c r="Z1394" i="1" s="1"/>
  <c r="AA1394" i="1" s="1"/>
  <c r="AC1394" i="1" s="1"/>
  <c r="G1394" i="1"/>
  <c r="F1395" i="1"/>
  <c r="W1395" i="1" s="1"/>
  <c r="Z1395" i="1" s="1"/>
  <c r="AA1395" i="1" s="1"/>
  <c r="AC1395" i="1" s="1"/>
  <c r="G1395" i="1"/>
  <c r="F1396" i="1"/>
  <c r="W1396" i="1" s="1"/>
  <c r="G1396" i="1"/>
  <c r="F1397" i="1"/>
  <c r="W1397" i="1" s="1"/>
  <c r="Z1397" i="1" s="1"/>
  <c r="AA1397" i="1" s="1"/>
  <c r="AC1397" i="1" s="1"/>
  <c r="G1397" i="1"/>
  <c r="F1398" i="1"/>
  <c r="W1398" i="1" s="1"/>
  <c r="G1398" i="1"/>
  <c r="F1399" i="1"/>
  <c r="W1399" i="1" s="1"/>
  <c r="G1399" i="1"/>
  <c r="F1400" i="1"/>
  <c r="W1400" i="1" s="1"/>
  <c r="G1400" i="1"/>
  <c r="F1401" i="1"/>
  <c r="W1401" i="1" s="1"/>
  <c r="G1401" i="1"/>
  <c r="F1402" i="1"/>
  <c r="W1402" i="1" s="1"/>
  <c r="G1402" i="1"/>
  <c r="F1403" i="1"/>
  <c r="W1403" i="1" s="1"/>
  <c r="G1403" i="1"/>
  <c r="F1404" i="1"/>
  <c r="W1404" i="1" s="1"/>
  <c r="G1404" i="1"/>
  <c r="F1405" i="1"/>
  <c r="W1405" i="1" s="1"/>
  <c r="G1405" i="1"/>
  <c r="F1406" i="1"/>
  <c r="W1406" i="1" s="1"/>
  <c r="Z1406" i="1" s="1"/>
  <c r="AA1406" i="1" s="1"/>
  <c r="AC1406" i="1" s="1"/>
  <c r="G1406" i="1"/>
  <c r="F1407" i="1"/>
  <c r="W1407" i="1" s="1"/>
  <c r="Z1407" i="1" s="1"/>
  <c r="AA1407" i="1" s="1"/>
  <c r="AC1407" i="1" s="1"/>
  <c r="G1407" i="1"/>
  <c r="F1408" i="1"/>
  <c r="W1408" i="1" s="1"/>
  <c r="G1408" i="1"/>
  <c r="F1409" i="1"/>
  <c r="W1409" i="1" s="1"/>
  <c r="Z1409" i="1" s="1"/>
  <c r="AA1409" i="1" s="1"/>
  <c r="AC1409" i="1" s="1"/>
  <c r="G1409" i="1"/>
  <c r="F1410" i="1"/>
  <c r="W1410" i="1" s="1"/>
  <c r="G1410" i="1"/>
  <c r="F1411" i="1"/>
  <c r="W1411" i="1" s="1"/>
  <c r="G1411" i="1"/>
  <c r="F1412" i="1"/>
  <c r="W1412" i="1" s="1"/>
  <c r="G1412" i="1"/>
  <c r="F1413" i="1"/>
  <c r="W1413" i="1" s="1"/>
  <c r="G1413" i="1"/>
  <c r="F1414" i="1"/>
  <c r="W1414" i="1" s="1"/>
  <c r="G1414" i="1"/>
  <c r="F1415" i="1"/>
  <c r="W1415" i="1" s="1"/>
  <c r="G1415" i="1"/>
  <c r="F1416" i="1"/>
  <c r="W1416" i="1" s="1"/>
  <c r="G1416" i="1"/>
  <c r="F1417" i="1"/>
  <c r="W1417" i="1" s="1"/>
  <c r="G1417" i="1"/>
  <c r="F1418" i="1"/>
  <c r="W1418" i="1" s="1"/>
  <c r="Z1418" i="1" s="1"/>
  <c r="AA1418" i="1" s="1"/>
  <c r="AC1418" i="1" s="1"/>
  <c r="G1418" i="1"/>
  <c r="F1419" i="1"/>
  <c r="W1419" i="1" s="1"/>
  <c r="Z1419" i="1" s="1"/>
  <c r="AA1419" i="1" s="1"/>
  <c r="AC1419" i="1" s="1"/>
  <c r="G1419" i="1"/>
  <c r="F1420" i="1"/>
  <c r="W1420" i="1" s="1"/>
  <c r="G1420" i="1"/>
  <c r="F1421" i="1"/>
  <c r="W1421" i="1" s="1"/>
  <c r="Z1421" i="1" s="1"/>
  <c r="AA1421" i="1" s="1"/>
  <c r="AC1421" i="1" s="1"/>
  <c r="G1421" i="1"/>
  <c r="F1422" i="1"/>
  <c r="W1422" i="1" s="1"/>
  <c r="G1422" i="1"/>
  <c r="F1423" i="1"/>
  <c r="W1423" i="1" s="1"/>
  <c r="G1423" i="1"/>
  <c r="F1424" i="1"/>
  <c r="W1424" i="1" s="1"/>
  <c r="G1424" i="1"/>
  <c r="F1425" i="1"/>
  <c r="W1425" i="1" s="1"/>
  <c r="G1425" i="1"/>
  <c r="F1426" i="1"/>
  <c r="W1426" i="1" s="1"/>
  <c r="G1426" i="1"/>
  <c r="F1427" i="1"/>
  <c r="W1427" i="1" s="1"/>
  <c r="G1427" i="1"/>
  <c r="F1428" i="1"/>
  <c r="W1428" i="1" s="1"/>
  <c r="G1428" i="1"/>
  <c r="F1429" i="1"/>
  <c r="W1429" i="1" s="1"/>
  <c r="G1429" i="1"/>
  <c r="F1430" i="1"/>
  <c r="W1430" i="1" s="1"/>
  <c r="Z1430" i="1" s="1"/>
  <c r="AA1430" i="1" s="1"/>
  <c r="AC1430" i="1" s="1"/>
  <c r="G1430" i="1"/>
  <c r="F1431" i="1"/>
  <c r="W1431" i="1" s="1"/>
  <c r="Z1431" i="1" s="1"/>
  <c r="AA1431" i="1" s="1"/>
  <c r="AC1431" i="1" s="1"/>
  <c r="G1431" i="1"/>
  <c r="F1432" i="1"/>
  <c r="W1432" i="1" s="1"/>
  <c r="G1432" i="1"/>
  <c r="F1433" i="1"/>
  <c r="W1433" i="1" s="1"/>
  <c r="Z1433" i="1" s="1"/>
  <c r="AA1433" i="1" s="1"/>
  <c r="AC1433" i="1" s="1"/>
  <c r="G1433" i="1"/>
  <c r="F1434" i="1"/>
  <c r="W1434" i="1" s="1"/>
  <c r="G1434" i="1"/>
  <c r="F1435" i="1"/>
  <c r="W1435" i="1" s="1"/>
  <c r="G1435" i="1"/>
  <c r="F1436" i="1"/>
  <c r="W1436" i="1" s="1"/>
  <c r="G1436" i="1"/>
  <c r="F1437" i="1"/>
  <c r="W1437" i="1" s="1"/>
  <c r="G1437" i="1"/>
  <c r="F1438" i="1"/>
  <c r="W1438" i="1" s="1"/>
  <c r="G1438" i="1"/>
  <c r="F1439" i="1"/>
  <c r="W1439" i="1" s="1"/>
  <c r="G1439" i="1"/>
  <c r="F1440" i="1"/>
  <c r="W1440" i="1" s="1"/>
  <c r="G1440" i="1"/>
  <c r="F1441" i="1"/>
  <c r="W1441" i="1" s="1"/>
  <c r="G1441" i="1"/>
  <c r="F1442" i="1"/>
  <c r="W1442" i="1" s="1"/>
  <c r="Z1442" i="1" s="1"/>
  <c r="AA1442" i="1" s="1"/>
  <c r="AC1442" i="1" s="1"/>
  <c r="G1442" i="1"/>
  <c r="F1443" i="1"/>
  <c r="W1443" i="1" s="1"/>
  <c r="Z1443" i="1" s="1"/>
  <c r="AA1443" i="1" s="1"/>
  <c r="AC1443" i="1" s="1"/>
  <c r="G1443" i="1"/>
  <c r="F1444" i="1"/>
  <c r="W1444" i="1" s="1"/>
  <c r="G1444" i="1"/>
  <c r="F1445" i="1"/>
  <c r="W1445" i="1" s="1"/>
  <c r="Z1445" i="1" s="1"/>
  <c r="AA1445" i="1" s="1"/>
  <c r="AC1445" i="1" s="1"/>
  <c r="G1445" i="1"/>
  <c r="F1446" i="1"/>
  <c r="W1446" i="1" s="1"/>
  <c r="G1446" i="1"/>
  <c r="F1447" i="1"/>
  <c r="W1447" i="1" s="1"/>
  <c r="G1447" i="1"/>
  <c r="F1448" i="1"/>
  <c r="W1448" i="1" s="1"/>
  <c r="G1448" i="1"/>
  <c r="F1449" i="1"/>
  <c r="W1449" i="1" s="1"/>
  <c r="G1449" i="1"/>
  <c r="F1450" i="1"/>
  <c r="W1450" i="1" s="1"/>
  <c r="G1450" i="1"/>
  <c r="F1451" i="1"/>
  <c r="W1451" i="1" s="1"/>
  <c r="G1451" i="1"/>
  <c r="F1452" i="1"/>
  <c r="W1452" i="1" s="1"/>
  <c r="G1452" i="1"/>
  <c r="F1453" i="1"/>
  <c r="W1453" i="1" s="1"/>
  <c r="G1453" i="1"/>
  <c r="F1454" i="1"/>
  <c r="W1454" i="1" s="1"/>
  <c r="Z1454" i="1" s="1"/>
  <c r="AA1454" i="1" s="1"/>
  <c r="AC1454" i="1" s="1"/>
  <c r="G1454" i="1"/>
  <c r="F1455" i="1"/>
  <c r="W1455" i="1" s="1"/>
  <c r="Z1455" i="1" s="1"/>
  <c r="AA1455" i="1" s="1"/>
  <c r="AC1455" i="1" s="1"/>
  <c r="G1455" i="1"/>
  <c r="F1456" i="1"/>
  <c r="W1456" i="1" s="1"/>
  <c r="G1456" i="1"/>
  <c r="F1457" i="1"/>
  <c r="W1457" i="1" s="1"/>
  <c r="Z1457" i="1" s="1"/>
  <c r="AA1457" i="1" s="1"/>
  <c r="AC1457" i="1" s="1"/>
  <c r="G1457" i="1"/>
  <c r="F1458" i="1"/>
  <c r="W1458" i="1" s="1"/>
  <c r="G1458" i="1"/>
  <c r="F1459" i="1"/>
  <c r="W1459" i="1" s="1"/>
  <c r="G1459" i="1"/>
  <c r="F1460" i="1"/>
  <c r="W1460" i="1" s="1"/>
  <c r="G1460" i="1"/>
  <c r="F1461" i="1"/>
  <c r="W1461" i="1" s="1"/>
  <c r="G1461" i="1"/>
  <c r="F1462" i="1"/>
  <c r="W1462" i="1" s="1"/>
  <c r="G1462" i="1"/>
  <c r="F1463" i="1"/>
  <c r="W1463" i="1" s="1"/>
  <c r="G1463" i="1"/>
  <c r="F1464" i="1"/>
  <c r="W1464" i="1" s="1"/>
  <c r="G1464" i="1"/>
  <c r="F1465" i="1"/>
  <c r="W1465" i="1" s="1"/>
  <c r="G1465" i="1"/>
  <c r="F1466" i="1"/>
  <c r="W1466" i="1" s="1"/>
  <c r="Z1466" i="1" s="1"/>
  <c r="AA1466" i="1" s="1"/>
  <c r="AC1466" i="1" s="1"/>
  <c r="G1466" i="1"/>
  <c r="F1467" i="1"/>
  <c r="W1467" i="1" s="1"/>
  <c r="Z1467" i="1" s="1"/>
  <c r="AA1467" i="1" s="1"/>
  <c r="AC1467" i="1" s="1"/>
  <c r="G1467" i="1"/>
  <c r="F1468" i="1"/>
  <c r="W1468" i="1" s="1"/>
  <c r="G1468" i="1"/>
  <c r="F1469" i="1"/>
  <c r="W1469" i="1" s="1"/>
  <c r="Z1469" i="1" s="1"/>
  <c r="AA1469" i="1" s="1"/>
  <c r="AC1469" i="1" s="1"/>
  <c r="G1469" i="1"/>
  <c r="F1470" i="1"/>
  <c r="W1470" i="1" s="1"/>
  <c r="G1470" i="1"/>
  <c r="F1471" i="1"/>
  <c r="W1471" i="1" s="1"/>
  <c r="G1471" i="1"/>
  <c r="F1472" i="1"/>
  <c r="W1472" i="1" s="1"/>
  <c r="G1472" i="1"/>
  <c r="F1473" i="1"/>
  <c r="W1473" i="1" s="1"/>
  <c r="G1473" i="1"/>
  <c r="F1474" i="1"/>
  <c r="W1474" i="1" s="1"/>
  <c r="G1474" i="1"/>
  <c r="F1475" i="1"/>
  <c r="W1475" i="1" s="1"/>
  <c r="G1475" i="1"/>
  <c r="F1476" i="1"/>
  <c r="W1476" i="1" s="1"/>
  <c r="G1476" i="1"/>
  <c r="F1477" i="1"/>
  <c r="W1477" i="1" s="1"/>
  <c r="G1477" i="1"/>
  <c r="F1478" i="1"/>
  <c r="W1478" i="1" s="1"/>
  <c r="Z1478" i="1" s="1"/>
  <c r="AA1478" i="1" s="1"/>
  <c r="AC1478" i="1" s="1"/>
  <c r="G1478" i="1"/>
  <c r="F1479" i="1"/>
  <c r="W1479" i="1" s="1"/>
  <c r="Z1479" i="1" s="1"/>
  <c r="AA1479" i="1" s="1"/>
  <c r="AC1479" i="1" s="1"/>
  <c r="G1479" i="1"/>
  <c r="F1480" i="1"/>
  <c r="W1480" i="1" s="1"/>
  <c r="G1480" i="1"/>
  <c r="F1481" i="1"/>
  <c r="W1481" i="1" s="1"/>
  <c r="Z1481" i="1" s="1"/>
  <c r="AA1481" i="1" s="1"/>
  <c r="AC1481" i="1" s="1"/>
  <c r="G1481" i="1"/>
  <c r="F1482" i="1"/>
  <c r="W1482" i="1" s="1"/>
  <c r="G1482" i="1"/>
  <c r="F1483" i="1"/>
  <c r="W1483" i="1" s="1"/>
  <c r="G1483" i="1"/>
  <c r="F1484" i="1"/>
  <c r="W1484" i="1" s="1"/>
  <c r="G1484" i="1"/>
  <c r="F1485" i="1"/>
  <c r="W1485" i="1" s="1"/>
  <c r="G1485" i="1"/>
  <c r="F1486" i="1"/>
  <c r="W1486" i="1" s="1"/>
  <c r="G1486" i="1"/>
  <c r="F1487" i="1"/>
  <c r="W1487" i="1" s="1"/>
  <c r="G1487" i="1"/>
  <c r="F1488" i="1"/>
  <c r="W1488" i="1" s="1"/>
  <c r="G1488" i="1"/>
  <c r="F1489" i="1"/>
  <c r="W1489" i="1" s="1"/>
  <c r="G1489" i="1"/>
  <c r="F1490" i="1"/>
  <c r="W1490" i="1" s="1"/>
  <c r="Z1490" i="1" s="1"/>
  <c r="AA1490" i="1" s="1"/>
  <c r="AC1490" i="1" s="1"/>
  <c r="G1490" i="1"/>
  <c r="F1491" i="1"/>
  <c r="W1491" i="1" s="1"/>
  <c r="Z1491" i="1" s="1"/>
  <c r="AA1491" i="1" s="1"/>
  <c r="AC1491" i="1" s="1"/>
  <c r="G1491" i="1"/>
  <c r="F1492" i="1"/>
  <c r="W1492" i="1" s="1"/>
  <c r="G1492" i="1"/>
  <c r="F1493" i="1"/>
  <c r="W1493" i="1" s="1"/>
  <c r="Z1493" i="1" s="1"/>
  <c r="AA1493" i="1" s="1"/>
  <c r="AC1493" i="1" s="1"/>
  <c r="G1493" i="1"/>
  <c r="F1494" i="1"/>
  <c r="W1494" i="1" s="1"/>
  <c r="G1494" i="1"/>
  <c r="F1495" i="1"/>
  <c r="W1495" i="1" s="1"/>
  <c r="G1495" i="1"/>
  <c r="F1496" i="1"/>
  <c r="W1496" i="1" s="1"/>
  <c r="G1496" i="1"/>
  <c r="F1497" i="1"/>
  <c r="W1497" i="1" s="1"/>
  <c r="G1497" i="1"/>
  <c r="F1498" i="1"/>
  <c r="W1498" i="1" s="1"/>
  <c r="G1498" i="1"/>
  <c r="F1499" i="1"/>
  <c r="W1499" i="1" s="1"/>
  <c r="G1499" i="1"/>
  <c r="F1500" i="1"/>
  <c r="W1500" i="1" s="1"/>
  <c r="G1500" i="1"/>
  <c r="F1501" i="1"/>
  <c r="W1501" i="1" s="1"/>
  <c r="G1501" i="1"/>
  <c r="F1502" i="1"/>
  <c r="W1502" i="1" s="1"/>
  <c r="Z1502" i="1" s="1"/>
  <c r="AA1502" i="1" s="1"/>
  <c r="AC1502" i="1" s="1"/>
  <c r="G1502" i="1"/>
  <c r="F1503" i="1"/>
  <c r="W1503" i="1" s="1"/>
  <c r="Z1503" i="1" s="1"/>
  <c r="AA1503" i="1" s="1"/>
  <c r="AC1503" i="1" s="1"/>
  <c r="G1503" i="1"/>
  <c r="F1504" i="1"/>
  <c r="W1504" i="1" s="1"/>
  <c r="G1504" i="1"/>
  <c r="F1505" i="1"/>
  <c r="W1505" i="1" s="1"/>
  <c r="Z1505" i="1" s="1"/>
  <c r="AA1505" i="1" s="1"/>
  <c r="AC1505" i="1" s="1"/>
  <c r="G1505" i="1"/>
  <c r="F1506" i="1"/>
  <c r="W1506" i="1" s="1"/>
  <c r="G1506" i="1"/>
  <c r="F1507" i="1"/>
  <c r="W1507" i="1" s="1"/>
  <c r="G1507" i="1"/>
  <c r="F1508" i="1"/>
  <c r="W1508" i="1" s="1"/>
  <c r="G1508" i="1"/>
  <c r="F1509" i="1"/>
  <c r="W1509" i="1" s="1"/>
  <c r="G1509" i="1"/>
  <c r="F1510" i="1"/>
  <c r="W1510" i="1" s="1"/>
  <c r="G1510" i="1"/>
  <c r="F1511" i="1"/>
  <c r="W1511" i="1" s="1"/>
  <c r="G1511" i="1"/>
  <c r="F1512" i="1"/>
  <c r="W1512" i="1" s="1"/>
  <c r="G1512" i="1"/>
  <c r="F1513" i="1"/>
  <c r="W1513" i="1" s="1"/>
  <c r="G1513" i="1"/>
  <c r="F1514" i="1"/>
  <c r="W1514" i="1" s="1"/>
  <c r="Z1514" i="1" s="1"/>
  <c r="AA1514" i="1" s="1"/>
  <c r="AC1514" i="1" s="1"/>
  <c r="G1514" i="1"/>
  <c r="F1515" i="1"/>
  <c r="W1515" i="1" s="1"/>
  <c r="Z1515" i="1" s="1"/>
  <c r="AA1515" i="1" s="1"/>
  <c r="AC1515" i="1" s="1"/>
  <c r="G1515" i="1"/>
  <c r="F1516" i="1"/>
  <c r="W1516" i="1" s="1"/>
  <c r="G1516" i="1"/>
  <c r="F1517" i="1"/>
  <c r="W1517" i="1" s="1"/>
  <c r="Z1517" i="1" s="1"/>
  <c r="AA1517" i="1" s="1"/>
  <c r="AC1517" i="1" s="1"/>
  <c r="G1517" i="1"/>
  <c r="F1518" i="1"/>
  <c r="W1518" i="1" s="1"/>
  <c r="G1518" i="1"/>
  <c r="F1519" i="1"/>
  <c r="W1519" i="1" s="1"/>
  <c r="G1519" i="1"/>
  <c r="F1520" i="1"/>
  <c r="W1520" i="1" s="1"/>
  <c r="G1520" i="1"/>
  <c r="F1521" i="1"/>
  <c r="W1521" i="1" s="1"/>
  <c r="G1521" i="1"/>
  <c r="F1522" i="1"/>
  <c r="W1522" i="1" s="1"/>
  <c r="G1522" i="1"/>
  <c r="F1523" i="1"/>
  <c r="W1523" i="1" s="1"/>
  <c r="G1523" i="1"/>
  <c r="F1524" i="1"/>
  <c r="W1524" i="1" s="1"/>
  <c r="G1524" i="1"/>
  <c r="F1525" i="1"/>
  <c r="W1525" i="1" s="1"/>
  <c r="G1525" i="1"/>
  <c r="F1526" i="1"/>
  <c r="W1526" i="1" s="1"/>
  <c r="Z1526" i="1" s="1"/>
  <c r="AA1526" i="1" s="1"/>
  <c r="AC1526" i="1" s="1"/>
  <c r="G1526" i="1"/>
  <c r="F1527" i="1"/>
  <c r="W1527" i="1" s="1"/>
  <c r="Z1527" i="1" s="1"/>
  <c r="AA1527" i="1" s="1"/>
  <c r="AC1527" i="1" s="1"/>
  <c r="G1527" i="1"/>
  <c r="F1528" i="1"/>
  <c r="W1528" i="1" s="1"/>
  <c r="G1528" i="1"/>
  <c r="F1529" i="1"/>
  <c r="W1529" i="1" s="1"/>
  <c r="Z1529" i="1" s="1"/>
  <c r="AA1529" i="1" s="1"/>
  <c r="AC1529" i="1" s="1"/>
  <c r="G1529" i="1"/>
  <c r="F1530" i="1"/>
  <c r="W1530" i="1" s="1"/>
  <c r="G1530" i="1"/>
  <c r="F1531" i="1"/>
  <c r="W1531" i="1" s="1"/>
  <c r="G1531" i="1"/>
  <c r="F1532" i="1"/>
  <c r="W1532" i="1" s="1"/>
  <c r="G1532" i="1"/>
  <c r="F1533" i="1"/>
  <c r="W1533" i="1" s="1"/>
  <c r="G1533" i="1"/>
  <c r="F1534" i="1"/>
  <c r="W1534" i="1" s="1"/>
  <c r="G1534" i="1"/>
  <c r="F1535" i="1"/>
  <c r="W1535" i="1" s="1"/>
  <c r="G1535" i="1"/>
  <c r="F1536" i="1"/>
  <c r="W1536" i="1" s="1"/>
  <c r="G1536" i="1"/>
  <c r="F1537" i="1"/>
  <c r="W1537" i="1" s="1"/>
  <c r="G1537" i="1"/>
  <c r="F1538" i="1"/>
  <c r="W1538" i="1" s="1"/>
  <c r="Z1538" i="1" s="1"/>
  <c r="AA1538" i="1" s="1"/>
  <c r="AC1538" i="1" s="1"/>
  <c r="G1538" i="1"/>
  <c r="F1539" i="1"/>
  <c r="W1539" i="1" s="1"/>
  <c r="Z1539" i="1" s="1"/>
  <c r="AA1539" i="1" s="1"/>
  <c r="AC1539" i="1" s="1"/>
  <c r="G1539" i="1"/>
  <c r="F1540" i="1"/>
  <c r="W1540" i="1" s="1"/>
  <c r="G1540" i="1"/>
  <c r="F1541" i="1"/>
  <c r="W1541" i="1" s="1"/>
  <c r="Z1541" i="1" s="1"/>
  <c r="AA1541" i="1" s="1"/>
  <c r="AC1541" i="1" s="1"/>
  <c r="G1541" i="1"/>
  <c r="F1542" i="1"/>
  <c r="W1542" i="1" s="1"/>
  <c r="G1542" i="1"/>
  <c r="F1543" i="1"/>
  <c r="W1543" i="1" s="1"/>
  <c r="G1543" i="1"/>
  <c r="F1544" i="1"/>
  <c r="W1544" i="1" s="1"/>
  <c r="G1544" i="1"/>
  <c r="F1545" i="1"/>
  <c r="W1545" i="1" s="1"/>
  <c r="G1545" i="1"/>
  <c r="F1546" i="1"/>
  <c r="W1546" i="1" s="1"/>
  <c r="G1546" i="1"/>
  <c r="F1547" i="1"/>
  <c r="W1547" i="1" s="1"/>
  <c r="G1547" i="1"/>
  <c r="F1548" i="1"/>
  <c r="W1548" i="1" s="1"/>
  <c r="G1548" i="1"/>
  <c r="F1549" i="1"/>
  <c r="W1549" i="1" s="1"/>
  <c r="G1549" i="1"/>
  <c r="F1550" i="1"/>
  <c r="W1550" i="1" s="1"/>
  <c r="Z1550" i="1" s="1"/>
  <c r="AA1550" i="1" s="1"/>
  <c r="AC1550" i="1" s="1"/>
  <c r="G1550" i="1"/>
  <c r="F1551" i="1"/>
  <c r="W1551" i="1" s="1"/>
  <c r="Z1551" i="1" s="1"/>
  <c r="AA1551" i="1" s="1"/>
  <c r="AC1551" i="1" s="1"/>
  <c r="G1551" i="1"/>
  <c r="F1552" i="1"/>
  <c r="W1552" i="1" s="1"/>
  <c r="G1552" i="1"/>
  <c r="F1553" i="1"/>
  <c r="W1553" i="1" s="1"/>
  <c r="Z1553" i="1" s="1"/>
  <c r="AA1553" i="1" s="1"/>
  <c r="AC1553" i="1" s="1"/>
  <c r="G1553" i="1"/>
  <c r="F1554" i="1"/>
  <c r="W1554" i="1" s="1"/>
  <c r="G1554" i="1"/>
  <c r="F1555" i="1"/>
  <c r="W1555" i="1" s="1"/>
  <c r="G1555" i="1"/>
  <c r="F1556" i="1"/>
  <c r="W1556" i="1" s="1"/>
  <c r="G1556" i="1"/>
  <c r="F1557" i="1"/>
  <c r="W1557" i="1" s="1"/>
  <c r="G1557" i="1"/>
  <c r="F1558" i="1"/>
  <c r="W1558" i="1" s="1"/>
  <c r="G1558" i="1"/>
  <c r="F1559" i="1"/>
  <c r="W1559" i="1" s="1"/>
  <c r="G1559" i="1"/>
  <c r="F1560" i="1"/>
  <c r="W1560" i="1" s="1"/>
  <c r="G1560" i="1"/>
  <c r="F1561" i="1"/>
  <c r="W1561" i="1" s="1"/>
  <c r="G1561" i="1"/>
  <c r="F1562" i="1"/>
  <c r="W1562" i="1" s="1"/>
  <c r="Z1562" i="1" s="1"/>
  <c r="AA1562" i="1" s="1"/>
  <c r="AC1562" i="1" s="1"/>
  <c r="G1562" i="1"/>
  <c r="F1563" i="1"/>
  <c r="W1563" i="1" s="1"/>
  <c r="Z1563" i="1" s="1"/>
  <c r="AA1563" i="1" s="1"/>
  <c r="AC1563" i="1" s="1"/>
  <c r="G1563" i="1"/>
  <c r="F1564" i="1"/>
  <c r="W1564" i="1" s="1"/>
  <c r="G1564" i="1"/>
  <c r="F1565" i="1"/>
  <c r="W1565" i="1" s="1"/>
  <c r="Z1565" i="1" s="1"/>
  <c r="AA1565" i="1" s="1"/>
  <c r="AC1565" i="1" s="1"/>
  <c r="G1565" i="1"/>
  <c r="F1566" i="1"/>
  <c r="W1566" i="1" s="1"/>
  <c r="G1566" i="1"/>
  <c r="F1567" i="1"/>
  <c r="W1567" i="1" s="1"/>
  <c r="G1567" i="1"/>
  <c r="F1568" i="1"/>
  <c r="W1568" i="1" s="1"/>
  <c r="G1568" i="1"/>
  <c r="F1569" i="1"/>
  <c r="W1569" i="1" s="1"/>
  <c r="G1569" i="1"/>
  <c r="F1570" i="1"/>
  <c r="W1570" i="1" s="1"/>
  <c r="G1570" i="1"/>
  <c r="F1571" i="1"/>
  <c r="W1571" i="1" s="1"/>
  <c r="G1571" i="1"/>
  <c r="F1572" i="1"/>
  <c r="W1572" i="1" s="1"/>
  <c r="G1572" i="1"/>
  <c r="F1573" i="1"/>
  <c r="W1573" i="1" s="1"/>
  <c r="G1573" i="1"/>
  <c r="F1574" i="1"/>
  <c r="W1574" i="1" s="1"/>
  <c r="Z1574" i="1" s="1"/>
  <c r="AA1574" i="1" s="1"/>
  <c r="AC1574" i="1" s="1"/>
  <c r="G1574" i="1"/>
  <c r="F1575" i="1"/>
  <c r="W1575" i="1" s="1"/>
  <c r="Z1575" i="1" s="1"/>
  <c r="AA1575" i="1" s="1"/>
  <c r="AC1575" i="1" s="1"/>
  <c r="G1575" i="1"/>
  <c r="F1576" i="1"/>
  <c r="W1576" i="1" s="1"/>
  <c r="G1576" i="1"/>
  <c r="F1577" i="1"/>
  <c r="W1577" i="1" s="1"/>
  <c r="Z1577" i="1" s="1"/>
  <c r="AA1577" i="1" s="1"/>
  <c r="AC1577" i="1" s="1"/>
  <c r="G1577" i="1"/>
  <c r="F1578" i="1"/>
  <c r="W1578" i="1" s="1"/>
  <c r="G1578" i="1"/>
  <c r="F1579" i="1"/>
  <c r="W1579" i="1" s="1"/>
  <c r="G1579" i="1"/>
  <c r="F1580" i="1"/>
  <c r="W1580" i="1" s="1"/>
  <c r="G1580" i="1"/>
  <c r="F1581" i="1"/>
  <c r="W1581" i="1" s="1"/>
  <c r="G1581" i="1"/>
  <c r="F1582" i="1"/>
  <c r="W1582" i="1" s="1"/>
  <c r="G1582" i="1"/>
  <c r="F1583" i="1"/>
  <c r="W1583" i="1" s="1"/>
  <c r="G1583" i="1"/>
  <c r="F1584" i="1"/>
  <c r="W1584" i="1" s="1"/>
  <c r="G1584" i="1"/>
  <c r="F1585" i="1"/>
  <c r="W1585" i="1" s="1"/>
  <c r="G1585" i="1"/>
  <c r="F1586" i="1"/>
  <c r="W1586" i="1" s="1"/>
  <c r="Z1586" i="1" s="1"/>
  <c r="AA1586" i="1" s="1"/>
  <c r="AC1586" i="1" s="1"/>
  <c r="G1586" i="1"/>
  <c r="F1587" i="1"/>
  <c r="W1587" i="1" s="1"/>
  <c r="Z1587" i="1" s="1"/>
  <c r="AA1587" i="1" s="1"/>
  <c r="AC1587" i="1" s="1"/>
  <c r="G1587" i="1"/>
  <c r="F1588" i="1"/>
  <c r="W1588" i="1" s="1"/>
  <c r="G1588" i="1"/>
  <c r="F1589" i="1"/>
  <c r="W1589" i="1" s="1"/>
  <c r="Z1589" i="1" s="1"/>
  <c r="AA1589" i="1" s="1"/>
  <c r="AC1589" i="1" s="1"/>
  <c r="G1589" i="1"/>
  <c r="F1590" i="1"/>
  <c r="W1590" i="1" s="1"/>
  <c r="G1590" i="1"/>
  <c r="F1591" i="1"/>
  <c r="W1591" i="1" s="1"/>
  <c r="G1591" i="1"/>
  <c r="F1592" i="1"/>
  <c r="W1592" i="1" s="1"/>
  <c r="G1592" i="1"/>
  <c r="F1593" i="1"/>
  <c r="W1593" i="1" s="1"/>
  <c r="G1593" i="1"/>
  <c r="F1594" i="1"/>
  <c r="W1594" i="1" s="1"/>
  <c r="G1594" i="1"/>
  <c r="F1595" i="1"/>
  <c r="W1595" i="1" s="1"/>
  <c r="G1595" i="1"/>
  <c r="F1596" i="1"/>
  <c r="W1596" i="1" s="1"/>
  <c r="G1596" i="1"/>
  <c r="F1597" i="1"/>
  <c r="W1597" i="1" s="1"/>
  <c r="G1597" i="1"/>
  <c r="F1598" i="1"/>
  <c r="W1598" i="1" s="1"/>
  <c r="Z1598" i="1" s="1"/>
  <c r="AA1598" i="1" s="1"/>
  <c r="AC1598" i="1" s="1"/>
  <c r="G1598" i="1"/>
  <c r="F1599" i="1"/>
  <c r="W1599" i="1" s="1"/>
  <c r="Z1599" i="1" s="1"/>
  <c r="AA1599" i="1" s="1"/>
  <c r="AC1599" i="1" s="1"/>
  <c r="G1599" i="1"/>
  <c r="F1600" i="1"/>
  <c r="W1600" i="1" s="1"/>
  <c r="G1600" i="1"/>
  <c r="F1601" i="1"/>
  <c r="W1601" i="1" s="1"/>
  <c r="Z1601" i="1" s="1"/>
  <c r="AA1601" i="1" s="1"/>
  <c r="AC1601" i="1" s="1"/>
  <c r="G1601" i="1"/>
  <c r="F1602" i="1"/>
  <c r="W1602" i="1" s="1"/>
  <c r="G1602" i="1"/>
  <c r="F1603" i="1"/>
  <c r="W1603" i="1" s="1"/>
  <c r="G1603" i="1"/>
  <c r="F1604" i="1"/>
  <c r="W1604" i="1" s="1"/>
  <c r="G1604" i="1"/>
  <c r="F1605" i="1"/>
  <c r="W1605" i="1" s="1"/>
  <c r="G1605" i="1"/>
  <c r="F1606" i="1"/>
  <c r="W1606" i="1" s="1"/>
  <c r="G1606" i="1"/>
  <c r="F1607" i="1"/>
  <c r="W1607" i="1" s="1"/>
  <c r="G1607" i="1"/>
  <c r="F1608" i="1"/>
  <c r="W1608" i="1" s="1"/>
  <c r="G1608" i="1"/>
  <c r="F1609" i="1"/>
  <c r="W1609" i="1" s="1"/>
  <c r="G1609" i="1"/>
  <c r="F1610" i="1"/>
  <c r="W1610" i="1" s="1"/>
  <c r="Z1610" i="1" s="1"/>
  <c r="AA1610" i="1" s="1"/>
  <c r="AC1610" i="1" s="1"/>
  <c r="G1610" i="1"/>
  <c r="F1611" i="1"/>
  <c r="W1611" i="1" s="1"/>
  <c r="Z1611" i="1" s="1"/>
  <c r="AA1611" i="1" s="1"/>
  <c r="AC1611" i="1" s="1"/>
  <c r="G1611" i="1"/>
  <c r="F1612" i="1"/>
  <c r="W1612" i="1" s="1"/>
  <c r="G1612" i="1"/>
  <c r="F1613" i="1"/>
  <c r="W1613" i="1" s="1"/>
  <c r="Z1613" i="1" s="1"/>
  <c r="AA1613" i="1" s="1"/>
  <c r="AC1613" i="1" s="1"/>
  <c r="G1613" i="1"/>
  <c r="F1614" i="1"/>
  <c r="W1614" i="1" s="1"/>
  <c r="G1614" i="1"/>
  <c r="F1615" i="1"/>
  <c r="W1615" i="1" s="1"/>
  <c r="G1615" i="1"/>
  <c r="F1616" i="1"/>
  <c r="W1616" i="1" s="1"/>
  <c r="G1616" i="1"/>
  <c r="F1617" i="1"/>
  <c r="W1617" i="1" s="1"/>
  <c r="G1617" i="1"/>
  <c r="F1618" i="1"/>
  <c r="W1618" i="1" s="1"/>
  <c r="G1618" i="1"/>
  <c r="F1619" i="1"/>
  <c r="W1619" i="1" s="1"/>
  <c r="G1619" i="1"/>
  <c r="F1620" i="1"/>
  <c r="W1620" i="1" s="1"/>
  <c r="G1620" i="1"/>
  <c r="F1621" i="1"/>
  <c r="W1621" i="1" s="1"/>
  <c r="G1621" i="1"/>
  <c r="F1622" i="1"/>
  <c r="W1622" i="1" s="1"/>
  <c r="Z1622" i="1" s="1"/>
  <c r="AA1622" i="1" s="1"/>
  <c r="AC1622" i="1" s="1"/>
  <c r="G1622" i="1"/>
  <c r="F1623" i="1"/>
  <c r="W1623" i="1" s="1"/>
  <c r="Z1623" i="1" s="1"/>
  <c r="AA1623" i="1" s="1"/>
  <c r="AC1623" i="1" s="1"/>
  <c r="G1623" i="1"/>
  <c r="F1624" i="1"/>
  <c r="W1624" i="1" s="1"/>
  <c r="G1624" i="1"/>
  <c r="F1625" i="1"/>
  <c r="W1625" i="1" s="1"/>
  <c r="Z1625" i="1" s="1"/>
  <c r="AA1625" i="1" s="1"/>
  <c r="AC1625" i="1" s="1"/>
  <c r="G1625" i="1"/>
  <c r="F1626" i="1"/>
  <c r="W1626" i="1" s="1"/>
  <c r="G1626" i="1"/>
  <c r="F1627" i="1"/>
  <c r="W1627" i="1" s="1"/>
  <c r="G1627" i="1"/>
  <c r="F1628" i="1"/>
  <c r="W1628" i="1" s="1"/>
  <c r="G1628" i="1"/>
  <c r="F1629" i="1"/>
  <c r="W1629" i="1" s="1"/>
  <c r="G1629" i="1"/>
  <c r="F1630" i="1"/>
  <c r="W1630" i="1" s="1"/>
  <c r="G1630" i="1"/>
  <c r="F1631" i="1"/>
  <c r="W1631" i="1" s="1"/>
  <c r="G1631" i="1"/>
  <c r="F1632" i="1"/>
  <c r="W1632" i="1" s="1"/>
  <c r="G1632" i="1"/>
  <c r="F1633" i="1"/>
  <c r="W1633" i="1" s="1"/>
  <c r="G1633" i="1"/>
  <c r="F1634" i="1"/>
  <c r="W1634" i="1" s="1"/>
  <c r="Z1634" i="1" s="1"/>
  <c r="AA1634" i="1" s="1"/>
  <c r="AC1634" i="1" s="1"/>
  <c r="G1634" i="1"/>
  <c r="F1635" i="1"/>
  <c r="W1635" i="1" s="1"/>
  <c r="Z1635" i="1" s="1"/>
  <c r="AA1635" i="1" s="1"/>
  <c r="AC1635" i="1" s="1"/>
  <c r="G1635" i="1"/>
  <c r="F1636" i="1"/>
  <c r="W1636" i="1" s="1"/>
  <c r="G1636" i="1"/>
  <c r="F1637" i="1"/>
  <c r="W1637" i="1" s="1"/>
  <c r="Z1637" i="1" s="1"/>
  <c r="AA1637" i="1" s="1"/>
  <c r="AC1637" i="1" s="1"/>
  <c r="G1637" i="1"/>
  <c r="F1638" i="1"/>
  <c r="W1638" i="1" s="1"/>
  <c r="G1638" i="1"/>
  <c r="F1639" i="1"/>
  <c r="W1639" i="1" s="1"/>
  <c r="G1639" i="1"/>
  <c r="F1640" i="1"/>
  <c r="W1640" i="1" s="1"/>
  <c r="G1640" i="1"/>
  <c r="F1641" i="1"/>
  <c r="W1641" i="1" s="1"/>
  <c r="G1641" i="1"/>
  <c r="F1642" i="1"/>
  <c r="W1642" i="1" s="1"/>
  <c r="G1642" i="1"/>
  <c r="F1643" i="1"/>
  <c r="W1643" i="1" s="1"/>
  <c r="G1643" i="1"/>
  <c r="F1644" i="1"/>
  <c r="W1644" i="1" s="1"/>
  <c r="G1644" i="1"/>
  <c r="F1645" i="1"/>
  <c r="W1645" i="1" s="1"/>
  <c r="G1645" i="1"/>
  <c r="F1646" i="1"/>
  <c r="W1646" i="1" s="1"/>
  <c r="Z1646" i="1" s="1"/>
  <c r="AA1646" i="1" s="1"/>
  <c r="AC1646" i="1" s="1"/>
  <c r="G1646" i="1"/>
  <c r="F1647" i="1"/>
  <c r="W1647" i="1" s="1"/>
  <c r="Z1647" i="1" s="1"/>
  <c r="AA1647" i="1" s="1"/>
  <c r="AC1647" i="1" s="1"/>
  <c r="G1647" i="1"/>
  <c r="F1648" i="1"/>
  <c r="W1648" i="1" s="1"/>
  <c r="G1648" i="1"/>
  <c r="F1649" i="1"/>
  <c r="W1649" i="1" s="1"/>
  <c r="Z1649" i="1" s="1"/>
  <c r="AA1649" i="1" s="1"/>
  <c r="AC1649" i="1" s="1"/>
  <c r="G1649" i="1"/>
  <c r="F1650" i="1"/>
  <c r="W1650" i="1" s="1"/>
  <c r="G1650" i="1"/>
  <c r="F1651" i="1"/>
  <c r="W1651" i="1" s="1"/>
  <c r="G1651" i="1"/>
  <c r="F1652" i="1"/>
  <c r="W1652" i="1" s="1"/>
  <c r="G1652" i="1"/>
  <c r="F1653" i="1"/>
  <c r="W1653" i="1" s="1"/>
  <c r="G1653" i="1"/>
  <c r="F1654" i="1"/>
  <c r="W1654" i="1" s="1"/>
  <c r="G1654" i="1"/>
  <c r="F1655" i="1"/>
  <c r="W1655" i="1" s="1"/>
  <c r="G1655" i="1"/>
  <c r="F1656" i="1"/>
  <c r="W1656" i="1" s="1"/>
  <c r="G1656" i="1"/>
  <c r="F1657" i="1"/>
  <c r="W1657" i="1" s="1"/>
  <c r="G1657" i="1"/>
  <c r="F1658" i="1"/>
  <c r="W1658" i="1" s="1"/>
  <c r="Z1658" i="1" s="1"/>
  <c r="AA1658" i="1" s="1"/>
  <c r="AC1658" i="1" s="1"/>
  <c r="G1658" i="1"/>
  <c r="F1659" i="1"/>
  <c r="W1659" i="1" s="1"/>
  <c r="Z1659" i="1" s="1"/>
  <c r="AA1659" i="1" s="1"/>
  <c r="AC1659" i="1" s="1"/>
  <c r="G1659" i="1"/>
  <c r="F1660" i="1"/>
  <c r="W1660" i="1" s="1"/>
  <c r="G1660" i="1"/>
  <c r="F1661" i="1"/>
  <c r="W1661" i="1" s="1"/>
  <c r="Z1661" i="1" s="1"/>
  <c r="AA1661" i="1" s="1"/>
  <c r="AC1661" i="1" s="1"/>
  <c r="G1661" i="1"/>
  <c r="F1662" i="1"/>
  <c r="W1662" i="1" s="1"/>
  <c r="G1662" i="1"/>
  <c r="F1663" i="1"/>
  <c r="W1663" i="1" s="1"/>
  <c r="G1663" i="1"/>
  <c r="F1664" i="1"/>
  <c r="W1664" i="1" s="1"/>
  <c r="G1664" i="1"/>
  <c r="F1665" i="1"/>
  <c r="W1665" i="1" s="1"/>
  <c r="G1665" i="1"/>
  <c r="F1666" i="1"/>
  <c r="W1666" i="1" s="1"/>
  <c r="G1666" i="1"/>
  <c r="F1667" i="1"/>
  <c r="W1667" i="1" s="1"/>
  <c r="G1667" i="1"/>
  <c r="F1668" i="1"/>
  <c r="W1668" i="1" s="1"/>
  <c r="G1668" i="1"/>
  <c r="F1669" i="1"/>
  <c r="W1669" i="1" s="1"/>
  <c r="G1669" i="1"/>
  <c r="F1670" i="1"/>
  <c r="W1670" i="1" s="1"/>
  <c r="Z1670" i="1" s="1"/>
  <c r="AA1670" i="1" s="1"/>
  <c r="AC1670" i="1" s="1"/>
  <c r="G1670" i="1"/>
  <c r="F1671" i="1"/>
  <c r="W1671" i="1" s="1"/>
  <c r="Z1671" i="1" s="1"/>
  <c r="AA1671" i="1" s="1"/>
  <c r="AC1671" i="1" s="1"/>
  <c r="G1671" i="1"/>
  <c r="F1672" i="1"/>
  <c r="W1672" i="1" s="1"/>
  <c r="G1672" i="1"/>
  <c r="F1673" i="1"/>
  <c r="W1673" i="1" s="1"/>
  <c r="Z1673" i="1" s="1"/>
  <c r="AA1673" i="1" s="1"/>
  <c r="AC1673" i="1" s="1"/>
  <c r="G1673" i="1"/>
  <c r="F1674" i="1"/>
  <c r="W1674" i="1" s="1"/>
  <c r="G1674" i="1"/>
  <c r="F1675" i="1"/>
  <c r="W1675" i="1" s="1"/>
  <c r="G1675" i="1"/>
  <c r="F1676" i="1"/>
  <c r="W1676" i="1" s="1"/>
  <c r="G1676" i="1"/>
  <c r="F1677" i="1"/>
  <c r="W1677" i="1" s="1"/>
  <c r="G1677" i="1"/>
  <c r="F1678" i="1"/>
  <c r="W1678" i="1" s="1"/>
  <c r="G1678" i="1"/>
  <c r="F1679" i="1"/>
  <c r="W1679" i="1" s="1"/>
  <c r="G1679" i="1"/>
  <c r="F1680" i="1"/>
  <c r="W1680" i="1" s="1"/>
  <c r="G1680" i="1"/>
  <c r="F1681" i="1"/>
  <c r="W1681" i="1" s="1"/>
  <c r="G1681" i="1"/>
  <c r="F1682" i="1"/>
  <c r="W1682" i="1" s="1"/>
  <c r="Z1682" i="1" s="1"/>
  <c r="AA1682" i="1" s="1"/>
  <c r="AC1682" i="1" s="1"/>
  <c r="G1682" i="1"/>
  <c r="F1683" i="1"/>
  <c r="W1683" i="1" s="1"/>
  <c r="Z1683" i="1" s="1"/>
  <c r="AA1683" i="1" s="1"/>
  <c r="AC1683" i="1" s="1"/>
  <c r="G1683" i="1"/>
  <c r="F1684" i="1"/>
  <c r="W1684" i="1" s="1"/>
  <c r="G1684" i="1"/>
  <c r="F1685" i="1"/>
  <c r="W1685" i="1" s="1"/>
  <c r="Z1685" i="1" s="1"/>
  <c r="AA1685" i="1" s="1"/>
  <c r="AC1685" i="1" s="1"/>
  <c r="G1685" i="1"/>
  <c r="F1686" i="1"/>
  <c r="W1686" i="1" s="1"/>
  <c r="G1686" i="1"/>
  <c r="F1687" i="1"/>
  <c r="W1687" i="1" s="1"/>
  <c r="G1687" i="1"/>
  <c r="F1688" i="1"/>
  <c r="W1688" i="1" s="1"/>
  <c r="G1688" i="1"/>
  <c r="F1689" i="1"/>
  <c r="W1689" i="1" s="1"/>
  <c r="G1689" i="1"/>
  <c r="F1690" i="1"/>
  <c r="W1690" i="1" s="1"/>
  <c r="G1690" i="1"/>
  <c r="F1691" i="1"/>
  <c r="W1691" i="1" s="1"/>
  <c r="G1691" i="1"/>
  <c r="F1692" i="1"/>
  <c r="W1692" i="1" s="1"/>
  <c r="G1692" i="1"/>
  <c r="F1693" i="1"/>
  <c r="W1693" i="1" s="1"/>
  <c r="G1693" i="1"/>
  <c r="F1694" i="1"/>
  <c r="W1694" i="1" s="1"/>
  <c r="Z1694" i="1" s="1"/>
  <c r="AA1694" i="1" s="1"/>
  <c r="AC1694" i="1" s="1"/>
  <c r="G1694" i="1"/>
  <c r="F1695" i="1"/>
  <c r="W1695" i="1" s="1"/>
  <c r="Z1695" i="1" s="1"/>
  <c r="AA1695" i="1" s="1"/>
  <c r="AC1695" i="1" s="1"/>
  <c r="G1695" i="1"/>
  <c r="F1696" i="1"/>
  <c r="W1696" i="1" s="1"/>
  <c r="G1696" i="1"/>
  <c r="F1697" i="1"/>
  <c r="W1697" i="1" s="1"/>
  <c r="Z1697" i="1" s="1"/>
  <c r="AA1697" i="1" s="1"/>
  <c r="AC1697" i="1" s="1"/>
  <c r="G1697" i="1"/>
  <c r="F1698" i="1"/>
  <c r="W1698" i="1" s="1"/>
  <c r="G1698" i="1"/>
  <c r="F1699" i="1"/>
  <c r="W1699" i="1" s="1"/>
  <c r="G1699" i="1"/>
  <c r="F1700" i="1"/>
  <c r="W1700" i="1" s="1"/>
  <c r="G1700" i="1"/>
  <c r="F1701" i="1"/>
  <c r="W1701" i="1" s="1"/>
  <c r="G1701" i="1"/>
  <c r="F1702" i="1"/>
  <c r="W1702" i="1" s="1"/>
  <c r="G1702" i="1"/>
  <c r="F1703" i="1"/>
  <c r="W1703" i="1" s="1"/>
  <c r="G1703" i="1"/>
  <c r="F1704" i="1"/>
  <c r="W1704" i="1" s="1"/>
  <c r="G1704" i="1"/>
  <c r="F1705" i="1"/>
  <c r="W1705" i="1" s="1"/>
  <c r="G1705" i="1"/>
  <c r="F1706" i="1"/>
  <c r="W1706" i="1" s="1"/>
  <c r="Z1706" i="1" s="1"/>
  <c r="AA1706" i="1" s="1"/>
  <c r="AC1706" i="1" s="1"/>
  <c r="G1706" i="1"/>
  <c r="F1707" i="1"/>
  <c r="W1707" i="1" s="1"/>
  <c r="Z1707" i="1" s="1"/>
  <c r="AA1707" i="1" s="1"/>
  <c r="AC1707" i="1" s="1"/>
  <c r="G1707" i="1"/>
  <c r="F1708" i="1"/>
  <c r="W1708" i="1" s="1"/>
  <c r="G1708" i="1"/>
  <c r="F1709" i="1"/>
  <c r="W1709" i="1" s="1"/>
  <c r="Z1709" i="1" s="1"/>
  <c r="AA1709" i="1" s="1"/>
  <c r="AC1709" i="1" s="1"/>
  <c r="G1709" i="1"/>
  <c r="F1710" i="1"/>
  <c r="W1710" i="1" s="1"/>
  <c r="G1710" i="1"/>
  <c r="F1711" i="1"/>
  <c r="W1711" i="1" s="1"/>
  <c r="G1711" i="1"/>
  <c r="F1712" i="1"/>
  <c r="W1712" i="1" s="1"/>
  <c r="G1712" i="1"/>
  <c r="F1713" i="1"/>
  <c r="W1713" i="1" s="1"/>
  <c r="G1713" i="1"/>
  <c r="F1714" i="1"/>
  <c r="W1714" i="1" s="1"/>
  <c r="G1714" i="1"/>
  <c r="F1715" i="1"/>
  <c r="W1715" i="1" s="1"/>
  <c r="G1715" i="1"/>
  <c r="F1716" i="1"/>
  <c r="W1716" i="1" s="1"/>
  <c r="G1716" i="1"/>
  <c r="F1717" i="1"/>
  <c r="W1717" i="1" s="1"/>
  <c r="G1717" i="1"/>
  <c r="F1718" i="1"/>
  <c r="W1718" i="1" s="1"/>
  <c r="Z1718" i="1" s="1"/>
  <c r="AA1718" i="1" s="1"/>
  <c r="AC1718" i="1" s="1"/>
  <c r="G1718" i="1"/>
  <c r="F1719" i="1"/>
  <c r="W1719" i="1" s="1"/>
  <c r="Z1719" i="1" s="1"/>
  <c r="AA1719" i="1" s="1"/>
  <c r="AC1719" i="1" s="1"/>
  <c r="G1719" i="1"/>
  <c r="F1720" i="1"/>
  <c r="W1720" i="1" s="1"/>
  <c r="G1720" i="1"/>
  <c r="F1721" i="1"/>
  <c r="W1721" i="1" s="1"/>
  <c r="Z1721" i="1" s="1"/>
  <c r="AA1721" i="1" s="1"/>
  <c r="AC1721" i="1" s="1"/>
  <c r="G1721" i="1"/>
  <c r="F1722" i="1"/>
  <c r="W1722" i="1" s="1"/>
  <c r="G1722" i="1"/>
  <c r="F1723" i="1"/>
  <c r="W1723" i="1" s="1"/>
  <c r="G1723" i="1"/>
  <c r="F1724" i="1"/>
  <c r="W1724" i="1" s="1"/>
  <c r="G1724" i="1"/>
  <c r="F1725" i="1"/>
  <c r="W1725" i="1" s="1"/>
  <c r="G1725" i="1"/>
  <c r="F1726" i="1"/>
  <c r="W1726" i="1" s="1"/>
  <c r="G1726" i="1"/>
  <c r="F1727" i="1"/>
  <c r="W1727" i="1" s="1"/>
  <c r="G1727" i="1"/>
  <c r="F1728" i="1"/>
  <c r="W1728" i="1" s="1"/>
  <c r="G1728" i="1"/>
  <c r="F1729" i="1"/>
  <c r="W1729" i="1" s="1"/>
  <c r="G1729" i="1"/>
  <c r="F1730" i="1"/>
  <c r="W1730" i="1" s="1"/>
  <c r="Z1730" i="1" s="1"/>
  <c r="AA1730" i="1" s="1"/>
  <c r="AC1730" i="1" s="1"/>
  <c r="G1730" i="1"/>
  <c r="F1731" i="1"/>
  <c r="W1731" i="1" s="1"/>
  <c r="Z1731" i="1" s="1"/>
  <c r="AA1731" i="1" s="1"/>
  <c r="AC1731" i="1" s="1"/>
  <c r="G1731" i="1"/>
  <c r="F1732" i="1"/>
  <c r="W1732" i="1" s="1"/>
  <c r="G1732" i="1"/>
  <c r="F1733" i="1"/>
  <c r="W1733" i="1" s="1"/>
  <c r="Z1733" i="1" s="1"/>
  <c r="AA1733" i="1" s="1"/>
  <c r="AC1733" i="1" s="1"/>
  <c r="G1733" i="1"/>
  <c r="F1734" i="1"/>
  <c r="W1734" i="1" s="1"/>
  <c r="G1734" i="1"/>
  <c r="F1735" i="1"/>
  <c r="W1735" i="1" s="1"/>
  <c r="G1735" i="1"/>
  <c r="F1736" i="1"/>
  <c r="W1736" i="1" s="1"/>
  <c r="G1736" i="1"/>
  <c r="F1737" i="1"/>
  <c r="W1737" i="1" s="1"/>
  <c r="G1737" i="1"/>
  <c r="F1738" i="1"/>
  <c r="W1738" i="1" s="1"/>
  <c r="G1738" i="1"/>
  <c r="F1739" i="1"/>
  <c r="W1739" i="1" s="1"/>
  <c r="G1739" i="1"/>
  <c r="F1740" i="1"/>
  <c r="W1740" i="1" s="1"/>
  <c r="G1740" i="1"/>
  <c r="F1741" i="1"/>
  <c r="W1741" i="1" s="1"/>
  <c r="G1741" i="1"/>
  <c r="F1742" i="1"/>
  <c r="W1742" i="1" s="1"/>
  <c r="Z1742" i="1" s="1"/>
  <c r="AA1742" i="1" s="1"/>
  <c r="AC1742" i="1" s="1"/>
  <c r="G1742" i="1"/>
  <c r="F1743" i="1"/>
  <c r="W1743" i="1" s="1"/>
  <c r="Z1743" i="1" s="1"/>
  <c r="AA1743" i="1" s="1"/>
  <c r="AC1743" i="1" s="1"/>
  <c r="G1743" i="1"/>
  <c r="F1744" i="1"/>
  <c r="W1744" i="1" s="1"/>
  <c r="G1744" i="1"/>
  <c r="F1745" i="1"/>
  <c r="W1745" i="1" s="1"/>
  <c r="Z1745" i="1" s="1"/>
  <c r="AA1745" i="1" s="1"/>
  <c r="AC1745" i="1" s="1"/>
  <c r="G1745" i="1"/>
  <c r="F1746" i="1"/>
  <c r="W1746" i="1" s="1"/>
  <c r="G1746" i="1"/>
  <c r="F1747" i="1"/>
  <c r="W1747" i="1" s="1"/>
  <c r="G1747" i="1"/>
  <c r="F1748" i="1"/>
  <c r="W1748" i="1" s="1"/>
  <c r="G1748" i="1"/>
  <c r="F1749" i="1"/>
  <c r="W1749" i="1" s="1"/>
  <c r="G1749" i="1"/>
  <c r="F1750" i="1"/>
  <c r="W1750" i="1" s="1"/>
  <c r="G1750" i="1"/>
  <c r="F1751" i="1"/>
  <c r="W1751" i="1" s="1"/>
  <c r="G1751" i="1"/>
  <c r="F1752" i="1"/>
  <c r="W1752" i="1" s="1"/>
  <c r="G1752" i="1"/>
  <c r="F1753" i="1"/>
  <c r="W1753" i="1" s="1"/>
  <c r="G1753" i="1"/>
  <c r="F1754" i="1"/>
  <c r="W1754" i="1" s="1"/>
  <c r="Z1754" i="1" s="1"/>
  <c r="AA1754" i="1" s="1"/>
  <c r="AC1754" i="1" s="1"/>
  <c r="G1754" i="1"/>
  <c r="F1755" i="1"/>
  <c r="W1755" i="1" s="1"/>
  <c r="Z1755" i="1" s="1"/>
  <c r="AA1755" i="1" s="1"/>
  <c r="AC1755" i="1" s="1"/>
  <c r="G1755" i="1"/>
  <c r="F1756" i="1"/>
  <c r="W1756" i="1" s="1"/>
  <c r="G1756" i="1"/>
  <c r="F1757" i="1"/>
  <c r="W1757" i="1" s="1"/>
  <c r="Z1757" i="1" s="1"/>
  <c r="AA1757" i="1" s="1"/>
  <c r="AC1757" i="1" s="1"/>
  <c r="G1757" i="1"/>
  <c r="F1758" i="1"/>
  <c r="W1758" i="1" s="1"/>
  <c r="G1758" i="1"/>
  <c r="F1759" i="1"/>
  <c r="W1759" i="1" s="1"/>
  <c r="G1759" i="1"/>
  <c r="F1760" i="1"/>
  <c r="W1760" i="1" s="1"/>
  <c r="G1760" i="1"/>
  <c r="F1761" i="1"/>
  <c r="W1761" i="1" s="1"/>
  <c r="G1761" i="1"/>
  <c r="F1762" i="1"/>
  <c r="W1762" i="1" s="1"/>
  <c r="G1762" i="1"/>
  <c r="F1763" i="1"/>
  <c r="W1763" i="1" s="1"/>
  <c r="G1763" i="1"/>
  <c r="F1764" i="1"/>
  <c r="W1764" i="1" s="1"/>
  <c r="G1764" i="1"/>
  <c r="F1765" i="1"/>
  <c r="W1765" i="1" s="1"/>
  <c r="G1765" i="1"/>
  <c r="F1766" i="1"/>
  <c r="W1766" i="1" s="1"/>
  <c r="Z1766" i="1" s="1"/>
  <c r="AA1766" i="1" s="1"/>
  <c r="AC1766" i="1" s="1"/>
  <c r="G1766" i="1"/>
  <c r="F1767" i="1"/>
  <c r="W1767" i="1" s="1"/>
  <c r="Z1767" i="1" s="1"/>
  <c r="AA1767" i="1" s="1"/>
  <c r="AC1767" i="1" s="1"/>
  <c r="G1767" i="1"/>
  <c r="F1768" i="1"/>
  <c r="W1768" i="1" s="1"/>
  <c r="G1768" i="1"/>
  <c r="F1769" i="1"/>
  <c r="W1769" i="1" s="1"/>
  <c r="Z1769" i="1" s="1"/>
  <c r="AA1769" i="1" s="1"/>
  <c r="AC1769" i="1" s="1"/>
  <c r="G1769" i="1"/>
  <c r="F1770" i="1"/>
  <c r="W1770" i="1" s="1"/>
  <c r="G1770" i="1"/>
  <c r="F1771" i="1"/>
  <c r="W1771" i="1" s="1"/>
  <c r="G1771" i="1"/>
  <c r="F1772" i="1"/>
  <c r="W1772" i="1" s="1"/>
  <c r="G1772" i="1"/>
  <c r="F1773" i="1"/>
  <c r="W1773" i="1" s="1"/>
  <c r="G1773" i="1"/>
  <c r="F1774" i="1"/>
  <c r="W1774" i="1" s="1"/>
  <c r="G1774" i="1"/>
  <c r="F1775" i="1"/>
  <c r="W1775" i="1" s="1"/>
  <c r="G1775" i="1"/>
  <c r="F1776" i="1"/>
  <c r="W1776" i="1" s="1"/>
  <c r="G1776" i="1"/>
  <c r="F1777" i="1"/>
  <c r="W1777" i="1" s="1"/>
  <c r="G1777" i="1"/>
  <c r="F1778" i="1"/>
  <c r="W1778" i="1" s="1"/>
  <c r="Z1778" i="1" s="1"/>
  <c r="AA1778" i="1" s="1"/>
  <c r="AC1778" i="1" s="1"/>
  <c r="G1778" i="1"/>
  <c r="F1779" i="1"/>
  <c r="W1779" i="1" s="1"/>
  <c r="Z1779" i="1" s="1"/>
  <c r="AA1779" i="1" s="1"/>
  <c r="AC1779" i="1" s="1"/>
  <c r="G1779" i="1"/>
  <c r="F1780" i="1"/>
  <c r="W1780" i="1" s="1"/>
  <c r="G1780" i="1"/>
  <c r="F1781" i="1"/>
  <c r="W1781" i="1" s="1"/>
  <c r="Z1781" i="1" s="1"/>
  <c r="AA1781" i="1" s="1"/>
  <c r="AC1781" i="1" s="1"/>
  <c r="G1781" i="1"/>
  <c r="F1782" i="1"/>
  <c r="W1782" i="1" s="1"/>
  <c r="G1782" i="1"/>
  <c r="F1783" i="1"/>
  <c r="W1783" i="1" s="1"/>
  <c r="G1783" i="1"/>
  <c r="F1784" i="1"/>
  <c r="W1784" i="1" s="1"/>
  <c r="G1784" i="1"/>
  <c r="F1785" i="1"/>
  <c r="W1785" i="1" s="1"/>
  <c r="G1785" i="1"/>
  <c r="F1786" i="1"/>
  <c r="W1786" i="1" s="1"/>
  <c r="G1786" i="1"/>
  <c r="F1787" i="1"/>
  <c r="W1787" i="1" s="1"/>
  <c r="G1787" i="1"/>
  <c r="F1788" i="1"/>
  <c r="W1788" i="1" s="1"/>
  <c r="G1788" i="1"/>
  <c r="F1789" i="1"/>
  <c r="W1789" i="1" s="1"/>
  <c r="G1789" i="1"/>
  <c r="F1790" i="1"/>
  <c r="W1790" i="1" s="1"/>
  <c r="Z1790" i="1" s="1"/>
  <c r="AA1790" i="1" s="1"/>
  <c r="AC1790" i="1" s="1"/>
  <c r="G1790" i="1"/>
  <c r="F1791" i="1"/>
  <c r="W1791" i="1" s="1"/>
  <c r="Z1791" i="1" s="1"/>
  <c r="AA1791" i="1" s="1"/>
  <c r="AC1791" i="1" s="1"/>
  <c r="G1791" i="1"/>
  <c r="F1792" i="1"/>
  <c r="W1792" i="1" s="1"/>
  <c r="G1792" i="1"/>
  <c r="F1793" i="1"/>
  <c r="W1793" i="1" s="1"/>
  <c r="Z1793" i="1" s="1"/>
  <c r="AA1793" i="1" s="1"/>
  <c r="AC1793" i="1" s="1"/>
  <c r="G1793" i="1"/>
  <c r="F1794" i="1"/>
  <c r="W1794" i="1" s="1"/>
  <c r="G1794" i="1"/>
  <c r="F1795" i="1"/>
  <c r="W1795" i="1" s="1"/>
  <c r="G1795" i="1"/>
  <c r="F1796" i="1"/>
  <c r="W1796" i="1" s="1"/>
  <c r="G1796" i="1"/>
  <c r="F1797" i="1"/>
  <c r="W1797" i="1" s="1"/>
  <c r="G1797" i="1"/>
  <c r="F1798" i="1"/>
  <c r="W1798" i="1" s="1"/>
  <c r="G1798" i="1"/>
  <c r="F1799" i="1"/>
  <c r="W1799" i="1" s="1"/>
  <c r="G1799" i="1"/>
  <c r="F1800" i="1"/>
  <c r="W1800" i="1" s="1"/>
  <c r="G1800" i="1"/>
  <c r="F1801" i="1"/>
  <c r="W1801" i="1" s="1"/>
  <c r="G1801" i="1"/>
  <c r="F1802" i="1"/>
  <c r="W1802" i="1" s="1"/>
  <c r="Z1802" i="1" s="1"/>
  <c r="AA1802" i="1" s="1"/>
  <c r="AC1802" i="1" s="1"/>
  <c r="G1802" i="1"/>
  <c r="F1803" i="1"/>
  <c r="W1803" i="1" s="1"/>
  <c r="Z1803" i="1" s="1"/>
  <c r="AA1803" i="1" s="1"/>
  <c r="AC1803" i="1" s="1"/>
  <c r="G1803" i="1"/>
  <c r="F1804" i="1"/>
  <c r="W1804" i="1" s="1"/>
  <c r="G1804" i="1"/>
  <c r="F1805" i="1"/>
  <c r="W1805" i="1" s="1"/>
  <c r="Z1805" i="1" s="1"/>
  <c r="AA1805" i="1" s="1"/>
  <c r="AC1805" i="1" s="1"/>
  <c r="G1805" i="1"/>
  <c r="F1806" i="1"/>
  <c r="W1806" i="1" s="1"/>
  <c r="G1806" i="1"/>
  <c r="F1807" i="1"/>
  <c r="W1807" i="1" s="1"/>
  <c r="G1807" i="1"/>
  <c r="F1808" i="1"/>
  <c r="W1808" i="1" s="1"/>
  <c r="G1808" i="1"/>
  <c r="G9" i="1"/>
  <c r="F9" i="1"/>
  <c r="G8" i="1"/>
  <c r="F8" i="1"/>
  <c r="W8" i="1" s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8" i="1"/>
  <c r="I8" i="1"/>
  <c r="I11" i="1"/>
  <c r="I10" i="1"/>
  <c r="I9" i="1"/>
  <c r="S9" i="1"/>
  <c r="T9" i="1" s="1"/>
  <c r="S10" i="1"/>
  <c r="T10" i="1" s="1"/>
  <c r="S11" i="1"/>
  <c r="T11" i="1" s="1"/>
  <c r="S12" i="1"/>
  <c r="T12" i="1" s="1"/>
  <c r="S13" i="1"/>
  <c r="T13" i="1" s="1"/>
  <c r="S14" i="1"/>
  <c r="T14" i="1" s="1"/>
  <c r="S15" i="1"/>
  <c r="T15" i="1" s="1"/>
  <c r="S16" i="1"/>
  <c r="T16" i="1" s="1"/>
  <c r="S17" i="1"/>
  <c r="T17" i="1" s="1"/>
  <c r="S18" i="1"/>
  <c r="T18" i="1" s="1"/>
  <c r="S19" i="1"/>
  <c r="T19" i="1" s="1"/>
  <c r="S20" i="1"/>
  <c r="T20" i="1" s="1"/>
  <c r="S21" i="1"/>
  <c r="T21" i="1" s="1"/>
  <c r="S22" i="1"/>
  <c r="T22" i="1" s="1"/>
  <c r="S23" i="1"/>
  <c r="T23" i="1" s="1"/>
  <c r="S24" i="1"/>
  <c r="T24" i="1" s="1"/>
  <c r="S25" i="1"/>
  <c r="T25" i="1" s="1"/>
  <c r="S26" i="1"/>
  <c r="T26" i="1" s="1"/>
  <c r="S27" i="1"/>
  <c r="T27" i="1" s="1"/>
  <c r="S28" i="1"/>
  <c r="T28" i="1" s="1"/>
  <c r="S29" i="1"/>
  <c r="T29" i="1" s="1"/>
  <c r="S30" i="1"/>
  <c r="T30" i="1" s="1"/>
  <c r="S31" i="1"/>
  <c r="T31" i="1" s="1"/>
  <c r="S32" i="1"/>
  <c r="T32" i="1" s="1"/>
  <c r="S33" i="1"/>
  <c r="T33" i="1" s="1"/>
  <c r="S34" i="1"/>
  <c r="T34" i="1" s="1"/>
  <c r="S35" i="1"/>
  <c r="T35" i="1" s="1"/>
  <c r="S36" i="1"/>
  <c r="T36" i="1" s="1"/>
  <c r="S37" i="1"/>
  <c r="T37" i="1" s="1"/>
  <c r="S38" i="1"/>
  <c r="T38" i="1" s="1"/>
  <c r="S39" i="1"/>
  <c r="T39" i="1" s="1"/>
  <c r="S40" i="1"/>
  <c r="T40" i="1" s="1"/>
  <c r="S41" i="1"/>
  <c r="T41" i="1" s="1"/>
  <c r="S42" i="1"/>
  <c r="T42" i="1" s="1"/>
  <c r="S43" i="1"/>
  <c r="T43" i="1" s="1"/>
  <c r="S44" i="1"/>
  <c r="T44" i="1" s="1"/>
  <c r="S45" i="1"/>
  <c r="T45" i="1" s="1"/>
  <c r="S46" i="1"/>
  <c r="T46" i="1" s="1"/>
  <c r="S47" i="1"/>
  <c r="T47" i="1" s="1"/>
  <c r="S48" i="1"/>
  <c r="T48" i="1" s="1"/>
  <c r="S49" i="1"/>
  <c r="T49" i="1" s="1"/>
  <c r="S50" i="1"/>
  <c r="T50" i="1" s="1"/>
  <c r="S51" i="1"/>
  <c r="T51" i="1" s="1"/>
  <c r="S52" i="1"/>
  <c r="T52" i="1" s="1"/>
  <c r="S53" i="1"/>
  <c r="T53" i="1" s="1"/>
  <c r="S54" i="1"/>
  <c r="T54" i="1" s="1"/>
  <c r="S55" i="1"/>
  <c r="T55" i="1" s="1"/>
  <c r="S56" i="1"/>
  <c r="T56" i="1" s="1"/>
  <c r="S57" i="1"/>
  <c r="T57" i="1" s="1"/>
  <c r="S58" i="1"/>
  <c r="T58" i="1" s="1"/>
  <c r="S59" i="1"/>
  <c r="T59" i="1" s="1"/>
  <c r="S60" i="1"/>
  <c r="T60" i="1" s="1"/>
  <c r="S61" i="1"/>
  <c r="T61" i="1" s="1"/>
  <c r="S62" i="1"/>
  <c r="T62" i="1" s="1"/>
  <c r="S63" i="1"/>
  <c r="T63" i="1" s="1"/>
  <c r="S64" i="1"/>
  <c r="T64" i="1" s="1"/>
  <c r="S65" i="1"/>
  <c r="T65" i="1" s="1"/>
  <c r="S66" i="1"/>
  <c r="T66" i="1" s="1"/>
  <c r="S67" i="1"/>
  <c r="T67" i="1" s="1"/>
  <c r="S68" i="1"/>
  <c r="T68" i="1" s="1"/>
  <c r="S69" i="1"/>
  <c r="T69" i="1" s="1"/>
  <c r="S70" i="1"/>
  <c r="T70" i="1" s="1"/>
  <c r="S71" i="1"/>
  <c r="T71" i="1" s="1"/>
  <c r="S72" i="1"/>
  <c r="T72" i="1" s="1"/>
  <c r="S73" i="1"/>
  <c r="T73" i="1" s="1"/>
  <c r="S74" i="1"/>
  <c r="T74" i="1" s="1"/>
  <c r="S75" i="1"/>
  <c r="T75" i="1" s="1"/>
  <c r="S76" i="1"/>
  <c r="T76" i="1" s="1"/>
  <c r="S77" i="1"/>
  <c r="T77" i="1" s="1"/>
  <c r="S78" i="1"/>
  <c r="T78" i="1" s="1"/>
  <c r="S79" i="1"/>
  <c r="T79" i="1" s="1"/>
  <c r="S80" i="1"/>
  <c r="T80" i="1" s="1"/>
  <c r="S81" i="1"/>
  <c r="T81" i="1" s="1"/>
  <c r="S82" i="1"/>
  <c r="T82" i="1" s="1"/>
  <c r="S83" i="1"/>
  <c r="T83" i="1" s="1"/>
  <c r="S84" i="1"/>
  <c r="T84" i="1" s="1"/>
  <c r="S85" i="1"/>
  <c r="T85" i="1" s="1"/>
  <c r="S86" i="1"/>
  <c r="T86" i="1" s="1"/>
  <c r="S87" i="1"/>
  <c r="T87" i="1" s="1"/>
  <c r="S88" i="1"/>
  <c r="T88" i="1" s="1"/>
  <c r="S89" i="1"/>
  <c r="T89" i="1" s="1"/>
  <c r="S90" i="1"/>
  <c r="T90" i="1" s="1"/>
  <c r="S91" i="1"/>
  <c r="T91" i="1" s="1"/>
  <c r="S92" i="1"/>
  <c r="T92" i="1" s="1"/>
  <c r="S93" i="1"/>
  <c r="T93" i="1" s="1"/>
  <c r="S94" i="1"/>
  <c r="T94" i="1" s="1"/>
  <c r="S95" i="1"/>
  <c r="T95" i="1" s="1"/>
  <c r="S96" i="1"/>
  <c r="T96" i="1" s="1"/>
  <c r="S97" i="1"/>
  <c r="T97" i="1" s="1"/>
  <c r="S98" i="1"/>
  <c r="T98" i="1" s="1"/>
  <c r="S99" i="1"/>
  <c r="T99" i="1" s="1"/>
  <c r="S100" i="1"/>
  <c r="T100" i="1" s="1"/>
  <c r="S101" i="1"/>
  <c r="T101" i="1" s="1"/>
  <c r="S102" i="1"/>
  <c r="T102" i="1" s="1"/>
  <c r="S103" i="1"/>
  <c r="T103" i="1" s="1"/>
  <c r="S104" i="1"/>
  <c r="T104" i="1" s="1"/>
  <c r="S105" i="1"/>
  <c r="T105" i="1" s="1"/>
  <c r="S106" i="1"/>
  <c r="T106" i="1" s="1"/>
  <c r="S107" i="1"/>
  <c r="T107" i="1" s="1"/>
  <c r="S108" i="1"/>
  <c r="T108" i="1" s="1"/>
  <c r="S109" i="1"/>
  <c r="T109" i="1" s="1"/>
  <c r="S110" i="1"/>
  <c r="T110" i="1" s="1"/>
  <c r="S111" i="1"/>
  <c r="T111" i="1" s="1"/>
  <c r="S112" i="1"/>
  <c r="T112" i="1" s="1"/>
  <c r="S113" i="1"/>
  <c r="T113" i="1" s="1"/>
  <c r="S114" i="1"/>
  <c r="T114" i="1" s="1"/>
  <c r="S115" i="1"/>
  <c r="T115" i="1" s="1"/>
  <c r="S116" i="1"/>
  <c r="T116" i="1" s="1"/>
  <c r="S117" i="1"/>
  <c r="T117" i="1" s="1"/>
  <c r="S118" i="1"/>
  <c r="T118" i="1" s="1"/>
  <c r="S119" i="1"/>
  <c r="T119" i="1" s="1"/>
  <c r="S120" i="1"/>
  <c r="T120" i="1" s="1"/>
  <c r="S121" i="1"/>
  <c r="T121" i="1" s="1"/>
  <c r="S122" i="1"/>
  <c r="T122" i="1" s="1"/>
  <c r="S123" i="1"/>
  <c r="T123" i="1" s="1"/>
  <c r="S124" i="1"/>
  <c r="T124" i="1" s="1"/>
  <c r="S125" i="1"/>
  <c r="T125" i="1" s="1"/>
  <c r="S126" i="1"/>
  <c r="T126" i="1" s="1"/>
  <c r="S127" i="1"/>
  <c r="T127" i="1" s="1"/>
  <c r="S128" i="1"/>
  <c r="T128" i="1" s="1"/>
  <c r="S129" i="1"/>
  <c r="T129" i="1" s="1"/>
  <c r="S130" i="1"/>
  <c r="T130" i="1" s="1"/>
  <c r="S131" i="1"/>
  <c r="T131" i="1" s="1"/>
  <c r="S132" i="1"/>
  <c r="T132" i="1" s="1"/>
  <c r="S133" i="1"/>
  <c r="T133" i="1" s="1"/>
  <c r="S134" i="1"/>
  <c r="T134" i="1" s="1"/>
  <c r="S135" i="1"/>
  <c r="T135" i="1" s="1"/>
  <c r="S136" i="1"/>
  <c r="T136" i="1" s="1"/>
  <c r="S137" i="1"/>
  <c r="T137" i="1" s="1"/>
  <c r="S138" i="1"/>
  <c r="T138" i="1" s="1"/>
  <c r="S139" i="1"/>
  <c r="T139" i="1" s="1"/>
  <c r="S140" i="1"/>
  <c r="T140" i="1" s="1"/>
  <c r="S141" i="1"/>
  <c r="T141" i="1" s="1"/>
  <c r="S142" i="1"/>
  <c r="T142" i="1" s="1"/>
  <c r="S143" i="1"/>
  <c r="T143" i="1" s="1"/>
  <c r="S144" i="1"/>
  <c r="T144" i="1" s="1"/>
  <c r="S145" i="1"/>
  <c r="T145" i="1" s="1"/>
  <c r="S146" i="1"/>
  <c r="T146" i="1" s="1"/>
  <c r="S147" i="1"/>
  <c r="T147" i="1" s="1"/>
  <c r="S148" i="1"/>
  <c r="T148" i="1" s="1"/>
  <c r="S149" i="1"/>
  <c r="T149" i="1" s="1"/>
  <c r="S150" i="1"/>
  <c r="T150" i="1" s="1"/>
  <c r="S151" i="1"/>
  <c r="T151" i="1" s="1"/>
  <c r="S152" i="1"/>
  <c r="T152" i="1" s="1"/>
  <c r="S153" i="1"/>
  <c r="T153" i="1" s="1"/>
  <c r="S154" i="1"/>
  <c r="T154" i="1" s="1"/>
  <c r="S155" i="1"/>
  <c r="T155" i="1" s="1"/>
  <c r="S156" i="1"/>
  <c r="T156" i="1" s="1"/>
  <c r="S157" i="1"/>
  <c r="T157" i="1" s="1"/>
  <c r="S158" i="1"/>
  <c r="T158" i="1" s="1"/>
  <c r="S159" i="1"/>
  <c r="T159" i="1" s="1"/>
  <c r="S160" i="1"/>
  <c r="T160" i="1" s="1"/>
  <c r="S161" i="1"/>
  <c r="T161" i="1" s="1"/>
  <c r="S162" i="1"/>
  <c r="T162" i="1" s="1"/>
  <c r="S163" i="1"/>
  <c r="T163" i="1" s="1"/>
  <c r="S164" i="1"/>
  <c r="T164" i="1" s="1"/>
  <c r="S165" i="1"/>
  <c r="T165" i="1" s="1"/>
  <c r="S166" i="1"/>
  <c r="T166" i="1" s="1"/>
  <c r="S167" i="1"/>
  <c r="T167" i="1" s="1"/>
  <c r="S168" i="1"/>
  <c r="T168" i="1" s="1"/>
  <c r="S169" i="1"/>
  <c r="T169" i="1" s="1"/>
  <c r="S170" i="1"/>
  <c r="T170" i="1" s="1"/>
  <c r="S171" i="1"/>
  <c r="T171" i="1" s="1"/>
  <c r="S172" i="1"/>
  <c r="T172" i="1" s="1"/>
  <c r="S173" i="1"/>
  <c r="T173" i="1" s="1"/>
  <c r="S174" i="1"/>
  <c r="T174" i="1" s="1"/>
  <c r="S175" i="1"/>
  <c r="T175" i="1" s="1"/>
  <c r="S176" i="1"/>
  <c r="T176" i="1" s="1"/>
  <c r="S177" i="1"/>
  <c r="T177" i="1" s="1"/>
  <c r="S178" i="1"/>
  <c r="T178" i="1" s="1"/>
  <c r="S179" i="1"/>
  <c r="T179" i="1" s="1"/>
  <c r="S180" i="1"/>
  <c r="T180" i="1" s="1"/>
  <c r="S181" i="1"/>
  <c r="T181" i="1" s="1"/>
  <c r="S182" i="1"/>
  <c r="T182" i="1" s="1"/>
  <c r="S183" i="1"/>
  <c r="T183" i="1" s="1"/>
  <c r="S184" i="1"/>
  <c r="T184" i="1" s="1"/>
  <c r="S185" i="1"/>
  <c r="T185" i="1" s="1"/>
  <c r="S186" i="1"/>
  <c r="T186" i="1" s="1"/>
  <c r="S187" i="1"/>
  <c r="T187" i="1" s="1"/>
  <c r="S188" i="1"/>
  <c r="T188" i="1" s="1"/>
  <c r="S189" i="1"/>
  <c r="T189" i="1" s="1"/>
  <c r="S190" i="1"/>
  <c r="T190" i="1" s="1"/>
  <c r="S191" i="1"/>
  <c r="T191" i="1" s="1"/>
  <c r="S192" i="1"/>
  <c r="T192" i="1" s="1"/>
  <c r="S193" i="1"/>
  <c r="T193" i="1" s="1"/>
  <c r="S194" i="1"/>
  <c r="T194" i="1" s="1"/>
  <c r="S195" i="1"/>
  <c r="T195" i="1" s="1"/>
  <c r="S196" i="1"/>
  <c r="T196" i="1" s="1"/>
  <c r="S197" i="1"/>
  <c r="T197" i="1" s="1"/>
  <c r="S198" i="1"/>
  <c r="T198" i="1" s="1"/>
  <c r="S199" i="1"/>
  <c r="T199" i="1" s="1"/>
  <c r="S200" i="1"/>
  <c r="T200" i="1" s="1"/>
  <c r="S201" i="1"/>
  <c r="T201" i="1" s="1"/>
  <c r="S202" i="1"/>
  <c r="T202" i="1" s="1"/>
  <c r="S203" i="1"/>
  <c r="T203" i="1" s="1"/>
  <c r="S204" i="1"/>
  <c r="T204" i="1" s="1"/>
  <c r="S205" i="1"/>
  <c r="T205" i="1" s="1"/>
  <c r="S206" i="1"/>
  <c r="T206" i="1" s="1"/>
  <c r="S207" i="1"/>
  <c r="T207" i="1" s="1"/>
  <c r="S208" i="1"/>
  <c r="T208" i="1" s="1"/>
  <c r="S209" i="1"/>
  <c r="T209" i="1" s="1"/>
  <c r="S210" i="1"/>
  <c r="T210" i="1" s="1"/>
  <c r="S211" i="1"/>
  <c r="T211" i="1" s="1"/>
  <c r="S212" i="1"/>
  <c r="T212" i="1" s="1"/>
  <c r="S213" i="1"/>
  <c r="T213" i="1" s="1"/>
  <c r="S214" i="1"/>
  <c r="T214" i="1" s="1"/>
  <c r="S215" i="1"/>
  <c r="T215" i="1" s="1"/>
  <c r="S216" i="1"/>
  <c r="T216" i="1" s="1"/>
  <c r="S217" i="1"/>
  <c r="T217" i="1" s="1"/>
  <c r="S218" i="1"/>
  <c r="T218" i="1" s="1"/>
  <c r="S219" i="1"/>
  <c r="T219" i="1" s="1"/>
  <c r="S220" i="1"/>
  <c r="T220" i="1" s="1"/>
  <c r="S221" i="1"/>
  <c r="T221" i="1" s="1"/>
  <c r="S222" i="1"/>
  <c r="T222" i="1" s="1"/>
  <c r="S223" i="1"/>
  <c r="T223" i="1" s="1"/>
  <c r="S224" i="1"/>
  <c r="T224" i="1" s="1"/>
  <c r="S225" i="1"/>
  <c r="T225" i="1" s="1"/>
  <c r="S226" i="1"/>
  <c r="T226" i="1" s="1"/>
  <c r="S227" i="1"/>
  <c r="T227" i="1" s="1"/>
  <c r="S228" i="1"/>
  <c r="T228" i="1" s="1"/>
  <c r="S229" i="1"/>
  <c r="T229" i="1" s="1"/>
  <c r="S230" i="1"/>
  <c r="T230" i="1" s="1"/>
  <c r="S231" i="1"/>
  <c r="T231" i="1" s="1"/>
  <c r="S232" i="1"/>
  <c r="T232" i="1" s="1"/>
  <c r="S233" i="1"/>
  <c r="T233" i="1" s="1"/>
  <c r="S234" i="1"/>
  <c r="T234" i="1" s="1"/>
  <c r="S235" i="1"/>
  <c r="T235" i="1" s="1"/>
  <c r="S236" i="1"/>
  <c r="T236" i="1" s="1"/>
  <c r="S237" i="1"/>
  <c r="T237" i="1" s="1"/>
  <c r="S238" i="1"/>
  <c r="T238" i="1" s="1"/>
  <c r="S239" i="1"/>
  <c r="T239" i="1" s="1"/>
  <c r="S240" i="1"/>
  <c r="T240" i="1" s="1"/>
  <c r="S241" i="1"/>
  <c r="T241" i="1" s="1"/>
  <c r="S242" i="1"/>
  <c r="T242" i="1" s="1"/>
  <c r="S243" i="1"/>
  <c r="T243" i="1" s="1"/>
  <c r="S244" i="1"/>
  <c r="T244" i="1" s="1"/>
  <c r="S245" i="1"/>
  <c r="T245" i="1" s="1"/>
  <c r="S246" i="1"/>
  <c r="T246" i="1" s="1"/>
  <c r="S247" i="1"/>
  <c r="T247" i="1" s="1"/>
  <c r="S248" i="1"/>
  <c r="T248" i="1" s="1"/>
  <c r="S249" i="1"/>
  <c r="T249" i="1" s="1"/>
  <c r="S250" i="1"/>
  <c r="T250" i="1" s="1"/>
  <c r="S251" i="1"/>
  <c r="T251" i="1" s="1"/>
  <c r="S252" i="1"/>
  <c r="T252" i="1" s="1"/>
  <c r="S253" i="1"/>
  <c r="T253" i="1" s="1"/>
  <c r="S254" i="1"/>
  <c r="T254" i="1" s="1"/>
  <c r="S255" i="1"/>
  <c r="T255" i="1" s="1"/>
  <c r="S256" i="1"/>
  <c r="T256" i="1" s="1"/>
  <c r="S257" i="1"/>
  <c r="T257" i="1" s="1"/>
  <c r="S258" i="1"/>
  <c r="T258" i="1" s="1"/>
  <c r="S259" i="1"/>
  <c r="T259" i="1" s="1"/>
  <c r="S260" i="1"/>
  <c r="T260" i="1" s="1"/>
  <c r="S261" i="1"/>
  <c r="T261" i="1" s="1"/>
  <c r="S262" i="1"/>
  <c r="T262" i="1" s="1"/>
  <c r="S263" i="1"/>
  <c r="T263" i="1" s="1"/>
  <c r="S264" i="1"/>
  <c r="T264" i="1" s="1"/>
  <c r="S265" i="1"/>
  <c r="T265" i="1" s="1"/>
  <c r="S266" i="1"/>
  <c r="T266" i="1" s="1"/>
  <c r="S267" i="1"/>
  <c r="T267" i="1" s="1"/>
  <c r="S268" i="1"/>
  <c r="T268" i="1" s="1"/>
  <c r="S269" i="1"/>
  <c r="T269" i="1" s="1"/>
  <c r="S270" i="1"/>
  <c r="T270" i="1" s="1"/>
  <c r="S271" i="1"/>
  <c r="T271" i="1" s="1"/>
  <c r="S272" i="1"/>
  <c r="T272" i="1" s="1"/>
  <c r="S273" i="1"/>
  <c r="T273" i="1" s="1"/>
  <c r="S274" i="1"/>
  <c r="T274" i="1" s="1"/>
  <c r="S275" i="1"/>
  <c r="T275" i="1" s="1"/>
  <c r="S276" i="1"/>
  <c r="T276" i="1" s="1"/>
  <c r="S277" i="1"/>
  <c r="T277" i="1" s="1"/>
  <c r="S278" i="1"/>
  <c r="T278" i="1" s="1"/>
  <c r="S279" i="1"/>
  <c r="T279" i="1" s="1"/>
  <c r="S280" i="1"/>
  <c r="T280" i="1" s="1"/>
  <c r="S281" i="1"/>
  <c r="T281" i="1" s="1"/>
  <c r="S282" i="1"/>
  <c r="T282" i="1" s="1"/>
  <c r="S283" i="1"/>
  <c r="T283" i="1" s="1"/>
  <c r="S284" i="1"/>
  <c r="T284" i="1" s="1"/>
  <c r="S285" i="1"/>
  <c r="T285" i="1" s="1"/>
  <c r="S286" i="1"/>
  <c r="T286" i="1" s="1"/>
  <c r="S287" i="1"/>
  <c r="T287" i="1" s="1"/>
  <c r="S288" i="1"/>
  <c r="T288" i="1" s="1"/>
  <c r="S289" i="1"/>
  <c r="T289" i="1" s="1"/>
  <c r="S290" i="1"/>
  <c r="T290" i="1" s="1"/>
  <c r="S291" i="1"/>
  <c r="T291" i="1" s="1"/>
  <c r="S292" i="1"/>
  <c r="T292" i="1" s="1"/>
  <c r="S293" i="1"/>
  <c r="T293" i="1" s="1"/>
  <c r="S294" i="1"/>
  <c r="T294" i="1" s="1"/>
  <c r="S295" i="1"/>
  <c r="T295" i="1" s="1"/>
  <c r="S296" i="1"/>
  <c r="T296" i="1" s="1"/>
  <c r="S297" i="1"/>
  <c r="T297" i="1" s="1"/>
  <c r="S298" i="1"/>
  <c r="T298" i="1" s="1"/>
  <c r="S299" i="1"/>
  <c r="T299" i="1" s="1"/>
  <c r="S300" i="1"/>
  <c r="T300" i="1" s="1"/>
  <c r="S301" i="1"/>
  <c r="T301" i="1" s="1"/>
  <c r="S302" i="1"/>
  <c r="T302" i="1" s="1"/>
  <c r="S303" i="1"/>
  <c r="T303" i="1" s="1"/>
  <c r="S304" i="1"/>
  <c r="T304" i="1" s="1"/>
  <c r="S305" i="1"/>
  <c r="T305" i="1" s="1"/>
  <c r="S306" i="1"/>
  <c r="T306" i="1" s="1"/>
  <c r="S307" i="1"/>
  <c r="T307" i="1" s="1"/>
  <c r="S308" i="1"/>
  <c r="T308" i="1" s="1"/>
  <c r="S309" i="1"/>
  <c r="T309" i="1" s="1"/>
  <c r="S310" i="1"/>
  <c r="T310" i="1" s="1"/>
  <c r="S311" i="1"/>
  <c r="T311" i="1" s="1"/>
  <c r="S312" i="1"/>
  <c r="T312" i="1" s="1"/>
  <c r="S313" i="1"/>
  <c r="T313" i="1" s="1"/>
  <c r="S314" i="1"/>
  <c r="T314" i="1" s="1"/>
  <c r="S315" i="1"/>
  <c r="T315" i="1" s="1"/>
  <c r="S316" i="1"/>
  <c r="T316" i="1" s="1"/>
  <c r="S317" i="1"/>
  <c r="T317" i="1" s="1"/>
  <c r="S318" i="1"/>
  <c r="T318" i="1" s="1"/>
  <c r="S319" i="1"/>
  <c r="T319" i="1" s="1"/>
  <c r="S320" i="1"/>
  <c r="T320" i="1" s="1"/>
  <c r="S321" i="1"/>
  <c r="T321" i="1" s="1"/>
  <c r="S322" i="1"/>
  <c r="T322" i="1" s="1"/>
  <c r="S323" i="1"/>
  <c r="T323" i="1" s="1"/>
  <c r="S324" i="1"/>
  <c r="T324" i="1" s="1"/>
  <c r="S325" i="1"/>
  <c r="T325" i="1" s="1"/>
  <c r="S326" i="1"/>
  <c r="T326" i="1" s="1"/>
  <c r="S327" i="1"/>
  <c r="T327" i="1" s="1"/>
  <c r="S328" i="1"/>
  <c r="T328" i="1" s="1"/>
  <c r="S329" i="1"/>
  <c r="T329" i="1" s="1"/>
  <c r="S330" i="1"/>
  <c r="T330" i="1" s="1"/>
  <c r="S331" i="1"/>
  <c r="T331" i="1" s="1"/>
  <c r="S332" i="1"/>
  <c r="T332" i="1" s="1"/>
  <c r="S333" i="1"/>
  <c r="T333" i="1" s="1"/>
  <c r="S334" i="1"/>
  <c r="T334" i="1" s="1"/>
  <c r="S335" i="1"/>
  <c r="T335" i="1" s="1"/>
  <c r="S336" i="1"/>
  <c r="T336" i="1" s="1"/>
  <c r="S337" i="1"/>
  <c r="T337" i="1" s="1"/>
  <c r="S338" i="1"/>
  <c r="T338" i="1" s="1"/>
  <c r="S339" i="1"/>
  <c r="T339" i="1" s="1"/>
  <c r="S340" i="1"/>
  <c r="T340" i="1" s="1"/>
  <c r="S341" i="1"/>
  <c r="T341" i="1" s="1"/>
  <c r="S342" i="1"/>
  <c r="T342" i="1" s="1"/>
  <c r="S343" i="1"/>
  <c r="T343" i="1" s="1"/>
  <c r="S344" i="1"/>
  <c r="T344" i="1" s="1"/>
  <c r="S345" i="1"/>
  <c r="T345" i="1" s="1"/>
  <c r="S346" i="1"/>
  <c r="T346" i="1" s="1"/>
  <c r="S347" i="1"/>
  <c r="T347" i="1" s="1"/>
  <c r="S348" i="1"/>
  <c r="T348" i="1" s="1"/>
  <c r="S349" i="1"/>
  <c r="T349" i="1" s="1"/>
  <c r="S350" i="1"/>
  <c r="T350" i="1" s="1"/>
  <c r="S351" i="1"/>
  <c r="T351" i="1" s="1"/>
  <c r="S352" i="1"/>
  <c r="T352" i="1" s="1"/>
  <c r="S353" i="1"/>
  <c r="T353" i="1" s="1"/>
  <c r="S354" i="1"/>
  <c r="T354" i="1" s="1"/>
  <c r="S355" i="1"/>
  <c r="T355" i="1" s="1"/>
  <c r="S356" i="1"/>
  <c r="T356" i="1" s="1"/>
  <c r="S357" i="1"/>
  <c r="T357" i="1" s="1"/>
  <c r="S358" i="1"/>
  <c r="T358" i="1" s="1"/>
  <c r="S359" i="1"/>
  <c r="T359" i="1" s="1"/>
  <c r="S360" i="1"/>
  <c r="T360" i="1" s="1"/>
  <c r="S361" i="1"/>
  <c r="T361" i="1" s="1"/>
  <c r="S362" i="1"/>
  <c r="T362" i="1" s="1"/>
  <c r="S363" i="1"/>
  <c r="T363" i="1" s="1"/>
  <c r="S364" i="1"/>
  <c r="T364" i="1" s="1"/>
  <c r="S365" i="1"/>
  <c r="T365" i="1" s="1"/>
  <c r="S366" i="1"/>
  <c r="T366" i="1" s="1"/>
  <c r="S367" i="1"/>
  <c r="T367" i="1" s="1"/>
  <c r="S368" i="1"/>
  <c r="T368" i="1" s="1"/>
  <c r="S369" i="1"/>
  <c r="T369" i="1" s="1"/>
  <c r="S370" i="1"/>
  <c r="T370" i="1" s="1"/>
  <c r="S371" i="1"/>
  <c r="T371" i="1" s="1"/>
  <c r="S372" i="1"/>
  <c r="T372" i="1" s="1"/>
  <c r="S373" i="1"/>
  <c r="T373" i="1" s="1"/>
  <c r="S374" i="1"/>
  <c r="T374" i="1" s="1"/>
  <c r="S375" i="1"/>
  <c r="T375" i="1" s="1"/>
  <c r="S376" i="1"/>
  <c r="T376" i="1" s="1"/>
  <c r="S377" i="1"/>
  <c r="T377" i="1" s="1"/>
  <c r="S378" i="1"/>
  <c r="T378" i="1" s="1"/>
  <c r="S379" i="1"/>
  <c r="T379" i="1" s="1"/>
  <c r="S380" i="1"/>
  <c r="T380" i="1" s="1"/>
  <c r="S381" i="1"/>
  <c r="T381" i="1" s="1"/>
  <c r="S382" i="1"/>
  <c r="T382" i="1" s="1"/>
  <c r="S383" i="1"/>
  <c r="T383" i="1" s="1"/>
  <c r="S384" i="1"/>
  <c r="T384" i="1" s="1"/>
  <c r="S385" i="1"/>
  <c r="T385" i="1" s="1"/>
  <c r="S386" i="1"/>
  <c r="T386" i="1" s="1"/>
  <c r="S387" i="1"/>
  <c r="T387" i="1" s="1"/>
  <c r="S388" i="1"/>
  <c r="T388" i="1" s="1"/>
  <c r="S389" i="1"/>
  <c r="T389" i="1" s="1"/>
  <c r="S390" i="1"/>
  <c r="T390" i="1" s="1"/>
  <c r="S391" i="1"/>
  <c r="T391" i="1" s="1"/>
  <c r="S392" i="1"/>
  <c r="T392" i="1" s="1"/>
  <c r="S393" i="1"/>
  <c r="T393" i="1" s="1"/>
  <c r="S394" i="1"/>
  <c r="T394" i="1" s="1"/>
  <c r="S395" i="1"/>
  <c r="T395" i="1" s="1"/>
  <c r="S396" i="1"/>
  <c r="T396" i="1" s="1"/>
  <c r="S397" i="1"/>
  <c r="T397" i="1" s="1"/>
  <c r="S398" i="1"/>
  <c r="T398" i="1" s="1"/>
  <c r="S399" i="1"/>
  <c r="T399" i="1" s="1"/>
  <c r="S400" i="1"/>
  <c r="T400" i="1" s="1"/>
  <c r="S401" i="1"/>
  <c r="T401" i="1" s="1"/>
  <c r="S402" i="1"/>
  <c r="T402" i="1" s="1"/>
  <c r="S403" i="1"/>
  <c r="T403" i="1" s="1"/>
  <c r="S404" i="1"/>
  <c r="T404" i="1" s="1"/>
  <c r="S405" i="1"/>
  <c r="T405" i="1" s="1"/>
  <c r="S406" i="1"/>
  <c r="T406" i="1" s="1"/>
  <c r="S407" i="1"/>
  <c r="T407" i="1" s="1"/>
  <c r="S408" i="1"/>
  <c r="T408" i="1" s="1"/>
  <c r="S409" i="1"/>
  <c r="T409" i="1" s="1"/>
  <c r="S410" i="1"/>
  <c r="T410" i="1" s="1"/>
  <c r="S411" i="1"/>
  <c r="T411" i="1" s="1"/>
  <c r="S412" i="1"/>
  <c r="T412" i="1" s="1"/>
  <c r="S413" i="1"/>
  <c r="T413" i="1" s="1"/>
  <c r="S414" i="1"/>
  <c r="T414" i="1" s="1"/>
  <c r="S415" i="1"/>
  <c r="T415" i="1" s="1"/>
  <c r="S416" i="1"/>
  <c r="T416" i="1" s="1"/>
  <c r="S417" i="1"/>
  <c r="T417" i="1" s="1"/>
  <c r="S418" i="1"/>
  <c r="T418" i="1" s="1"/>
  <c r="S419" i="1"/>
  <c r="T419" i="1" s="1"/>
  <c r="S420" i="1"/>
  <c r="T420" i="1" s="1"/>
  <c r="S421" i="1"/>
  <c r="T421" i="1" s="1"/>
  <c r="S422" i="1"/>
  <c r="T422" i="1" s="1"/>
  <c r="S423" i="1"/>
  <c r="T423" i="1" s="1"/>
  <c r="S424" i="1"/>
  <c r="T424" i="1" s="1"/>
  <c r="S425" i="1"/>
  <c r="T425" i="1" s="1"/>
  <c r="S426" i="1"/>
  <c r="T426" i="1" s="1"/>
  <c r="S427" i="1"/>
  <c r="T427" i="1" s="1"/>
  <c r="S428" i="1"/>
  <c r="T428" i="1" s="1"/>
  <c r="S429" i="1"/>
  <c r="T429" i="1" s="1"/>
  <c r="S430" i="1"/>
  <c r="T430" i="1" s="1"/>
  <c r="S431" i="1"/>
  <c r="T431" i="1" s="1"/>
  <c r="S432" i="1"/>
  <c r="T432" i="1" s="1"/>
  <c r="S433" i="1"/>
  <c r="T433" i="1" s="1"/>
  <c r="S434" i="1"/>
  <c r="T434" i="1" s="1"/>
  <c r="S435" i="1"/>
  <c r="T435" i="1" s="1"/>
  <c r="S436" i="1"/>
  <c r="T436" i="1" s="1"/>
  <c r="S437" i="1"/>
  <c r="T437" i="1" s="1"/>
  <c r="S438" i="1"/>
  <c r="T438" i="1" s="1"/>
  <c r="S439" i="1"/>
  <c r="T439" i="1" s="1"/>
  <c r="S440" i="1"/>
  <c r="T440" i="1" s="1"/>
  <c r="S441" i="1"/>
  <c r="T441" i="1" s="1"/>
  <c r="S442" i="1"/>
  <c r="T442" i="1" s="1"/>
  <c r="S443" i="1"/>
  <c r="T443" i="1" s="1"/>
  <c r="S444" i="1"/>
  <c r="T444" i="1" s="1"/>
  <c r="S445" i="1"/>
  <c r="T445" i="1" s="1"/>
  <c r="S446" i="1"/>
  <c r="T446" i="1" s="1"/>
  <c r="S447" i="1"/>
  <c r="T447" i="1" s="1"/>
  <c r="S448" i="1"/>
  <c r="T448" i="1" s="1"/>
  <c r="S449" i="1"/>
  <c r="T449" i="1" s="1"/>
  <c r="S450" i="1"/>
  <c r="T450" i="1" s="1"/>
  <c r="S451" i="1"/>
  <c r="T451" i="1" s="1"/>
  <c r="S452" i="1"/>
  <c r="T452" i="1" s="1"/>
  <c r="S453" i="1"/>
  <c r="T453" i="1" s="1"/>
  <c r="S454" i="1"/>
  <c r="T454" i="1" s="1"/>
  <c r="S455" i="1"/>
  <c r="T455" i="1" s="1"/>
  <c r="S456" i="1"/>
  <c r="T456" i="1" s="1"/>
  <c r="S457" i="1"/>
  <c r="T457" i="1" s="1"/>
  <c r="S458" i="1"/>
  <c r="T458" i="1" s="1"/>
  <c r="S459" i="1"/>
  <c r="T459" i="1" s="1"/>
  <c r="S460" i="1"/>
  <c r="T460" i="1" s="1"/>
  <c r="S461" i="1"/>
  <c r="T461" i="1" s="1"/>
  <c r="S462" i="1"/>
  <c r="T462" i="1" s="1"/>
  <c r="S463" i="1"/>
  <c r="T463" i="1" s="1"/>
  <c r="S464" i="1"/>
  <c r="T464" i="1" s="1"/>
  <c r="S465" i="1"/>
  <c r="T465" i="1" s="1"/>
  <c r="S466" i="1"/>
  <c r="T466" i="1" s="1"/>
  <c r="S467" i="1"/>
  <c r="T467" i="1" s="1"/>
  <c r="S468" i="1"/>
  <c r="T468" i="1" s="1"/>
  <c r="S469" i="1"/>
  <c r="T469" i="1" s="1"/>
  <c r="S470" i="1"/>
  <c r="T470" i="1" s="1"/>
  <c r="S471" i="1"/>
  <c r="T471" i="1" s="1"/>
  <c r="S472" i="1"/>
  <c r="T472" i="1" s="1"/>
  <c r="S473" i="1"/>
  <c r="T473" i="1" s="1"/>
  <c r="S474" i="1"/>
  <c r="T474" i="1" s="1"/>
  <c r="S475" i="1"/>
  <c r="T475" i="1" s="1"/>
  <c r="S476" i="1"/>
  <c r="T476" i="1" s="1"/>
  <c r="S477" i="1"/>
  <c r="T477" i="1" s="1"/>
  <c r="S478" i="1"/>
  <c r="T478" i="1" s="1"/>
  <c r="S479" i="1"/>
  <c r="T479" i="1" s="1"/>
  <c r="S480" i="1"/>
  <c r="T480" i="1" s="1"/>
  <c r="S481" i="1"/>
  <c r="T481" i="1" s="1"/>
  <c r="S482" i="1"/>
  <c r="T482" i="1" s="1"/>
  <c r="S483" i="1"/>
  <c r="T483" i="1" s="1"/>
  <c r="S484" i="1"/>
  <c r="T484" i="1" s="1"/>
  <c r="S485" i="1"/>
  <c r="T485" i="1" s="1"/>
  <c r="S486" i="1"/>
  <c r="T486" i="1" s="1"/>
  <c r="S487" i="1"/>
  <c r="T487" i="1" s="1"/>
  <c r="S488" i="1"/>
  <c r="T488" i="1" s="1"/>
  <c r="S489" i="1"/>
  <c r="T489" i="1" s="1"/>
  <c r="S490" i="1"/>
  <c r="T490" i="1" s="1"/>
  <c r="S491" i="1"/>
  <c r="T491" i="1" s="1"/>
  <c r="S492" i="1"/>
  <c r="T492" i="1" s="1"/>
  <c r="S493" i="1"/>
  <c r="T493" i="1" s="1"/>
  <c r="S494" i="1"/>
  <c r="T494" i="1" s="1"/>
  <c r="S495" i="1"/>
  <c r="T495" i="1" s="1"/>
  <c r="S496" i="1"/>
  <c r="T496" i="1" s="1"/>
  <c r="S497" i="1"/>
  <c r="T497" i="1" s="1"/>
  <c r="S498" i="1"/>
  <c r="T498" i="1" s="1"/>
  <c r="S499" i="1"/>
  <c r="T499" i="1" s="1"/>
  <c r="S500" i="1"/>
  <c r="T500" i="1" s="1"/>
  <c r="S501" i="1"/>
  <c r="T501" i="1" s="1"/>
  <c r="S502" i="1"/>
  <c r="T502" i="1" s="1"/>
  <c r="S503" i="1"/>
  <c r="T503" i="1" s="1"/>
  <c r="S504" i="1"/>
  <c r="T504" i="1" s="1"/>
  <c r="S505" i="1"/>
  <c r="T505" i="1" s="1"/>
  <c r="S506" i="1"/>
  <c r="T506" i="1" s="1"/>
  <c r="S507" i="1"/>
  <c r="T507" i="1" s="1"/>
  <c r="S508" i="1"/>
  <c r="T508" i="1" s="1"/>
  <c r="S509" i="1"/>
  <c r="T509" i="1" s="1"/>
  <c r="S510" i="1"/>
  <c r="T510" i="1" s="1"/>
  <c r="S511" i="1"/>
  <c r="T511" i="1" s="1"/>
  <c r="S512" i="1"/>
  <c r="T512" i="1" s="1"/>
  <c r="S513" i="1"/>
  <c r="T513" i="1" s="1"/>
  <c r="S514" i="1"/>
  <c r="T514" i="1" s="1"/>
  <c r="S515" i="1"/>
  <c r="T515" i="1" s="1"/>
  <c r="S516" i="1"/>
  <c r="T516" i="1" s="1"/>
  <c r="S517" i="1"/>
  <c r="T517" i="1" s="1"/>
  <c r="S518" i="1"/>
  <c r="T518" i="1" s="1"/>
  <c r="S519" i="1"/>
  <c r="T519" i="1" s="1"/>
  <c r="S520" i="1"/>
  <c r="T520" i="1" s="1"/>
  <c r="S521" i="1"/>
  <c r="T521" i="1" s="1"/>
  <c r="S522" i="1"/>
  <c r="T522" i="1" s="1"/>
  <c r="S523" i="1"/>
  <c r="T523" i="1" s="1"/>
  <c r="S524" i="1"/>
  <c r="T524" i="1" s="1"/>
  <c r="S525" i="1"/>
  <c r="T525" i="1" s="1"/>
  <c r="S526" i="1"/>
  <c r="T526" i="1" s="1"/>
  <c r="S527" i="1"/>
  <c r="T527" i="1" s="1"/>
  <c r="S528" i="1"/>
  <c r="T528" i="1" s="1"/>
  <c r="S529" i="1"/>
  <c r="T529" i="1" s="1"/>
  <c r="S530" i="1"/>
  <c r="T530" i="1" s="1"/>
  <c r="S531" i="1"/>
  <c r="T531" i="1" s="1"/>
  <c r="S532" i="1"/>
  <c r="T532" i="1" s="1"/>
  <c r="S533" i="1"/>
  <c r="T533" i="1" s="1"/>
  <c r="S534" i="1"/>
  <c r="T534" i="1" s="1"/>
  <c r="S535" i="1"/>
  <c r="T535" i="1" s="1"/>
  <c r="S536" i="1"/>
  <c r="T536" i="1" s="1"/>
  <c r="S537" i="1"/>
  <c r="T537" i="1" s="1"/>
  <c r="S538" i="1"/>
  <c r="T538" i="1" s="1"/>
  <c r="S539" i="1"/>
  <c r="T539" i="1" s="1"/>
  <c r="S540" i="1"/>
  <c r="T540" i="1" s="1"/>
  <c r="S541" i="1"/>
  <c r="T541" i="1" s="1"/>
  <c r="S542" i="1"/>
  <c r="T542" i="1" s="1"/>
  <c r="S543" i="1"/>
  <c r="T543" i="1" s="1"/>
  <c r="S544" i="1"/>
  <c r="T544" i="1" s="1"/>
  <c r="S545" i="1"/>
  <c r="T545" i="1" s="1"/>
  <c r="S546" i="1"/>
  <c r="T546" i="1" s="1"/>
  <c r="S547" i="1"/>
  <c r="T547" i="1" s="1"/>
  <c r="S548" i="1"/>
  <c r="T548" i="1" s="1"/>
  <c r="S549" i="1"/>
  <c r="T549" i="1" s="1"/>
  <c r="S550" i="1"/>
  <c r="T550" i="1" s="1"/>
  <c r="S551" i="1"/>
  <c r="T551" i="1" s="1"/>
  <c r="S552" i="1"/>
  <c r="T552" i="1" s="1"/>
  <c r="S553" i="1"/>
  <c r="T553" i="1" s="1"/>
  <c r="S554" i="1"/>
  <c r="T554" i="1" s="1"/>
  <c r="S555" i="1"/>
  <c r="T555" i="1" s="1"/>
  <c r="S556" i="1"/>
  <c r="T556" i="1" s="1"/>
  <c r="S557" i="1"/>
  <c r="T557" i="1" s="1"/>
  <c r="S558" i="1"/>
  <c r="T558" i="1" s="1"/>
  <c r="S559" i="1"/>
  <c r="T559" i="1" s="1"/>
  <c r="S560" i="1"/>
  <c r="T560" i="1" s="1"/>
  <c r="S561" i="1"/>
  <c r="T561" i="1" s="1"/>
  <c r="S562" i="1"/>
  <c r="T562" i="1" s="1"/>
  <c r="S563" i="1"/>
  <c r="T563" i="1" s="1"/>
  <c r="S564" i="1"/>
  <c r="T564" i="1" s="1"/>
  <c r="S565" i="1"/>
  <c r="T565" i="1" s="1"/>
  <c r="S566" i="1"/>
  <c r="T566" i="1" s="1"/>
  <c r="S567" i="1"/>
  <c r="T567" i="1" s="1"/>
  <c r="S568" i="1"/>
  <c r="T568" i="1" s="1"/>
  <c r="S569" i="1"/>
  <c r="T569" i="1" s="1"/>
  <c r="S570" i="1"/>
  <c r="T570" i="1" s="1"/>
  <c r="S571" i="1"/>
  <c r="T571" i="1" s="1"/>
  <c r="S572" i="1"/>
  <c r="T572" i="1" s="1"/>
  <c r="S573" i="1"/>
  <c r="T573" i="1" s="1"/>
  <c r="S574" i="1"/>
  <c r="T574" i="1" s="1"/>
  <c r="S575" i="1"/>
  <c r="T575" i="1" s="1"/>
  <c r="S576" i="1"/>
  <c r="T576" i="1" s="1"/>
  <c r="S577" i="1"/>
  <c r="T577" i="1" s="1"/>
  <c r="S578" i="1"/>
  <c r="T578" i="1" s="1"/>
  <c r="S579" i="1"/>
  <c r="T579" i="1" s="1"/>
  <c r="S580" i="1"/>
  <c r="T580" i="1" s="1"/>
  <c r="S581" i="1"/>
  <c r="T581" i="1" s="1"/>
  <c r="S582" i="1"/>
  <c r="T582" i="1" s="1"/>
  <c r="S583" i="1"/>
  <c r="T583" i="1" s="1"/>
  <c r="S584" i="1"/>
  <c r="T584" i="1" s="1"/>
  <c r="S585" i="1"/>
  <c r="T585" i="1" s="1"/>
  <c r="S586" i="1"/>
  <c r="T586" i="1" s="1"/>
  <c r="S587" i="1"/>
  <c r="T587" i="1" s="1"/>
  <c r="S588" i="1"/>
  <c r="T588" i="1" s="1"/>
  <c r="S589" i="1"/>
  <c r="T589" i="1" s="1"/>
  <c r="S590" i="1"/>
  <c r="T590" i="1" s="1"/>
  <c r="S591" i="1"/>
  <c r="T591" i="1" s="1"/>
  <c r="S592" i="1"/>
  <c r="T592" i="1" s="1"/>
  <c r="S593" i="1"/>
  <c r="T593" i="1" s="1"/>
  <c r="S594" i="1"/>
  <c r="T594" i="1" s="1"/>
  <c r="S595" i="1"/>
  <c r="T595" i="1" s="1"/>
  <c r="S596" i="1"/>
  <c r="T596" i="1" s="1"/>
  <c r="S597" i="1"/>
  <c r="T597" i="1" s="1"/>
  <c r="S598" i="1"/>
  <c r="T598" i="1" s="1"/>
  <c r="S599" i="1"/>
  <c r="T599" i="1" s="1"/>
  <c r="S600" i="1"/>
  <c r="T600" i="1" s="1"/>
  <c r="S601" i="1"/>
  <c r="T601" i="1" s="1"/>
  <c r="S602" i="1"/>
  <c r="T602" i="1" s="1"/>
  <c r="S603" i="1"/>
  <c r="T603" i="1" s="1"/>
  <c r="S604" i="1"/>
  <c r="T604" i="1" s="1"/>
  <c r="S605" i="1"/>
  <c r="T605" i="1" s="1"/>
  <c r="S606" i="1"/>
  <c r="T606" i="1" s="1"/>
  <c r="S607" i="1"/>
  <c r="T607" i="1" s="1"/>
  <c r="S608" i="1"/>
  <c r="T608" i="1" s="1"/>
  <c r="S609" i="1"/>
  <c r="T609" i="1" s="1"/>
  <c r="S610" i="1"/>
  <c r="T610" i="1" s="1"/>
  <c r="S611" i="1"/>
  <c r="T611" i="1" s="1"/>
  <c r="S612" i="1"/>
  <c r="T612" i="1" s="1"/>
  <c r="S613" i="1"/>
  <c r="T613" i="1" s="1"/>
  <c r="S614" i="1"/>
  <c r="T614" i="1" s="1"/>
  <c r="S615" i="1"/>
  <c r="T615" i="1" s="1"/>
  <c r="S616" i="1"/>
  <c r="T616" i="1" s="1"/>
  <c r="S617" i="1"/>
  <c r="T617" i="1" s="1"/>
  <c r="S618" i="1"/>
  <c r="T618" i="1" s="1"/>
  <c r="S619" i="1"/>
  <c r="T619" i="1" s="1"/>
  <c r="S620" i="1"/>
  <c r="T620" i="1" s="1"/>
  <c r="S621" i="1"/>
  <c r="T621" i="1" s="1"/>
  <c r="S622" i="1"/>
  <c r="T622" i="1" s="1"/>
  <c r="S623" i="1"/>
  <c r="T623" i="1" s="1"/>
  <c r="S624" i="1"/>
  <c r="T624" i="1" s="1"/>
  <c r="S625" i="1"/>
  <c r="T625" i="1" s="1"/>
  <c r="S626" i="1"/>
  <c r="T626" i="1" s="1"/>
  <c r="S627" i="1"/>
  <c r="T627" i="1" s="1"/>
  <c r="S628" i="1"/>
  <c r="T628" i="1" s="1"/>
  <c r="S629" i="1"/>
  <c r="T629" i="1" s="1"/>
  <c r="S630" i="1"/>
  <c r="T630" i="1" s="1"/>
  <c r="S631" i="1"/>
  <c r="T631" i="1" s="1"/>
  <c r="S632" i="1"/>
  <c r="T632" i="1" s="1"/>
  <c r="S633" i="1"/>
  <c r="T633" i="1" s="1"/>
  <c r="S634" i="1"/>
  <c r="T634" i="1" s="1"/>
  <c r="S635" i="1"/>
  <c r="T635" i="1" s="1"/>
  <c r="S636" i="1"/>
  <c r="T636" i="1" s="1"/>
  <c r="S637" i="1"/>
  <c r="T637" i="1" s="1"/>
  <c r="S638" i="1"/>
  <c r="T638" i="1" s="1"/>
  <c r="S639" i="1"/>
  <c r="T639" i="1" s="1"/>
  <c r="S640" i="1"/>
  <c r="T640" i="1" s="1"/>
  <c r="S641" i="1"/>
  <c r="T641" i="1" s="1"/>
  <c r="S642" i="1"/>
  <c r="T642" i="1" s="1"/>
  <c r="S643" i="1"/>
  <c r="T643" i="1" s="1"/>
  <c r="S644" i="1"/>
  <c r="T644" i="1" s="1"/>
  <c r="S645" i="1"/>
  <c r="T645" i="1" s="1"/>
  <c r="S646" i="1"/>
  <c r="T646" i="1" s="1"/>
  <c r="S647" i="1"/>
  <c r="T647" i="1" s="1"/>
  <c r="S648" i="1"/>
  <c r="T648" i="1" s="1"/>
  <c r="S649" i="1"/>
  <c r="T649" i="1" s="1"/>
  <c r="S650" i="1"/>
  <c r="T650" i="1" s="1"/>
  <c r="S651" i="1"/>
  <c r="T651" i="1" s="1"/>
  <c r="S652" i="1"/>
  <c r="T652" i="1" s="1"/>
  <c r="S653" i="1"/>
  <c r="T653" i="1" s="1"/>
  <c r="S654" i="1"/>
  <c r="T654" i="1" s="1"/>
  <c r="S655" i="1"/>
  <c r="T655" i="1" s="1"/>
  <c r="S656" i="1"/>
  <c r="T656" i="1" s="1"/>
  <c r="S657" i="1"/>
  <c r="T657" i="1" s="1"/>
  <c r="S658" i="1"/>
  <c r="T658" i="1" s="1"/>
  <c r="S659" i="1"/>
  <c r="T659" i="1" s="1"/>
  <c r="S660" i="1"/>
  <c r="T660" i="1" s="1"/>
  <c r="S661" i="1"/>
  <c r="T661" i="1" s="1"/>
  <c r="S662" i="1"/>
  <c r="T662" i="1" s="1"/>
  <c r="S663" i="1"/>
  <c r="T663" i="1" s="1"/>
  <c r="S664" i="1"/>
  <c r="T664" i="1" s="1"/>
  <c r="S665" i="1"/>
  <c r="T665" i="1" s="1"/>
  <c r="S666" i="1"/>
  <c r="T666" i="1" s="1"/>
  <c r="S667" i="1"/>
  <c r="T667" i="1" s="1"/>
  <c r="S668" i="1"/>
  <c r="T668" i="1" s="1"/>
  <c r="S669" i="1"/>
  <c r="T669" i="1" s="1"/>
  <c r="S670" i="1"/>
  <c r="T670" i="1" s="1"/>
  <c r="S671" i="1"/>
  <c r="T671" i="1" s="1"/>
  <c r="S672" i="1"/>
  <c r="T672" i="1" s="1"/>
  <c r="S673" i="1"/>
  <c r="T673" i="1" s="1"/>
  <c r="S674" i="1"/>
  <c r="T674" i="1" s="1"/>
  <c r="S675" i="1"/>
  <c r="T675" i="1" s="1"/>
  <c r="S676" i="1"/>
  <c r="T676" i="1" s="1"/>
  <c r="S677" i="1"/>
  <c r="T677" i="1" s="1"/>
  <c r="S678" i="1"/>
  <c r="T678" i="1" s="1"/>
  <c r="S679" i="1"/>
  <c r="T679" i="1" s="1"/>
  <c r="S680" i="1"/>
  <c r="T680" i="1" s="1"/>
  <c r="S681" i="1"/>
  <c r="T681" i="1" s="1"/>
  <c r="S682" i="1"/>
  <c r="T682" i="1" s="1"/>
  <c r="S683" i="1"/>
  <c r="T683" i="1" s="1"/>
  <c r="S684" i="1"/>
  <c r="T684" i="1" s="1"/>
  <c r="S685" i="1"/>
  <c r="T685" i="1" s="1"/>
  <c r="S686" i="1"/>
  <c r="T686" i="1" s="1"/>
  <c r="S687" i="1"/>
  <c r="T687" i="1" s="1"/>
  <c r="S688" i="1"/>
  <c r="T688" i="1" s="1"/>
  <c r="S689" i="1"/>
  <c r="T689" i="1" s="1"/>
  <c r="S690" i="1"/>
  <c r="T690" i="1" s="1"/>
  <c r="S691" i="1"/>
  <c r="T691" i="1" s="1"/>
  <c r="S692" i="1"/>
  <c r="T692" i="1" s="1"/>
  <c r="S693" i="1"/>
  <c r="T693" i="1" s="1"/>
  <c r="S694" i="1"/>
  <c r="T694" i="1" s="1"/>
  <c r="S695" i="1"/>
  <c r="T695" i="1" s="1"/>
  <c r="S696" i="1"/>
  <c r="T696" i="1" s="1"/>
  <c r="S697" i="1"/>
  <c r="T697" i="1" s="1"/>
  <c r="S698" i="1"/>
  <c r="T698" i="1" s="1"/>
  <c r="S699" i="1"/>
  <c r="T699" i="1" s="1"/>
  <c r="S700" i="1"/>
  <c r="T700" i="1" s="1"/>
  <c r="S701" i="1"/>
  <c r="T701" i="1" s="1"/>
  <c r="S702" i="1"/>
  <c r="T702" i="1" s="1"/>
  <c r="S703" i="1"/>
  <c r="T703" i="1" s="1"/>
  <c r="S704" i="1"/>
  <c r="T704" i="1" s="1"/>
  <c r="S705" i="1"/>
  <c r="T705" i="1" s="1"/>
  <c r="S706" i="1"/>
  <c r="T706" i="1" s="1"/>
  <c r="S707" i="1"/>
  <c r="T707" i="1" s="1"/>
  <c r="S708" i="1"/>
  <c r="T708" i="1" s="1"/>
  <c r="S709" i="1"/>
  <c r="T709" i="1" s="1"/>
  <c r="S710" i="1"/>
  <c r="T710" i="1" s="1"/>
  <c r="S711" i="1"/>
  <c r="T711" i="1" s="1"/>
  <c r="S712" i="1"/>
  <c r="T712" i="1" s="1"/>
  <c r="S713" i="1"/>
  <c r="T713" i="1" s="1"/>
  <c r="S714" i="1"/>
  <c r="T714" i="1" s="1"/>
  <c r="S715" i="1"/>
  <c r="T715" i="1" s="1"/>
  <c r="S716" i="1"/>
  <c r="T716" i="1" s="1"/>
  <c r="S717" i="1"/>
  <c r="T717" i="1" s="1"/>
  <c r="S718" i="1"/>
  <c r="T718" i="1" s="1"/>
  <c r="S719" i="1"/>
  <c r="T719" i="1" s="1"/>
  <c r="S720" i="1"/>
  <c r="T720" i="1" s="1"/>
  <c r="S721" i="1"/>
  <c r="T721" i="1" s="1"/>
  <c r="S722" i="1"/>
  <c r="T722" i="1" s="1"/>
  <c r="S723" i="1"/>
  <c r="T723" i="1" s="1"/>
  <c r="S724" i="1"/>
  <c r="T724" i="1" s="1"/>
  <c r="S725" i="1"/>
  <c r="T725" i="1" s="1"/>
  <c r="S726" i="1"/>
  <c r="T726" i="1" s="1"/>
  <c r="S727" i="1"/>
  <c r="T727" i="1" s="1"/>
  <c r="S728" i="1"/>
  <c r="T728" i="1" s="1"/>
  <c r="S729" i="1"/>
  <c r="T729" i="1" s="1"/>
  <c r="S730" i="1"/>
  <c r="T730" i="1" s="1"/>
  <c r="S731" i="1"/>
  <c r="T731" i="1" s="1"/>
  <c r="S732" i="1"/>
  <c r="T732" i="1" s="1"/>
  <c r="S733" i="1"/>
  <c r="T733" i="1" s="1"/>
  <c r="S734" i="1"/>
  <c r="T734" i="1" s="1"/>
  <c r="S735" i="1"/>
  <c r="T735" i="1" s="1"/>
  <c r="S736" i="1"/>
  <c r="T736" i="1" s="1"/>
  <c r="S737" i="1"/>
  <c r="T737" i="1" s="1"/>
  <c r="S738" i="1"/>
  <c r="T738" i="1" s="1"/>
  <c r="S739" i="1"/>
  <c r="T739" i="1" s="1"/>
  <c r="S740" i="1"/>
  <c r="T740" i="1" s="1"/>
  <c r="S741" i="1"/>
  <c r="T741" i="1" s="1"/>
  <c r="S742" i="1"/>
  <c r="T742" i="1" s="1"/>
  <c r="S743" i="1"/>
  <c r="T743" i="1" s="1"/>
  <c r="S744" i="1"/>
  <c r="T744" i="1" s="1"/>
  <c r="S745" i="1"/>
  <c r="T745" i="1" s="1"/>
  <c r="S746" i="1"/>
  <c r="T746" i="1" s="1"/>
  <c r="S747" i="1"/>
  <c r="T747" i="1" s="1"/>
  <c r="S748" i="1"/>
  <c r="T748" i="1" s="1"/>
  <c r="S749" i="1"/>
  <c r="T749" i="1" s="1"/>
  <c r="S750" i="1"/>
  <c r="T750" i="1" s="1"/>
  <c r="S751" i="1"/>
  <c r="T751" i="1" s="1"/>
  <c r="S752" i="1"/>
  <c r="T752" i="1" s="1"/>
  <c r="S753" i="1"/>
  <c r="T753" i="1" s="1"/>
  <c r="S754" i="1"/>
  <c r="T754" i="1" s="1"/>
  <c r="S755" i="1"/>
  <c r="T755" i="1" s="1"/>
  <c r="S756" i="1"/>
  <c r="T756" i="1" s="1"/>
  <c r="S757" i="1"/>
  <c r="T757" i="1" s="1"/>
  <c r="S758" i="1"/>
  <c r="T758" i="1" s="1"/>
  <c r="S759" i="1"/>
  <c r="T759" i="1" s="1"/>
  <c r="S760" i="1"/>
  <c r="T760" i="1" s="1"/>
  <c r="S761" i="1"/>
  <c r="T761" i="1" s="1"/>
  <c r="S762" i="1"/>
  <c r="T762" i="1" s="1"/>
  <c r="S763" i="1"/>
  <c r="T763" i="1" s="1"/>
  <c r="S764" i="1"/>
  <c r="T764" i="1" s="1"/>
  <c r="S765" i="1"/>
  <c r="T765" i="1" s="1"/>
  <c r="S766" i="1"/>
  <c r="T766" i="1" s="1"/>
  <c r="S767" i="1"/>
  <c r="T767" i="1" s="1"/>
  <c r="S768" i="1"/>
  <c r="T768" i="1" s="1"/>
  <c r="S769" i="1"/>
  <c r="T769" i="1" s="1"/>
  <c r="S770" i="1"/>
  <c r="T770" i="1" s="1"/>
  <c r="S771" i="1"/>
  <c r="T771" i="1" s="1"/>
  <c r="S772" i="1"/>
  <c r="T772" i="1" s="1"/>
  <c r="S773" i="1"/>
  <c r="T773" i="1" s="1"/>
  <c r="S774" i="1"/>
  <c r="T774" i="1" s="1"/>
  <c r="S775" i="1"/>
  <c r="T775" i="1" s="1"/>
  <c r="S776" i="1"/>
  <c r="T776" i="1" s="1"/>
  <c r="S777" i="1"/>
  <c r="T777" i="1" s="1"/>
  <c r="S778" i="1"/>
  <c r="T778" i="1" s="1"/>
  <c r="S779" i="1"/>
  <c r="T779" i="1" s="1"/>
  <c r="S780" i="1"/>
  <c r="T780" i="1" s="1"/>
  <c r="S781" i="1"/>
  <c r="T781" i="1" s="1"/>
  <c r="S782" i="1"/>
  <c r="T782" i="1" s="1"/>
  <c r="S783" i="1"/>
  <c r="T783" i="1" s="1"/>
  <c r="S784" i="1"/>
  <c r="T784" i="1" s="1"/>
  <c r="S785" i="1"/>
  <c r="T785" i="1" s="1"/>
  <c r="S786" i="1"/>
  <c r="T786" i="1" s="1"/>
  <c r="S787" i="1"/>
  <c r="T787" i="1" s="1"/>
  <c r="S788" i="1"/>
  <c r="T788" i="1" s="1"/>
  <c r="S789" i="1"/>
  <c r="T789" i="1" s="1"/>
  <c r="S790" i="1"/>
  <c r="T790" i="1" s="1"/>
  <c r="S791" i="1"/>
  <c r="T791" i="1" s="1"/>
  <c r="S792" i="1"/>
  <c r="T792" i="1" s="1"/>
  <c r="S793" i="1"/>
  <c r="T793" i="1" s="1"/>
  <c r="S794" i="1"/>
  <c r="T794" i="1" s="1"/>
  <c r="S795" i="1"/>
  <c r="T795" i="1" s="1"/>
  <c r="S796" i="1"/>
  <c r="T796" i="1" s="1"/>
  <c r="S797" i="1"/>
  <c r="T797" i="1" s="1"/>
  <c r="S798" i="1"/>
  <c r="T798" i="1" s="1"/>
  <c r="S799" i="1"/>
  <c r="T799" i="1" s="1"/>
  <c r="S800" i="1"/>
  <c r="T800" i="1" s="1"/>
  <c r="S801" i="1"/>
  <c r="T801" i="1" s="1"/>
  <c r="S802" i="1"/>
  <c r="T802" i="1" s="1"/>
  <c r="S803" i="1"/>
  <c r="T803" i="1" s="1"/>
  <c r="S804" i="1"/>
  <c r="T804" i="1" s="1"/>
  <c r="S805" i="1"/>
  <c r="T805" i="1" s="1"/>
  <c r="S806" i="1"/>
  <c r="T806" i="1" s="1"/>
  <c r="S807" i="1"/>
  <c r="T807" i="1" s="1"/>
  <c r="S808" i="1"/>
  <c r="T808" i="1" s="1"/>
  <c r="S809" i="1"/>
  <c r="T809" i="1" s="1"/>
  <c r="S810" i="1"/>
  <c r="T810" i="1" s="1"/>
  <c r="S811" i="1"/>
  <c r="T811" i="1" s="1"/>
  <c r="S812" i="1"/>
  <c r="T812" i="1" s="1"/>
  <c r="S813" i="1"/>
  <c r="T813" i="1" s="1"/>
  <c r="S814" i="1"/>
  <c r="T814" i="1" s="1"/>
  <c r="S815" i="1"/>
  <c r="T815" i="1" s="1"/>
  <c r="S816" i="1"/>
  <c r="T816" i="1" s="1"/>
  <c r="S817" i="1"/>
  <c r="T817" i="1" s="1"/>
  <c r="S818" i="1"/>
  <c r="T818" i="1" s="1"/>
  <c r="S819" i="1"/>
  <c r="T819" i="1" s="1"/>
  <c r="S820" i="1"/>
  <c r="T820" i="1" s="1"/>
  <c r="S821" i="1"/>
  <c r="T821" i="1" s="1"/>
  <c r="S822" i="1"/>
  <c r="T822" i="1" s="1"/>
  <c r="S823" i="1"/>
  <c r="T823" i="1" s="1"/>
  <c r="S824" i="1"/>
  <c r="T824" i="1" s="1"/>
  <c r="S825" i="1"/>
  <c r="T825" i="1" s="1"/>
  <c r="S826" i="1"/>
  <c r="T826" i="1" s="1"/>
  <c r="S827" i="1"/>
  <c r="T827" i="1" s="1"/>
  <c r="S828" i="1"/>
  <c r="T828" i="1" s="1"/>
  <c r="S829" i="1"/>
  <c r="T829" i="1" s="1"/>
  <c r="S830" i="1"/>
  <c r="T830" i="1" s="1"/>
  <c r="S831" i="1"/>
  <c r="T831" i="1" s="1"/>
  <c r="S832" i="1"/>
  <c r="T832" i="1" s="1"/>
  <c r="S833" i="1"/>
  <c r="T833" i="1" s="1"/>
  <c r="S834" i="1"/>
  <c r="T834" i="1" s="1"/>
  <c r="S835" i="1"/>
  <c r="T835" i="1" s="1"/>
  <c r="S836" i="1"/>
  <c r="T836" i="1" s="1"/>
  <c r="S837" i="1"/>
  <c r="T837" i="1" s="1"/>
  <c r="S838" i="1"/>
  <c r="T838" i="1" s="1"/>
  <c r="S839" i="1"/>
  <c r="T839" i="1" s="1"/>
  <c r="S840" i="1"/>
  <c r="T840" i="1" s="1"/>
  <c r="S841" i="1"/>
  <c r="T841" i="1" s="1"/>
  <c r="S842" i="1"/>
  <c r="T842" i="1" s="1"/>
  <c r="S843" i="1"/>
  <c r="T843" i="1" s="1"/>
  <c r="S844" i="1"/>
  <c r="T844" i="1" s="1"/>
  <c r="S845" i="1"/>
  <c r="T845" i="1" s="1"/>
  <c r="S846" i="1"/>
  <c r="T846" i="1" s="1"/>
  <c r="S847" i="1"/>
  <c r="T847" i="1" s="1"/>
  <c r="S848" i="1"/>
  <c r="T848" i="1" s="1"/>
  <c r="S849" i="1"/>
  <c r="T849" i="1" s="1"/>
  <c r="S850" i="1"/>
  <c r="T850" i="1" s="1"/>
  <c r="S851" i="1"/>
  <c r="T851" i="1" s="1"/>
  <c r="S852" i="1"/>
  <c r="T852" i="1" s="1"/>
  <c r="S853" i="1"/>
  <c r="T853" i="1" s="1"/>
  <c r="S854" i="1"/>
  <c r="T854" i="1" s="1"/>
  <c r="S855" i="1"/>
  <c r="T855" i="1" s="1"/>
  <c r="S856" i="1"/>
  <c r="T856" i="1" s="1"/>
  <c r="S857" i="1"/>
  <c r="T857" i="1" s="1"/>
  <c r="S858" i="1"/>
  <c r="T858" i="1" s="1"/>
  <c r="S859" i="1"/>
  <c r="T859" i="1" s="1"/>
  <c r="S860" i="1"/>
  <c r="T860" i="1" s="1"/>
  <c r="S861" i="1"/>
  <c r="T861" i="1" s="1"/>
  <c r="S862" i="1"/>
  <c r="T862" i="1" s="1"/>
  <c r="S863" i="1"/>
  <c r="T863" i="1" s="1"/>
  <c r="S864" i="1"/>
  <c r="T864" i="1" s="1"/>
  <c r="S865" i="1"/>
  <c r="T865" i="1" s="1"/>
  <c r="S866" i="1"/>
  <c r="T866" i="1" s="1"/>
  <c r="S867" i="1"/>
  <c r="T867" i="1" s="1"/>
  <c r="S868" i="1"/>
  <c r="T868" i="1" s="1"/>
  <c r="S869" i="1"/>
  <c r="T869" i="1" s="1"/>
  <c r="S870" i="1"/>
  <c r="T870" i="1" s="1"/>
  <c r="S871" i="1"/>
  <c r="T871" i="1" s="1"/>
  <c r="S872" i="1"/>
  <c r="T872" i="1" s="1"/>
  <c r="S873" i="1"/>
  <c r="T873" i="1" s="1"/>
  <c r="S874" i="1"/>
  <c r="T874" i="1" s="1"/>
  <c r="S875" i="1"/>
  <c r="T875" i="1" s="1"/>
  <c r="S876" i="1"/>
  <c r="T876" i="1" s="1"/>
  <c r="S877" i="1"/>
  <c r="T877" i="1" s="1"/>
  <c r="S878" i="1"/>
  <c r="T878" i="1" s="1"/>
  <c r="S879" i="1"/>
  <c r="T879" i="1" s="1"/>
  <c r="S880" i="1"/>
  <c r="T880" i="1" s="1"/>
  <c r="S881" i="1"/>
  <c r="T881" i="1" s="1"/>
  <c r="S882" i="1"/>
  <c r="T882" i="1" s="1"/>
  <c r="S883" i="1"/>
  <c r="T883" i="1" s="1"/>
  <c r="S884" i="1"/>
  <c r="T884" i="1" s="1"/>
  <c r="S885" i="1"/>
  <c r="T885" i="1" s="1"/>
  <c r="S886" i="1"/>
  <c r="T886" i="1" s="1"/>
  <c r="S887" i="1"/>
  <c r="T887" i="1" s="1"/>
  <c r="S888" i="1"/>
  <c r="T888" i="1" s="1"/>
  <c r="S889" i="1"/>
  <c r="T889" i="1" s="1"/>
  <c r="S890" i="1"/>
  <c r="T890" i="1" s="1"/>
  <c r="S891" i="1"/>
  <c r="T891" i="1" s="1"/>
  <c r="S892" i="1"/>
  <c r="T892" i="1" s="1"/>
  <c r="S893" i="1"/>
  <c r="T893" i="1" s="1"/>
  <c r="S894" i="1"/>
  <c r="T894" i="1" s="1"/>
  <c r="S895" i="1"/>
  <c r="T895" i="1" s="1"/>
  <c r="S896" i="1"/>
  <c r="T896" i="1" s="1"/>
  <c r="S897" i="1"/>
  <c r="T897" i="1" s="1"/>
  <c r="S898" i="1"/>
  <c r="T898" i="1" s="1"/>
  <c r="S899" i="1"/>
  <c r="T899" i="1" s="1"/>
  <c r="S900" i="1"/>
  <c r="T900" i="1" s="1"/>
  <c r="S901" i="1"/>
  <c r="T901" i="1" s="1"/>
  <c r="S902" i="1"/>
  <c r="T902" i="1" s="1"/>
  <c r="S903" i="1"/>
  <c r="T903" i="1" s="1"/>
  <c r="S904" i="1"/>
  <c r="T904" i="1" s="1"/>
  <c r="S905" i="1"/>
  <c r="T905" i="1" s="1"/>
  <c r="S906" i="1"/>
  <c r="T906" i="1" s="1"/>
  <c r="S907" i="1"/>
  <c r="T907" i="1" s="1"/>
  <c r="S908" i="1"/>
  <c r="T908" i="1" s="1"/>
  <c r="S909" i="1"/>
  <c r="T909" i="1" s="1"/>
  <c r="S910" i="1"/>
  <c r="T910" i="1" s="1"/>
  <c r="S911" i="1"/>
  <c r="T911" i="1" s="1"/>
  <c r="S912" i="1"/>
  <c r="T912" i="1" s="1"/>
  <c r="S913" i="1"/>
  <c r="T913" i="1" s="1"/>
  <c r="S914" i="1"/>
  <c r="T914" i="1" s="1"/>
  <c r="S915" i="1"/>
  <c r="T915" i="1" s="1"/>
  <c r="S916" i="1"/>
  <c r="T916" i="1" s="1"/>
  <c r="S917" i="1"/>
  <c r="T917" i="1" s="1"/>
  <c r="S918" i="1"/>
  <c r="T918" i="1" s="1"/>
  <c r="S919" i="1"/>
  <c r="T919" i="1" s="1"/>
  <c r="S920" i="1"/>
  <c r="T920" i="1" s="1"/>
  <c r="S921" i="1"/>
  <c r="T921" i="1" s="1"/>
  <c r="S922" i="1"/>
  <c r="T922" i="1" s="1"/>
  <c r="S923" i="1"/>
  <c r="T923" i="1" s="1"/>
  <c r="S924" i="1"/>
  <c r="T924" i="1" s="1"/>
  <c r="S925" i="1"/>
  <c r="T925" i="1" s="1"/>
  <c r="S926" i="1"/>
  <c r="T926" i="1" s="1"/>
  <c r="S927" i="1"/>
  <c r="T927" i="1" s="1"/>
  <c r="S928" i="1"/>
  <c r="T928" i="1" s="1"/>
  <c r="S929" i="1"/>
  <c r="T929" i="1" s="1"/>
  <c r="S930" i="1"/>
  <c r="T930" i="1" s="1"/>
  <c r="S931" i="1"/>
  <c r="T931" i="1" s="1"/>
  <c r="S932" i="1"/>
  <c r="T932" i="1" s="1"/>
  <c r="S933" i="1"/>
  <c r="T933" i="1" s="1"/>
  <c r="S934" i="1"/>
  <c r="T934" i="1" s="1"/>
  <c r="S935" i="1"/>
  <c r="T935" i="1" s="1"/>
  <c r="S936" i="1"/>
  <c r="T936" i="1" s="1"/>
  <c r="S937" i="1"/>
  <c r="T937" i="1" s="1"/>
  <c r="S938" i="1"/>
  <c r="T938" i="1" s="1"/>
  <c r="S939" i="1"/>
  <c r="T939" i="1" s="1"/>
  <c r="S940" i="1"/>
  <c r="T940" i="1" s="1"/>
  <c r="S941" i="1"/>
  <c r="T941" i="1" s="1"/>
  <c r="S942" i="1"/>
  <c r="T942" i="1" s="1"/>
  <c r="S943" i="1"/>
  <c r="T943" i="1" s="1"/>
  <c r="S944" i="1"/>
  <c r="T944" i="1" s="1"/>
  <c r="S945" i="1"/>
  <c r="T945" i="1" s="1"/>
  <c r="S946" i="1"/>
  <c r="T946" i="1" s="1"/>
  <c r="S947" i="1"/>
  <c r="T947" i="1" s="1"/>
  <c r="S948" i="1"/>
  <c r="T948" i="1" s="1"/>
  <c r="S949" i="1"/>
  <c r="T949" i="1" s="1"/>
  <c r="S950" i="1"/>
  <c r="T950" i="1" s="1"/>
  <c r="S951" i="1"/>
  <c r="T951" i="1" s="1"/>
  <c r="S952" i="1"/>
  <c r="T952" i="1" s="1"/>
  <c r="S953" i="1"/>
  <c r="T953" i="1" s="1"/>
  <c r="S954" i="1"/>
  <c r="T954" i="1" s="1"/>
  <c r="S955" i="1"/>
  <c r="T955" i="1" s="1"/>
  <c r="S956" i="1"/>
  <c r="T956" i="1" s="1"/>
  <c r="S957" i="1"/>
  <c r="T957" i="1" s="1"/>
  <c r="S958" i="1"/>
  <c r="T958" i="1" s="1"/>
  <c r="S959" i="1"/>
  <c r="T959" i="1" s="1"/>
  <c r="S960" i="1"/>
  <c r="T960" i="1" s="1"/>
  <c r="S961" i="1"/>
  <c r="T961" i="1" s="1"/>
  <c r="S962" i="1"/>
  <c r="T962" i="1" s="1"/>
  <c r="S963" i="1"/>
  <c r="T963" i="1" s="1"/>
  <c r="S964" i="1"/>
  <c r="T964" i="1" s="1"/>
  <c r="S965" i="1"/>
  <c r="T965" i="1" s="1"/>
  <c r="S966" i="1"/>
  <c r="T966" i="1" s="1"/>
  <c r="S967" i="1"/>
  <c r="T967" i="1" s="1"/>
  <c r="S968" i="1"/>
  <c r="T968" i="1" s="1"/>
  <c r="S969" i="1"/>
  <c r="T969" i="1" s="1"/>
  <c r="S970" i="1"/>
  <c r="T970" i="1" s="1"/>
  <c r="S971" i="1"/>
  <c r="T971" i="1" s="1"/>
  <c r="S972" i="1"/>
  <c r="T972" i="1" s="1"/>
  <c r="S973" i="1"/>
  <c r="T973" i="1" s="1"/>
  <c r="S974" i="1"/>
  <c r="T974" i="1" s="1"/>
  <c r="S975" i="1"/>
  <c r="T975" i="1" s="1"/>
  <c r="S976" i="1"/>
  <c r="T976" i="1" s="1"/>
  <c r="S977" i="1"/>
  <c r="T977" i="1" s="1"/>
  <c r="S978" i="1"/>
  <c r="T978" i="1" s="1"/>
  <c r="S979" i="1"/>
  <c r="T979" i="1" s="1"/>
  <c r="S980" i="1"/>
  <c r="T980" i="1" s="1"/>
  <c r="S981" i="1"/>
  <c r="T981" i="1" s="1"/>
  <c r="S982" i="1"/>
  <c r="T982" i="1" s="1"/>
  <c r="S983" i="1"/>
  <c r="T983" i="1" s="1"/>
  <c r="S984" i="1"/>
  <c r="T984" i="1" s="1"/>
  <c r="S985" i="1"/>
  <c r="T985" i="1" s="1"/>
  <c r="S986" i="1"/>
  <c r="T986" i="1" s="1"/>
  <c r="S987" i="1"/>
  <c r="T987" i="1" s="1"/>
  <c r="S988" i="1"/>
  <c r="T988" i="1" s="1"/>
  <c r="S989" i="1"/>
  <c r="T989" i="1" s="1"/>
  <c r="S990" i="1"/>
  <c r="T990" i="1" s="1"/>
  <c r="S991" i="1"/>
  <c r="T991" i="1" s="1"/>
  <c r="S992" i="1"/>
  <c r="T992" i="1" s="1"/>
  <c r="S993" i="1"/>
  <c r="T993" i="1" s="1"/>
  <c r="S994" i="1"/>
  <c r="T994" i="1" s="1"/>
  <c r="S995" i="1"/>
  <c r="T995" i="1" s="1"/>
  <c r="S996" i="1"/>
  <c r="T996" i="1" s="1"/>
  <c r="S997" i="1"/>
  <c r="T997" i="1" s="1"/>
  <c r="S998" i="1"/>
  <c r="T998" i="1" s="1"/>
  <c r="S999" i="1"/>
  <c r="T999" i="1" s="1"/>
  <c r="S1000" i="1"/>
  <c r="T1000" i="1" s="1"/>
  <c r="S1001" i="1"/>
  <c r="T1001" i="1" s="1"/>
  <c r="S1002" i="1"/>
  <c r="T1002" i="1" s="1"/>
  <c r="S1003" i="1"/>
  <c r="T1003" i="1" s="1"/>
  <c r="S1004" i="1"/>
  <c r="T1004" i="1" s="1"/>
  <c r="S1005" i="1"/>
  <c r="T1005" i="1" s="1"/>
  <c r="S1006" i="1"/>
  <c r="T1006" i="1" s="1"/>
  <c r="S1007" i="1"/>
  <c r="T1007" i="1" s="1"/>
  <c r="S1008" i="1"/>
  <c r="T1008" i="1" s="1"/>
  <c r="S1009" i="1"/>
  <c r="T1009" i="1" s="1"/>
  <c r="S1010" i="1"/>
  <c r="T1010" i="1" s="1"/>
  <c r="S1011" i="1"/>
  <c r="T1011" i="1" s="1"/>
  <c r="S1012" i="1"/>
  <c r="T1012" i="1" s="1"/>
  <c r="S1013" i="1"/>
  <c r="T1013" i="1" s="1"/>
  <c r="S1014" i="1"/>
  <c r="T1014" i="1" s="1"/>
  <c r="S1015" i="1"/>
  <c r="T1015" i="1" s="1"/>
  <c r="S1016" i="1"/>
  <c r="T1016" i="1" s="1"/>
  <c r="S1017" i="1"/>
  <c r="T1017" i="1" s="1"/>
  <c r="S1018" i="1"/>
  <c r="T1018" i="1" s="1"/>
  <c r="S1019" i="1"/>
  <c r="T1019" i="1" s="1"/>
  <c r="S1020" i="1"/>
  <c r="T1020" i="1" s="1"/>
  <c r="S1021" i="1"/>
  <c r="T1021" i="1" s="1"/>
  <c r="S1022" i="1"/>
  <c r="T1022" i="1" s="1"/>
  <c r="S1023" i="1"/>
  <c r="T1023" i="1" s="1"/>
  <c r="S1024" i="1"/>
  <c r="T1024" i="1" s="1"/>
  <c r="S1025" i="1"/>
  <c r="T1025" i="1" s="1"/>
  <c r="S1026" i="1"/>
  <c r="T1026" i="1" s="1"/>
  <c r="S1027" i="1"/>
  <c r="T1027" i="1" s="1"/>
  <c r="S1028" i="1"/>
  <c r="T1028" i="1" s="1"/>
  <c r="S1029" i="1"/>
  <c r="T1029" i="1" s="1"/>
  <c r="S1030" i="1"/>
  <c r="T1030" i="1" s="1"/>
  <c r="S1031" i="1"/>
  <c r="S1032" i="1"/>
  <c r="T1032" i="1" s="1"/>
  <c r="S1033" i="1"/>
  <c r="T1033" i="1" s="1"/>
  <c r="S1034" i="1"/>
  <c r="T1034" i="1" s="1"/>
  <c r="S1035" i="1"/>
  <c r="T1035" i="1" s="1"/>
  <c r="S1036" i="1"/>
  <c r="T1036" i="1" s="1"/>
  <c r="S1037" i="1"/>
  <c r="T1037" i="1" s="1"/>
  <c r="S1038" i="1"/>
  <c r="T1038" i="1" s="1"/>
  <c r="S1039" i="1"/>
  <c r="T1039" i="1" s="1"/>
  <c r="S1040" i="1"/>
  <c r="T1040" i="1" s="1"/>
  <c r="S1041" i="1"/>
  <c r="T1041" i="1" s="1"/>
  <c r="S1042" i="1"/>
  <c r="T1042" i="1" s="1"/>
  <c r="S1043" i="1"/>
  <c r="T1043" i="1" s="1"/>
  <c r="S1044" i="1"/>
  <c r="T1044" i="1" s="1"/>
  <c r="S1045" i="1"/>
  <c r="T1045" i="1" s="1"/>
  <c r="S1046" i="1"/>
  <c r="T1046" i="1" s="1"/>
  <c r="S1047" i="1"/>
  <c r="T1047" i="1" s="1"/>
  <c r="S1048" i="1"/>
  <c r="T1048" i="1" s="1"/>
  <c r="S1049" i="1"/>
  <c r="T1049" i="1" s="1"/>
  <c r="S1050" i="1"/>
  <c r="T1050" i="1" s="1"/>
  <c r="S1051" i="1"/>
  <c r="T1051" i="1" s="1"/>
  <c r="S1052" i="1"/>
  <c r="T1052" i="1" s="1"/>
  <c r="S1053" i="1"/>
  <c r="T1053" i="1" s="1"/>
  <c r="S1054" i="1"/>
  <c r="T1054" i="1" s="1"/>
  <c r="S1055" i="1"/>
  <c r="T1055" i="1" s="1"/>
  <c r="S1056" i="1"/>
  <c r="T1056" i="1" s="1"/>
  <c r="S1057" i="1"/>
  <c r="T1057" i="1" s="1"/>
  <c r="S1058" i="1"/>
  <c r="T1058" i="1" s="1"/>
  <c r="S1059" i="1"/>
  <c r="T1059" i="1" s="1"/>
  <c r="S1060" i="1"/>
  <c r="T1060" i="1" s="1"/>
  <c r="S1061" i="1"/>
  <c r="T1061" i="1" s="1"/>
  <c r="S1062" i="1"/>
  <c r="T1062" i="1" s="1"/>
  <c r="S1063" i="1"/>
  <c r="T1063" i="1" s="1"/>
  <c r="S1064" i="1"/>
  <c r="T1064" i="1" s="1"/>
  <c r="S1065" i="1"/>
  <c r="T1065" i="1" s="1"/>
  <c r="S1066" i="1"/>
  <c r="T1066" i="1" s="1"/>
  <c r="S1067" i="1"/>
  <c r="T1067" i="1" s="1"/>
  <c r="S1068" i="1"/>
  <c r="T1068" i="1" s="1"/>
  <c r="S1069" i="1"/>
  <c r="T1069" i="1" s="1"/>
  <c r="S1070" i="1"/>
  <c r="T1070" i="1" s="1"/>
  <c r="S1071" i="1"/>
  <c r="T1071" i="1" s="1"/>
  <c r="S1072" i="1"/>
  <c r="T1072" i="1" s="1"/>
  <c r="S1073" i="1"/>
  <c r="T1073" i="1" s="1"/>
  <c r="S1074" i="1"/>
  <c r="T1074" i="1" s="1"/>
  <c r="S1075" i="1"/>
  <c r="T1075" i="1" s="1"/>
  <c r="S1076" i="1"/>
  <c r="T1076" i="1" s="1"/>
  <c r="S1077" i="1"/>
  <c r="T1077" i="1" s="1"/>
  <c r="S1078" i="1"/>
  <c r="T1078" i="1" s="1"/>
  <c r="S1079" i="1"/>
  <c r="T1079" i="1" s="1"/>
  <c r="S1080" i="1"/>
  <c r="T1080" i="1" s="1"/>
  <c r="S1081" i="1"/>
  <c r="T1081" i="1" s="1"/>
  <c r="S1082" i="1"/>
  <c r="T1082" i="1" s="1"/>
  <c r="S1083" i="1"/>
  <c r="T1083" i="1" s="1"/>
  <c r="S1084" i="1"/>
  <c r="T1084" i="1" s="1"/>
  <c r="S1085" i="1"/>
  <c r="T1085" i="1" s="1"/>
  <c r="S1086" i="1"/>
  <c r="T1086" i="1" s="1"/>
  <c r="S1087" i="1"/>
  <c r="T1087" i="1" s="1"/>
  <c r="S1088" i="1"/>
  <c r="T1088" i="1" s="1"/>
  <c r="S1089" i="1"/>
  <c r="T1089" i="1" s="1"/>
  <c r="S1090" i="1"/>
  <c r="T1090" i="1" s="1"/>
  <c r="S1091" i="1"/>
  <c r="T1091" i="1" s="1"/>
  <c r="S1092" i="1"/>
  <c r="T1092" i="1" s="1"/>
  <c r="S1093" i="1"/>
  <c r="T1093" i="1" s="1"/>
  <c r="S1094" i="1"/>
  <c r="T1094" i="1" s="1"/>
  <c r="S1095" i="1"/>
  <c r="T1095" i="1" s="1"/>
  <c r="S1096" i="1"/>
  <c r="T1096" i="1" s="1"/>
  <c r="S1097" i="1"/>
  <c r="T1097" i="1" s="1"/>
  <c r="S1098" i="1"/>
  <c r="T1098" i="1" s="1"/>
  <c r="S1099" i="1"/>
  <c r="T1099" i="1" s="1"/>
  <c r="S1100" i="1"/>
  <c r="T1100" i="1" s="1"/>
  <c r="S1101" i="1"/>
  <c r="T1101" i="1" s="1"/>
  <c r="S1102" i="1"/>
  <c r="T1102" i="1" s="1"/>
  <c r="S1103" i="1"/>
  <c r="T1103" i="1" s="1"/>
  <c r="S1104" i="1"/>
  <c r="T1104" i="1" s="1"/>
  <c r="S1105" i="1"/>
  <c r="T1105" i="1" s="1"/>
  <c r="S1106" i="1"/>
  <c r="T1106" i="1" s="1"/>
  <c r="S1107" i="1"/>
  <c r="T1107" i="1" s="1"/>
  <c r="S1108" i="1"/>
  <c r="T1108" i="1" s="1"/>
  <c r="S1109" i="1"/>
  <c r="T1109" i="1" s="1"/>
  <c r="S1110" i="1"/>
  <c r="T1110" i="1" s="1"/>
  <c r="S1111" i="1"/>
  <c r="T1111" i="1" s="1"/>
  <c r="S1112" i="1"/>
  <c r="T1112" i="1" s="1"/>
  <c r="S1113" i="1"/>
  <c r="T1113" i="1" s="1"/>
  <c r="S1114" i="1"/>
  <c r="T1114" i="1" s="1"/>
  <c r="S1115" i="1"/>
  <c r="T1115" i="1" s="1"/>
  <c r="S1116" i="1"/>
  <c r="T1116" i="1" s="1"/>
  <c r="S1117" i="1"/>
  <c r="T1117" i="1" s="1"/>
  <c r="S1118" i="1"/>
  <c r="T1118" i="1" s="1"/>
  <c r="S1119" i="1"/>
  <c r="T1119" i="1" s="1"/>
  <c r="S1120" i="1"/>
  <c r="T1120" i="1" s="1"/>
  <c r="S1121" i="1"/>
  <c r="T1121" i="1" s="1"/>
  <c r="S1122" i="1"/>
  <c r="T1122" i="1" s="1"/>
  <c r="S1123" i="1"/>
  <c r="T1123" i="1" s="1"/>
  <c r="S1124" i="1"/>
  <c r="T1124" i="1" s="1"/>
  <c r="S1125" i="1"/>
  <c r="T1125" i="1" s="1"/>
  <c r="S1126" i="1"/>
  <c r="T1126" i="1" s="1"/>
  <c r="S1127" i="1"/>
  <c r="T1127" i="1" s="1"/>
  <c r="S1128" i="1"/>
  <c r="T1128" i="1" s="1"/>
  <c r="S1129" i="1"/>
  <c r="T1129" i="1" s="1"/>
  <c r="S1130" i="1"/>
  <c r="T1130" i="1" s="1"/>
  <c r="S1131" i="1"/>
  <c r="T1131" i="1" s="1"/>
  <c r="S1132" i="1"/>
  <c r="T1132" i="1" s="1"/>
  <c r="S1133" i="1"/>
  <c r="T1133" i="1" s="1"/>
  <c r="S1134" i="1"/>
  <c r="T1134" i="1" s="1"/>
  <c r="S1135" i="1"/>
  <c r="T1135" i="1" s="1"/>
  <c r="S1136" i="1"/>
  <c r="T1136" i="1" s="1"/>
  <c r="S1137" i="1"/>
  <c r="T1137" i="1" s="1"/>
  <c r="S1138" i="1"/>
  <c r="T1138" i="1" s="1"/>
  <c r="S1139" i="1"/>
  <c r="T1139" i="1" s="1"/>
  <c r="S1140" i="1"/>
  <c r="T1140" i="1" s="1"/>
  <c r="S1141" i="1"/>
  <c r="T1141" i="1" s="1"/>
  <c r="S1142" i="1"/>
  <c r="T1142" i="1" s="1"/>
  <c r="S1143" i="1"/>
  <c r="T1143" i="1" s="1"/>
  <c r="S1144" i="1"/>
  <c r="T1144" i="1" s="1"/>
  <c r="S1145" i="1"/>
  <c r="T1145" i="1" s="1"/>
  <c r="S1146" i="1"/>
  <c r="T1146" i="1" s="1"/>
  <c r="S1147" i="1"/>
  <c r="T1147" i="1" s="1"/>
  <c r="S1148" i="1"/>
  <c r="T1148" i="1" s="1"/>
  <c r="S1149" i="1"/>
  <c r="T1149" i="1" s="1"/>
  <c r="S1150" i="1"/>
  <c r="T1150" i="1" s="1"/>
  <c r="S1151" i="1"/>
  <c r="T1151" i="1" s="1"/>
  <c r="S1152" i="1"/>
  <c r="T1152" i="1" s="1"/>
  <c r="S1153" i="1"/>
  <c r="T1153" i="1" s="1"/>
  <c r="S1154" i="1"/>
  <c r="T1154" i="1" s="1"/>
  <c r="S1155" i="1"/>
  <c r="T1155" i="1" s="1"/>
  <c r="S1156" i="1"/>
  <c r="T1156" i="1" s="1"/>
  <c r="S1157" i="1"/>
  <c r="T1157" i="1" s="1"/>
  <c r="S1158" i="1"/>
  <c r="T1158" i="1" s="1"/>
  <c r="S1159" i="1"/>
  <c r="T1159" i="1" s="1"/>
  <c r="S1160" i="1"/>
  <c r="T1160" i="1" s="1"/>
  <c r="S1161" i="1"/>
  <c r="T1161" i="1" s="1"/>
  <c r="S1162" i="1"/>
  <c r="T1162" i="1" s="1"/>
  <c r="S1163" i="1"/>
  <c r="T1163" i="1" s="1"/>
  <c r="S1164" i="1"/>
  <c r="T1164" i="1" s="1"/>
  <c r="S1165" i="1"/>
  <c r="T1165" i="1" s="1"/>
  <c r="S1166" i="1"/>
  <c r="T1166" i="1" s="1"/>
  <c r="S1167" i="1"/>
  <c r="T1167" i="1" s="1"/>
  <c r="S1168" i="1"/>
  <c r="T1168" i="1" s="1"/>
  <c r="S1169" i="1"/>
  <c r="T1169" i="1" s="1"/>
  <c r="S1170" i="1"/>
  <c r="T1170" i="1" s="1"/>
  <c r="S1171" i="1"/>
  <c r="T1171" i="1" s="1"/>
  <c r="S1172" i="1"/>
  <c r="T1172" i="1" s="1"/>
  <c r="S1173" i="1"/>
  <c r="T1173" i="1" s="1"/>
  <c r="S1174" i="1"/>
  <c r="T1174" i="1" s="1"/>
  <c r="S1175" i="1"/>
  <c r="T1175" i="1" s="1"/>
  <c r="S1176" i="1"/>
  <c r="T1176" i="1" s="1"/>
  <c r="S1177" i="1"/>
  <c r="T1177" i="1" s="1"/>
  <c r="S1178" i="1"/>
  <c r="T1178" i="1" s="1"/>
  <c r="S1179" i="1"/>
  <c r="T1179" i="1" s="1"/>
  <c r="S1180" i="1"/>
  <c r="T1180" i="1" s="1"/>
  <c r="S1181" i="1"/>
  <c r="T1181" i="1" s="1"/>
  <c r="S1182" i="1"/>
  <c r="T1182" i="1" s="1"/>
  <c r="S1183" i="1"/>
  <c r="T1183" i="1" s="1"/>
  <c r="S1184" i="1"/>
  <c r="T1184" i="1" s="1"/>
  <c r="S1185" i="1"/>
  <c r="T1185" i="1" s="1"/>
  <c r="S1186" i="1"/>
  <c r="T1186" i="1" s="1"/>
  <c r="S1187" i="1"/>
  <c r="T1187" i="1" s="1"/>
  <c r="S1188" i="1"/>
  <c r="T1188" i="1" s="1"/>
  <c r="S1189" i="1"/>
  <c r="T1189" i="1" s="1"/>
  <c r="S1190" i="1"/>
  <c r="T1190" i="1" s="1"/>
  <c r="S1191" i="1"/>
  <c r="T1191" i="1" s="1"/>
  <c r="S1192" i="1"/>
  <c r="T1192" i="1" s="1"/>
  <c r="S1193" i="1"/>
  <c r="T1193" i="1" s="1"/>
  <c r="S1194" i="1"/>
  <c r="T1194" i="1" s="1"/>
  <c r="S1195" i="1"/>
  <c r="T1195" i="1" s="1"/>
  <c r="S1196" i="1"/>
  <c r="T1196" i="1" s="1"/>
  <c r="S1197" i="1"/>
  <c r="T1197" i="1" s="1"/>
  <c r="S1198" i="1"/>
  <c r="T1198" i="1" s="1"/>
  <c r="S1199" i="1"/>
  <c r="T1199" i="1" s="1"/>
  <c r="S1200" i="1"/>
  <c r="T1200" i="1" s="1"/>
  <c r="S1201" i="1"/>
  <c r="T1201" i="1" s="1"/>
  <c r="S1202" i="1"/>
  <c r="T1202" i="1" s="1"/>
  <c r="S1203" i="1"/>
  <c r="T1203" i="1" s="1"/>
  <c r="S1204" i="1"/>
  <c r="T1204" i="1" s="1"/>
  <c r="S1205" i="1"/>
  <c r="T1205" i="1" s="1"/>
  <c r="S1206" i="1"/>
  <c r="T1206" i="1" s="1"/>
  <c r="S1207" i="1"/>
  <c r="T1207" i="1" s="1"/>
  <c r="S1208" i="1"/>
  <c r="T1208" i="1" s="1"/>
  <c r="S1209" i="1"/>
  <c r="T1209" i="1" s="1"/>
  <c r="S1210" i="1"/>
  <c r="T1210" i="1" s="1"/>
  <c r="S1211" i="1"/>
  <c r="T1211" i="1" s="1"/>
  <c r="S1212" i="1"/>
  <c r="T1212" i="1" s="1"/>
  <c r="S1213" i="1"/>
  <c r="T1213" i="1" s="1"/>
  <c r="S1214" i="1"/>
  <c r="T1214" i="1" s="1"/>
  <c r="S1215" i="1"/>
  <c r="T1215" i="1" s="1"/>
  <c r="S1216" i="1"/>
  <c r="T1216" i="1" s="1"/>
  <c r="S1217" i="1"/>
  <c r="T1217" i="1" s="1"/>
  <c r="S1218" i="1"/>
  <c r="T1218" i="1" s="1"/>
  <c r="S1219" i="1"/>
  <c r="T1219" i="1" s="1"/>
  <c r="S1220" i="1"/>
  <c r="T1220" i="1" s="1"/>
  <c r="S1221" i="1"/>
  <c r="T1221" i="1" s="1"/>
  <c r="S1222" i="1"/>
  <c r="T1222" i="1" s="1"/>
  <c r="S1223" i="1"/>
  <c r="T1223" i="1" s="1"/>
  <c r="S1224" i="1"/>
  <c r="T1224" i="1" s="1"/>
  <c r="S1225" i="1"/>
  <c r="T1225" i="1" s="1"/>
  <c r="S1226" i="1"/>
  <c r="T1226" i="1" s="1"/>
  <c r="S1227" i="1"/>
  <c r="T1227" i="1" s="1"/>
  <c r="S1228" i="1"/>
  <c r="T1228" i="1" s="1"/>
  <c r="S1229" i="1"/>
  <c r="T1229" i="1" s="1"/>
  <c r="S1230" i="1"/>
  <c r="T1230" i="1" s="1"/>
  <c r="S1231" i="1"/>
  <c r="T1231" i="1" s="1"/>
  <c r="S1232" i="1"/>
  <c r="T1232" i="1" s="1"/>
  <c r="S1233" i="1"/>
  <c r="T1233" i="1" s="1"/>
  <c r="S1234" i="1"/>
  <c r="T1234" i="1" s="1"/>
  <c r="S1235" i="1"/>
  <c r="T1235" i="1" s="1"/>
  <c r="S1236" i="1"/>
  <c r="T1236" i="1" s="1"/>
  <c r="S1237" i="1"/>
  <c r="T1237" i="1" s="1"/>
  <c r="S1238" i="1"/>
  <c r="T1238" i="1" s="1"/>
  <c r="S1239" i="1"/>
  <c r="T1239" i="1" s="1"/>
  <c r="S1240" i="1"/>
  <c r="T1240" i="1" s="1"/>
  <c r="S1241" i="1"/>
  <c r="T1241" i="1" s="1"/>
  <c r="S1242" i="1"/>
  <c r="T1242" i="1" s="1"/>
  <c r="S1243" i="1"/>
  <c r="T1243" i="1" s="1"/>
  <c r="S1244" i="1"/>
  <c r="T1244" i="1" s="1"/>
  <c r="S1245" i="1"/>
  <c r="T1245" i="1" s="1"/>
  <c r="S1246" i="1"/>
  <c r="T1246" i="1" s="1"/>
  <c r="S1247" i="1"/>
  <c r="T1247" i="1" s="1"/>
  <c r="S1248" i="1"/>
  <c r="T1248" i="1" s="1"/>
  <c r="S1249" i="1"/>
  <c r="T1249" i="1" s="1"/>
  <c r="S1250" i="1"/>
  <c r="T1250" i="1" s="1"/>
  <c r="S1251" i="1"/>
  <c r="T1251" i="1" s="1"/>
  <c r="S1252" i="1"/>
  <c r="T1252" i="1" s="1"/>
  <c r="S1253" i="1"/>
  <c r="T1253" i="1" s="1"/>
  <c r="S1254" i="1"/>
  <c r="T1254" i="1" s="1"/>
  <c r="S1255" i="1"/>
  <c r="T1255" i="1" s="1"/>
  <c r="S1256" i="1"/>
  <c r="T1256" i="1" s="1"/>
  <c r="S1257" i="1"/>
  <c r="T1257" i="1" s="1"/>
  <c r="S1258" i="1"/>
  <c r="T1258" i="1" s="1"/>
  <c r="S1259" i="1"/>
  <c r="T1259" i="1" s="1"/>
  <c r="S1260" i="1"/>
  <c r="T1260" i="1" s="1"/>
  <c r="S1261" i="1"/>
  <c r="T1261" i="1" s="1"/>
  <c r="S1262" i="1"/>
  <c r="T1262" i="1" s="1"/>
  <c r="S1263" i="1"/>
  <c r="T1263" i="1" s="1"/>
  <c r="S1264" i="1"/>
  <c r="T1264" i="1" s="1"/>
  <c r="S1265" i="1"/>
  <c r="T1265" i="1" s="1"/>
  <c r="S1266" i="1"/>
  <c r="T1266" i="1" s="1"/>
  <c r="S1267" i="1"/>
  <c r="T1267" i="1" s="1"/>
  <c r="S1268" i="1"/>
  <c r="T1268" i="1" s="1"/>
  <c r="S1269" i="1"/>
  <c r="T1269" i="1" s="1"/>
  <c r="S1270" i="1"/>
  <c r="T1270" i="1" s="1"/>
  <c r="S1271" i="1"/>
  <c r="T1271" i="1" s="1"/>
  <c r="S1272" i="1"/>
  <c r="T1272" i="1" s="1"/>
  <c r="S1273" i="1"/>
  <c r="T1273" i="1" s="1"/>
  <c r="S1274" i="1"/>
  <c r="T1274" i="1" s="1"/>
  <c r="S1275" i="1"/>
  <c r="T1275" i="1" s="1"/>
  <c r="S1276" i="1"/>
  <c r="T1276" i="1" s="1"/>
  <c r="S1277" i="1"/>
  <c r="T1277" i="1" s="1"/>
  <c r="S1278" i="1"/>
  <c r="T1278" i="1" s="1"/>
  <c r="S1279" i="1"/>
  <c r="T1279" i="1" s="1"/>
  <c r="S1280" i="1"/>
  <c r="T1280" i="1" s="1"/>
  <c r="S1281" i="1"/>
  <c r="T1281" i="1" s="1"/>
  <c r="S1282" i="1"/>
  <c r="T1282" i="1" s="1"/>
  <c r="S1283" i="1"/>
  <c r="T1283" i="1" s="1"/>
  <c r="S1284" i="1"/>
  <c r="T1284" i="1" s="1"/>
  <c r="S1285" i="1"/>
  <c r="T1285" i="1" s="1"/>
  <c r="S1286" i="1"/>
  <c r="T1286" i="1" s="1"/>
  <c r="S1287" i="1"/>
  <c r="T1287" i="1" s="1"/>
  <c r="S1288" i="1"/>
  <c r="T1288" i="1" s="1"/>
  <c r="S1289" i="1"/>
  <c r="T1289" i="1" s="1"/>
  <c r="S1290" i="1"/>
  <c r="T1290" i="1" s="1"/>
  <c r="S1291" i="1"/>
  <c r="T1291" i="1" s="1"/>
  <c r="S1292" i="1"/>
  <c r="T1292" i="1" s="1"/>
  <c r="S1293" i="1"/>
  <c r="T1293" i="1" s="1"/>
  <c r="S1294" i="1"/>
  <c r="T1294" i="1" s="1"/>
  <c r="S1295" i="1"/>
  <c r="T1295" i="1" s="1"/>
  <c r="S1296" i="1"/>
  <c r="T1296" i="1" s="1"/>
  <c r="S1297" i="1"/>
  <c r="T1297" i="1" s="1"/>
  <c r="S1298" i="1"/>
  <c r="T1298" i="1" s="1"/>
  <c r="S1299" i="1"/>
  <c r="T1299" i="1" s="1"/>
  <c r="S1300" i="1"/>
  <c r="T1300" i="1" s="1"/>
  <c r="S1301" i="1"/>
  <c r="T1301" i="1" s="1"/>
  <c r="S1302" i="1"/>
  <c r="T1302" i="1" s="1"/>
  <c r="S1303" i="1"/>
  <c r="T1303" i="1" s="1"/>
  <c r="S1304" i="1"/>
  <c r="T1304" i="1" s="1"/>
  <c r="S1305" i="1"/>
  <c r="T1305" i="1" s="1"/>
  <c r="S1306" i="1"/>
  <c r="T1306" i="1" s="1"/>
  <c r="S1307" i="1"/>
  <c r="T1307" i="1" s="1"/>
  <c r="S1308" i="1"/>
  <c r="T1308" i="1" s="1"/>
  <c r="S1309" i="1"/>
  <c r="T1309" i="1" s="1"/>
  <c r="S1310" i="1"/>
  <c r="T1310" i="1" s="1"/>
  <c r="S1311" i="1"/>
  <c r="T1311" i="1" s="1"/>
  <c r="S1312" i="1"/>
  <c r="T1312" i="1" s="1"/>
  <c r="S1313" i="1"/>
  <c r="T1313" i="1" s="1"/>
  <c r="S1314" i="1"/>
  <c r="T1314" i="1" s="1"/>
  <c r="S1315" i="1"/>
  <c r="T1315" i="1" s="1"/>
  <c r="S1316" i="1"/>
  <c r="T1316" i="1" s="1"/>
  <c r="S1317" i="1"/>
  <c r="T1317" i="1" s="1"/>
  <c r="S1318" i="1"/>
  <c r="T1318" i="1" s="1"/>
  <c r="S1319" i="1"/>
  <c r="T1319" i="1" s="1"/>
  <c r="S1320" i="1"/>
  <c r="T1320" i="1" s="1"/>
  <c r="S1321" i="1"/>
  <c r="T1321" i="1" s="1"/>
  <c r="S1322" i="1"/>
  <c r="T1322" i="1" s="1"/>
  <c r="S1323" i="1"/>
  <c r="T1323" i="1" s="1"/>
  <c r="S1324" i="1"/>
  <c r="T1324" i="1" s="1"/>
  <c r="S1325" i="1"/>
  <c r="T1325" i="1" s="1"/>
  <c r="S1326" i="1"/>
  <c r="T1326" i="1" s="1"/>
  <c r="S1327" i="1"/>
  <c r="T1327" i="1" s="1"/>
  <c r="S1328" i="1"/>
  <c r="T1328" i="1" s="1"/>
  <c r="S1329" i="1"/>
  <c r="T1329" i="1" s="1"/>
  <c r="S1330" i="1"/>
  <c r="T1330" i="1" s="1"/>
  <c r="S1331" i="1"/>
  <c r="T1331" i="1" s="1"/>
  <c r="S1332" i="1"/>
  <c r="T1332" i="1" s="1"/>
  <c r="S1333" i="1"/>
  <c r="T1333" i="1" s="1"/>
  <c r="S1334" i="1"/>
  <c r="T1334" i="1" s="1"/>
  <c r="S1335" i="1"/>
  <c r="T1335" i="1" s="1"/>
  <c r="S1336" i="1"/>
  <c r="T1336" i="1" s="1"/>
  <c r="S1337" i="1"/>
  <c r="T1337" i="1" s="1"/>
  <c r="S1338" i="1"/>
  <c r="T1338" i="1" s="1"/>
  <c r="S1339" i="1"/>
  <c r="T1339" i="1" s="1"/>
  <c r="S1340" i="1"/>
  <c r="T1340" i="1" s="1"/>
  <c r="S1341" i="1"/>
  <c r="T1341" i="1" s="1"/>
  <c r="S1342" i="1"/>
  <c r="T1342" i="1" s="1"/>
  <c r="S1343" i="1"/>
  <c r="T1343" i="1" s="1"/>
  <c r="S1344" i="1"/>
  <c r="T1344" i="1" s="1"/>
  <c r="S1345" i="1"/>
  <c r="T1345" i="1" s="1"/>
  <c r="S1346" i="1"/>
  <c r="T1346" i="1" s="1"/>
  <c r="S1347" i="1"/>
  <c r="T1347" i="1" s="1"/>
  <c r="S1348" i="1"/>
  <c r="T1348" i="1" s="1"/>
  <c r="S1349" i="1"/>
  <c r="T1349" i="1" s="1"/>
  <c r="S1350" i="1"/>
  <c r="T1350" i="1" s="1"/>
  <c r="S1351" i="1"/>
  <c r="T1351" i="1" s="1"/>
  <c r="S1352" i="1"/>
  <c r="T1352" i="1" s="1"/>
  <c r="S1353" i="1"/>
  <c r="T1353" i="1" s="1"/>
  <c r="S1354" i="1"/>
  <c r="T1354" i="1" s="1"/>
  <c r="S1355" i="1"/>
  <c r="T1355" i="1" s="1"/>
  <c r="S1356" i="1"/>
  <c r="T1356" i="1" s="1"/>
  <c r="S1357" i="1"/>
  <c r="T1357" i="1" s="1"/>
  <c r="S1358" i="1"/>
  <c r="T1358" i="1" s="1"/>
  <c r="S1359" i="1"/>
  <c r="T1359" i="1" s="1"/>
  <c r="S1360" i="1"/>
  <c r="T1360" i="1" s="1"/>
  <c r="S1361" i="1"/>
  <c r="T1361" i="1" s="1"/>
  <c r="S1362" i="1"/>
  <c r="T1362" i="1" s="1"/>
  <c r="S1363" i="1"/>
  <c r="T1363" i="1" s="1"/>
  <c r="S1364" i="1"/>
  <c r="T1364" i="1" s="1"/>
  <c r="S1365" i="1"/>
  <c r="T1365" i="1" s="1"/>
  <c r="S1366" i="1"/>
  <c r="T1366" i="1" s="1"/>
  <c r="S1367" i="1"/>
  <c r="T1367" i="1" s="1"/>
  <c r="S1368" i="1"/>
  <c r="T1368" i="1" s="1"/>
  <c r="S1369" i="1"/>
  <c r="T1369" i="1" s="1"/>
  <c r="S1370" i="1"/>
  <c r="T1370" i="1" s="1"/>
  <c r="S1371" i="1"/>
  <c r="T1371" i="1" s="1"/>
  <c r="S1372" i="1"/>
  <c r="T1372" i="1" s="1"/>
  <c r="S1373" i="1"/>
  <c r="T1373" i="1" s="1"/>
  <c r="S1374" i="1"/>
  <c r="T1374" i="1" s="1"/>
  <c r="S1375" i="1"/>
  <c r="T1375" i="1" s="1"/>
  <c r="S1376" i="1"/>
  <c r="T1376" i="1" s="1"/>
  <c r="S1377" i="1"/>
  <c r="T1377" i="1" s="1"/>
  <c r="S1378" i="1"/>
  <c r="T1378" i="1" s="1"/>
  <c r="S1379" i="1"/>
  <c r="T1379" i="1" s="1"/>
  <c r="S1380" i="1"/>
  <c r="T1380" i="1" s="1"/>
  <c r="S1381" i="1"/>
  <c r="T1381" i="1" s="1"/>
  <c r="S1382" i="1"/>
  <c r="T1382" i="1" s="1"/>
  <c r="S1383" i="1"/>
  <c r="T1383" i="1" s="1"/>
  <c r="S1384" i="1"/>
  <c r="T1384" i="1" s="1"/>
  <c r="S1385" i="1"/>
  <c r="T1385" i="1" s="1"/>
  <c r="S1386" i="1"/>
  <c r="T1386" i="1" s="1"/>
  <c r="S1387" i="1"/>
  <c r="T1387" i="1" s="1"/>
  <c r="S1388" i="1"/>
  <c r="T1388" i="1" s="1"/>
  <c r="S1389" i="1"/>
  <c r="T1389" i="1" s="1"/>
  <c r="S1390" i="1"/>
  <c r="T1390" i="1" s="1"/>
  <c r="S1391" i="1"/>
  <c r="T1391" i="1" s="1"/>
  <c r="S1392" i="1"/>
  <c r="T1392" i="1" s="1"/>
  <c r="S1393" i="1"/>
  <c r="T1393" i="1" s="1"/>
  <c r="S1394" i="1"/>
  <c r="T1394" i="1" s="1"/>
  <c r="S1395" i="1"/>
  <c r="T1395" i="1" s="1"/>
  <c r="S1396" i="1"/>
  <c r="T1396" i="1" s="1"/>
  <c r="S1397" i="1"/>
  <c r="T1397" i="1" s="1"/>
  <c r="S1398" i="1"/>
  <c r="T1398" i="1" s="1"/>
  <c r="S1399" i="1"/>
  <c r="T1399" i="1" s="1"/>
  <c r="S1400" i="1"/>
  <c r="T1400" i="1" s="1"/>
  <c r="S1401" i="1"/>
  <c r="T1401" i="1" s="1"/>
  <c r="S1402" i="1"/>
  <c r="T1402" i="1" s="1"/>
  <c r="S1403" i="1"/>
  <c r="T1403" i="1" s="1"/>
  <c r="S1404" i="1"/>
  <c r="T1404" i="1" s="1"/>
  <c r="S1405" i="1"/>
  <c r="T1405" i="1" s="1"/>
  <c r="S1406" i="1"/>
  <c r="T1406" i="1" s="1"/>
  <c r="S1407" i="1"/>
  <c r="T1407" i="1" s="1"/>
  <c r="S1408" i="1"/>
  <c r="T1408" i="1" s="1"/>
  <c r="S1409" i="1"/>
  <c r="T1409" i="1" s="1"/>
  <c r="S1410" i="1"/>
  <c r="T1410" i="1" s="1"/>
  <c r="S1411" i="1"/>
  <c r="T1411" i="1" s="1"/>
  <c r="S1412" i="1"/>
  <c r="T1412" i="1" s="1"/>
  <c r="S1413" i="1"/>
  <c r="T1413" i="1" s="1"/>
  <c r="S1414" i="1"/>
  <c r="T1414" i="1" s="1"/>
  <c r="S1415" i="1"/>
  <c r="T1415" i="1" s="1"/>
  <c r="S1416" i="1"/>
  <c r="T1416" i="1" s="1"/>
  <c r="S1417" i="1"/>
  <c r="T1417" i="1" s="1"/>
  <c r="S1418" i="1"/>
  <c r="T1418" i="1" s="1"/>
  <c r="S1419" i="1"/>
  <c r="T1419" i="1" s="1"/>
  <c r="S1420" i="1"/>
  <c r="T1420" i="1" s="1"/>
  <c r="S1421" i="1"/>
  <c r="T1421" i="1" s="1"/>
  <c r="S1422" i="1"/>
  <c r="T1422" i="1" s="1"/>
  <c r="S1423" i="1"/>
  <c r="T1423" i="1" s="1"/>
  <c r="S1424" i="1"/>
  <c r="T1424" i="1" s="1"/>
  <c r="S1425" i="1"/>
  <c r="T1425" i="1" s="1"/>
  <c r="S1426" i="1"/>
  <c r="T1426" i="1" s="1"/>
  <c r="S1427" i="1"/>
  <c r="T1427" i="1" s="1"/>
  <c r="S1428" i="1"/>
  <c r="T1428" i="1" s="1"/>
  <c r="S1429" i="1"/>
  <c r="T1429" i="1" s="1"/>
  <c r="S1430" i="1"/>
  <c r="T1430" i="1" s="1"/>
  <c r="S1431" i="1"/>
  <c r="T1431" i="1" s="1"/>
  <c r="S1432" i="1"/>
  <c r="T1432" i="1" s="1"/>
  <c r="S1433" i="1"/>
  <c r="T1433" i="1" s="1"/>
  <c r="S1434" i="1"/>
  <c r="T1434" i="1" s="1"/>
  <c r="S1435" i="1"/>
  <c r="T1435" i="1" s="1"/>
  <c r="S1436" i="1"/>
  <c r="T1436" i="1" s="1"/>
  <c r="S1437" i="1"/>
  <c r="T1437" i="1" s="1"/>
  <c r="S1438" i="1"/>
  <c r="T1438" i="1" s="1"/>
  <c r="S1439" i="1"/>
  <c r="T1439" i="1" s="1"/>
  <c r="S1440" i="1"/>
  <c r="T1440" i="1" s="1"/>
  <c r="S1441" i="1"/>
  <c r="T1441" i="1" s="1"/>
  <c r="S1442" i="1"/>
  <c r="T1442" i="1" s="1"/>
  <c r="S1443" i="1"/>
  <c r="T1443" i="1" s="1"/>
  <c r="S1444" i="1"/>
  <c r="T1444" i="1" s="1"/>
  <c r="S1445" i="1"/>
  <c r="T1445" i="1" s="1"/>
  <c r="S1446" i="1"/>
  <c r="T1446" i="1" s="1"/>
  <c r="S1447" i="1"/>
  <c r="T1447" i="1" s="1"/>
  <c r="S1448" i="1"/>
  <c r="T1448" i="1" s="1"/>
  <c r="S1449" i="1"/>
  <c r="T1449" i="1" s="1"/>
  <c r="S1450" i="1"/>
  <c r="T1450" i="1" s="1"/>
  <c r="S1451" i="1"/>
  <c r="T1451" i="1" s="1"/>
  <c r="S1452" i="1"/>
  <c r="T1452" i="1" s="1"/>
  <c r="S1453" i="1"/>
  <c r="T1453" i="1" s="1"/>
  <c r="S1454" i="1"/>
  <c r="T1454" i="1" s="1"/>
  <c r="S1455" i="1"/>
  <c r="T1455" i="1" s="1"/>
  <c r="S1456" i="1"/>
  <c r="T1456" i="1" s="1"/>
  <c r="S1457" i="1"/>
  <c r="T1457" i="1" s="1"/>
  <c r="S1458" i="1"/>
  <c r="T1458" i="1" s="1"/>
  <c r="S1459" i="1"/>
  <c r="T1459" i="1" s="1"/>
  <c r="S1460" i="1"/>
  <c r="T1460" i="1" s="1"/>
  <c r="S1461" i="1"/>
  <c r="T1461" i="1" s="1"/>
  <c r="S1462" i="1"/>
  <c r="T1462" i="1" s="1"/>
  <c r="S1463" i="1"/>
  <c r="T1463" i="1" s="1"/>
  <c r="S1464" i="1"/>
  <c r="T1464" i="1" s="1"/>
  <c r="S1465" i="1"/>
  <c r="T1465" i="1" s="1"/>
  <c r="S1466" i="1"/>
  <c r="T1466" i="1" s="1"/>
  <c r="S1467" i="1"/>
  <c r="T1467" i="1" s="1"/>
  <c r="S1468" i="1"/>
  <c r="T1468" i="1" s="1"/>
  <c r="S1469" i="1"/>
  <c r="T1469" i="1" s="1"/>
  <c r="S1470" i="1"/>
  <c r="T1470" i="1" s="1"/>
  <c r="S1471" i="1"/>
  <c r="T1471" i="1" s="1"/>
  <c r="S1472" i="1"/>
  <c r="T1472" i="1" s="1"/>
  <c r="S1473" i="1"/>
  <c r="T1473" i="1" s="1"/>
  <c r="S1474" i="1"/>
  <c r="T1474" i="1" s="1"/>
  <c r="S1475" i="1"/>
  <c r="T1475" i="1" s="1"/>
  <c r="S1476" i="1"/>
  <c r="T1476" i="1" s="1"/>
  <c r="S1477" i="1"/>
  <c r="T1477" i="1" s="1"/>
  <c r="S1478" i="1"/>
  <c r="T1478" i="1" s="1"/>
  <c r="S1479" i="1"/>
  <c r="T1479" i="1" s="1"/>
  <c r="S1480" i="1"/>
  <c r="T1480" i="1" s="1"/>
  <c r="S1481" i="1"/>
  <c r="T1481" i="1" s="1"/>
  <c r="S1482" i="1"/>
  <c r="T1482" i="1" s="1"/>
  <c r="S1483" i="1"/>
  <c r="T1483" i="1" s="1"/>
  <c r="S1484" i="1"/>
  <c r="T1484" i="1" s="1"/>
  <c r="S1485" i="1"/>
  <c r="T1485" i="1" s="1"/>
  <c r="S1486" i="1"/>
  <c r="T1486" i="1" s="1"/>
  <c r="S1487" i="1"/>
  <c r="T1487" i="1" s="1"/>
  <c r="S1488" i="1"/>
  <c r="T1488" i="1" s="1"/>
  <c r="S1489" i="1"/>
  <c r="T1489" i="1" s="1"/>
  <c r="S1490" i="1"/>
  <c r="T1490" i="1" s="1"/>
  <c r="S1491" i="1"/>
  <c r="T1491" i="1" s="1"/>
  <c r="S1492" i="1"/>
  <c r="T1492" i="1" s="1"/>
  <c r="S1493" i="1"/>
  <c r="T1493" i="1" s="1"/>
  <c r="S1494" i="1"/>
  <c r="T1494" i="1" s="1"/>
  <c r="S1495" i="1"/>
  <c r="T1495" i="1" s="1"/>
  <c r="S1496" i="1"/>
  <c r="T1496" i="1" s="1"/>
  <c r="S1497" i="1"/>
  <c r="T1497" i="1" s="1"/>
  <c r="S1498" i="1"/>
  <c r="T1498" i="1" s="1"/>
  <c r="S1499" i="1"/>
  <c r="T1499" i="1" s="1"/>
  <c r="S1500" i="1"/>
  <c r="T1500" i="1" s="1"/>
  <c r="S1501" i="1"/>
  <c r="T1501" i="1" s="1"/>
  <c r="S1502" i="1"/>
  <c r="T1502" i="1" s="1"/>
  <c r="S1503" i="1"/>
  <c r="T1503" i="1" s="1"/>
  <c r="S1504" i="1"/>
  <c r="T1504" i="1" s="1"/>
  <c r="S1505" i="1"/>
  <c r="T1505" i="1" s="1"/>
  <c r="S1506" i="1"/>
  <c r="T1506" i="1" s="1"/>
  <c r="S1507" i="1"/>
  <c r="T1507" i="1" s="1"/>
  <c r="S1508" i="1"/>
  <c r="T1508" i="1" s="1"/>
  <c r="S1509" i="1"/>
  <c r="T1509" i="1" s="1"/>
  <c r="S1510" i="1"/>
  <c r="T1510" i="1" s="1"/>
  <c r="S1511" i="1"/>
  <c r="T1511" i="1" s="1"/>
  <c r="S1512" i="1"/>
  <c r="T1512" i="1" s="1"/>
  <c r="S1513" i="1"/>
  <c r="T1513" i="1" s="1"/>
  <c r="S1514" i="1"/>
  <c r="T1514" i="1" s="1"/>
  <c r="S1515" i="1"/>
  <c r="T1515" i="1" s="1"/>
  <c r="S1516" i="1"/>
  <c r="T1516" i="1" s="1"/>
  <c r="S1517" i="1"/>
  <c r="T1517" i="1" s="1"/>
  <c r="S1518" i="1"/>
  <c r="T1518" i="1" s="1"/>
  <c r="S1519" i="1"/>
  <c r="T1519" i="1" s="1"/>
  <c r="S1520" i="1"/>
  <c r="T1520" i="1" s="1"/>
  <c r="S1521" i="1"/>
  <c r="T1521" i="1" s="1"/>
  <c r="S1522" i="1"/>
  <c r="T1522" i="1" s="1"/>
  <c r="S1523" i="1"/>
  <c r="T1523" i="1" s="1"/>
  <c r="S1524" i="1"/>
  <c r="T1524" i="1" s="1"/>
  <c r="S1525" i="1"/>
  <c r="T1525" i="1" s="1"/>
  <c r="S1526" i="1"/>
  <c r="T1526" i="1" s="1"/>
  <c r="S1527" i="1"/>
  <c r="T1527" i="1" s="1"/>
  <c r="S1528" i="1"/>
  <c r="T1528" i="1" s="1"/>
  <c r="S1529" i="1"/>
  <c r="T1529" i="1" s="1"/>
  <c r="S1530" i="1"/>
  <c r="T1530" i="1" s="1"/>
  <c r="S1531" i="1"/>
  <c r="T1531" i="1" s="1"/>
  <c r="S1532" i="1"/>
  <c r="T1532" i="1" s="1"/>
  <c r="S1533" i="1"/>
  <c r="T1533" i="1" s="1"/>
  <c r="S1534" i="1"/>
  <c r="T1534" i="1" s="1"/>
  <c r="S1535" i="1"/>
  <c r="T1535" i="1" s="1"/>
  <c r="S1536" i="1"/>
  <c r="T1536" i="1" s="1"/>
  <c r="S1537" i="1"/>
  <c r="T1537" i="1" s="1"/>
  <c r="S1538" i="1"/>
  <c r="T1538" i="1" s="1"/>
  <c r="S1539" i="1"/>
  <c r="T1539" i="1" s="1"/>
  <c r="S1540" i="1"/>
  <c r="T1540" i="1" s="1"/>
  <c r="S1541" i="1"/>
  <c r="T1541" i="1" s="1"/>
  <c r="S1542" i="1"/>
  <c r="T1542" i="1" s="1"/>
  <c r="S1543" i="1"/>
  <c r="T1543" i="1" s="1"/>
  <c r="S1544" i="1"/>
  <c r="T1544" i="1" s="1"/>
  <c r="S1545" i="1"/>
  <c r="T1545" i="1" s="1"/>
  <c r="S1546" i="1"/>
  <c r="T1546" i="1" s="1"/>
  <c r="S1547" i="1"/>
  <c r="T1547" i="1" s="1"/>
  <c r="S1548" i="1"/>
  <c r="T1548" i="1" s="1"/>
  <c r="S1549" i="1"/>
  <c r="T1549" i="1" s="1"/>
  <c r="S1550" i="1"/>
  <c r="T1550" i="1" s="1"/>
  <c r="S1551" i="1"/>
  <c r="T1551" i="1" s="1"/>
  <c r="S1552" i="1"/>
  <c r="T1552" i="1" s="1"/>
  <c r="S1553" i="1"/>
  <c r="T1553" i="1" s="1"/>
  <c r="S1554" i="1"/>
  <c r="T1554" i="1" s="1"/>
  <c r="S1555" i="1"/>
  <c r="T1555" i="1" s="1"/>
  <c r="S1556" i="1"/>
  <c r="T1556" i="1" s="1"/>
  <c r="S1557" i="1"/>
  <c r="T1557" i="1" s="1"/>
  <c r="S1558" i="1"/>
  <c r="T1558" i="1" s="1"/>
  <c r="S1559" i="1"/>
  <c r="T1559" i="1" s="1"/>
  <c r="S1560" i="1"/>
  <c r="T1560" i="1" s="1"/>
  <c r="S1561" i="1"/>
  <c r="T1561" i="1" s="1"/>
  <c r="S1562" i="1"/>
  <c r="T1562" i="1" s="1"/>
  <c r="S1563" i="1"/>
  <c r="T1563" i="1" s="1"/>
  <c r="S1564" i="1"/>
  <c r="T1564" i="1" s="1"/>
  <c r="S1565" i="1"/>
  <c r="T1565" i="1" s="1"/>
  <c r="S1566" i="1"/>
  <c r="T1566" i="1" s="1"/>
  <c r="S1567" i="1"/>
  <c r="T1567" i="1" s="1"/>
  <c r="S1568" i="1"/>
  <c r="T1568" i="1" s="1"/>
  <c r="S1569" i="1"/>
  <c r="T1569" i="1" s="1"/>
  <c r="S1570" i="1"/>
  <c r="T1570" i="1" s="1"/>
  <c r="S1571" i="1"/>
  <c r="T1571" i="1" s="1"/>
  <c r="S1572" i="1"/>
  <c r="T1572" i="1" s="1"/>
  <c r="S1573" i="1"/>
  <c r="T1573" i="1" s="1"/>
  <c r="S1574" i="1"/>
  <c r="T1574" i="1" s="1"/>
  <c r="S1575" i="1"/>
  <c r="T1575" i="1" s="1"/>
  <c r="S1576" i="1"/>
  <c r="T1576" i="1" s="1"/>
  <c r="S1577" i="1"/>
  <c r="T1577" i="1" s="1"/>
  <c r="S1578" i="1"/>
  <c r="T1578" i="1" s="1"/>
  <c r="S1579" i="1"/>
  <c r="T1579" i="1" s="1"/>
  <c r="S1580" i="1"/>
  <c r="T1580" i="1" s="1"/>
  <c r="S1581" i="1"/>
  <c r="T1581" i="1" s="1"/>
  <c r="S1582" i="1"/>
  <c r="T1582" i="1" s="1"/>
  <c r="S1583" i="1"/>
  <c r="T1583" i="1" s="1"/>
  <c r="S1584" i="1"/>
  <c r="T1584" i="1" s="1"/>
  <c r="S1585" i="1"/>
  <c r="T1585" i="1" s="1"/>
  <c r="S1586" i="1"/>
  <c r="T1586" i="1" s="1"/>
  <c r="S1587" i="1"/>
  <c r="T1587" i="1" s="1"/>
  <c r="S1588" i="1"/>
  <c r="T1588" i="1" s="1"/>
  <c r="S1589" i="1"/>
  <c r="T1589" i="1" s="1"/>
  <c r="S1590" i="1"/>
  <c r="T1590" i="1" s="1"/>
  <c r="S1591" i="1"/>
  <c r="T1591" i="1" s="1"/>
  <c r="S1592" i="1"/>
  <c r="T1592" i="1" s="1"/>
  <c r="S1593" i="1"/>
  <c r="T1593" i="1" s="1"/>
  <c r="S1594" i="1"/>
  <c r="T1594" i="1" s="1"/>
  <c r="S1595" i="1"/>
  <c r="T1595" i="1" s="1"/>
  <c r="S1596" i="1"/>
  <c r="T1596" i="1" s="1"/>
  <c r="S1597" i="1"/>
  <c r="T1597" i="1" s="1"/>
  <c r="S1598" i="1"/>
  <c r="T1598" i="1" s="1"/>
  <c r="S1599" i="1"/>
  <c r="T1599" i="1" s="1"/>
  <c r="S1600" i="1"/>
  <c r="T1600" i="1" s="1"/>
  <c r="S1601" i="1"/>
  <c r="T1601" i="1" s="1"/>
  <c r="S1602" i="1"/>
  <c r="T1602" i="1" s="1"/>
  <c r="S1603" i="1"/>
  <c r="T1603" i="1" s="1"/>
  <c r="S1604" i="1"/>
  <c r="T1604" i="1" s="1"/>
  <c r="S1605" i="1"/>
  <c r="T1605" i="1" s="1"/>
  <c r="S1606" i="1"/>
  <c r="T1606" i="1" s="1"/>
  <c r="S1607" i="1"/>
  <c r="T1607" i="1" s="1"/>
  <c r="S1608" i="1"/>
  <c r="T1608" i="1" s="1"/>
  <c r="S1609" i="1"/>
  <c r="T1609" i="1" s="1"/>
  <c r="S1610" i="1"/>
  <c r="T1610" i="1" s="1"/>
  <c r="S1611" i="1"/>
  <c r="T1611" i="1" s="1"/>
  <c r="S1612" i="1"/>
  <c r="T1612" i="1" s="1"/>
  <c r="S1613" i="1"/>
  <c r="T1613" i="1" s="1"/>
  <c r="S1614" i="1"/>
  <c r="T1614" i="1" s="1"/>
  <c r="S1615" i="1"/>
  <c r="T1615" i="1" s="1"/>
  <c r="S1616" i="1"/>
  <c r="T1616" i="1" s="1"/>
  <c r="S1617" i="1"/>
  <c r="T1617" i="1" s="1"/>
  <c r="S1618" i="1"/>
  <c r="T1618" i="1" s="1"/>
  <c r="S1619" i="1"/>
  <c r="T1619" i="1" s="1"/>
  <c r="S1620" i="1"/>
  <c r="T1620" i="1" s="1"/>
  <c r="S1621" i="1"/>
  <c r="T1621" i="1" s="1"/>
  <c r="S1622" i="1"/>
  <c r="T1622" i="1" s="1"/>
  <c r="S1623" i="1"/>
  <c r="T1623" i="1" s="1"/>
  <c r="S1624" i="1"/>
  <c r="T1624" i="1" s="1"/>
  <c r="S1625" i="1"/>
  <c r="T1625" i="1" s="1"/>
  <c r="S1626" i="1"/>
  <c r="T1626" i="1" s="1"/>
  <c r="S1627" i="1"/>
  <c r="T1627" i="1" s="1"/>
  <c r="S1628" i="1"/>
  <c r="T1628" i="1" s="1"/>
  <c r="S1629" i="1"/>
  <c r="T1629" i="1" s="1"/>
  <c r="S1630" i="1"/>
  <c r="T1630" i="1" s="1"/>
  <c r="S1631" i="1"/>
  <c r="T1631" i="1" s="1"/>
  <c r="S1632" i="1"/>
  <c r="T1632" i="1" s="1"/>
  <c r="S1633" i="1"/>
  <c r="T1633" i="1" s="1"/>
  <c r="S1634" i="1"/>
  <c r="T1634" i="1" s="1"/>
  <c r="S1635" i="1"/>
  <c r="T1635" i="1" s="1"/>
  <c r="S1636" i="1"/>
  <c r="T1636" i="1" s="1"/>
  <c r="S1637" i="1"/>
  <c r="T1637" i="1" s="1"/>
  <c r="S1638" i="1"/>
  <c r="T1638" i="1" s="1"/>
  <c r="S1639" i="1"/>
  <c r="T1639" i="1" s="1"/>
  <c r="S1640" i="1"/>
  <c r="T1640" i="1" s="1"/>
  <c r="S1641" i="1"/>
  <c r="T1641" i="1" s="1"/>
  <c r="S1642" i="1"/>
  <c r="T1642" i="1" s="1"/>
  <c r="S1643" i="1"/>
  <c r="T1643" i="1" s="1"/>
  <c r="S1644" i="1"/>
  <c r="T1644" i="1" s="1"/>
  <c r="S1645" i="1"/>
  <c r="T1645" i="1" s="1"/>
  <c r="S1646" i="1"/>
  <c r="T1646" i="1" s="1"/>
  <c r="S1647" i="1"/>
  <c r="T1647" i="1" s="1"/>
  <c r="S1648" i="1"/>
  <c r="T1648" i="1" s="1"/>
  <c r="S1649" i="1"/>
  <c r="T1649" i="1" s="1"/>
  <c r="S1650" i="1"/>
  <c r="T1650" i="1" s="1"/>
  <c r="S1651" i="1"/>
  <c r="T1651" i="1" s="1"/>
  <c r="S1652" i="1"/>
  <c r="T1652" i="1" s="1"/>
  <c r="S1653" i="1"/>
  <c r="T1653" i="1" s="1"/>
  <c r="S1654" i="1"/>
  <c r="T1654" i="1" s="1"/>
  <c r="S1655" i="1"/>
  <c r="T1655" i="1" s="1"/>
  <c r="S1656" i="1"/>
  <c r="T1656" i="1" s="1"/>
  <c r="S1657" i="1"/>
  <c r="T1657" i="1" s="1"/>
  <c r="S1658" i="1"/>
  <c r="T1658" i="1" s="1"/>
  <c r="S1659" i="1"/>
  <c r="T1659" i="1" s="1"/>
  <c r="S1660" i="1"/>
  <c r="T1660" i="1" s="1"/>
  <c r="S1661" i="1"/>
  <c r="T1661" i="1" s="1"/>
  <c r="S1662" i="1"/>
  <c r="T1662" i="1" s="1"/>
  <c r="S1663" i="1"/>
  <c r="T1663" i="1" s="1"/>
  <c r="S1664" i="1"/>
  <c r="T1664" i="1" s="1"/>
  <c r="S1665" i="1"/>
  <c r="T1665" i="1" s="1"/>
  <c r="S1666" i="1"/>
  <c r="T1666" i="1" s="1"/>
  <c r="S1667" i="1"/>
  <c r="T1667" i="1" s="1"/>
  <c r="S1668" i="1"/>
  <c r="T1668" i="1" s="1"/>
  <c r="S1669" i="1"/>
  <c r="T1669" i="1" s="1"/>
  <c r="S1670" i="1"/>
  <c r="T1670" i="1" s="1"/>
  <c r="S1671" i="1"/>
  <c r="T1671" i="1" s="1"/>
  <c r="S1672" i="1"/>
  <c r="T1672" i="1" s="1"/>
  <c r="S1673" i="1"/>
  <c r="T1673" i="1" s="1"/>
  <c r="S1674" i="1"/>
  <c r="T1674" i="1" s="1"/>
  <c r="S1675" i="1"/>
  <c r="T1675" i="1" s="1"/>
  <c r="S1676" i="1"/>
  <c r="T1676" i="1" s="1"/>
  <c r="S1677" i="1"/>
  <c r="T1677" i="1" s="1"/>
  <c r="S1678" i="1"/>
  <c r="T1678" i="1" s="1"/>
  <c r="S1679" i="1"/>
  <c r="T1679" i="1" s="1"/>
  <c r="S1680" i="1"/>
  <c r="T1680" i="1" s="1"/>
  <c r="S1681" i="1"/>
  <c r="T1681" i="1" s="1"/>
  <c r="S1682" i="1"/>
  <c r="T1682" i="1" s="1"/>
  <c r="S1683" i="1"/>
  <c r="T1683" i="1" s="1"/>
  <c r="S1684" i="1"/>
  <c r="T1684" i="1" s="1"/>
  <c r="S1685" i="1"/>
  <c r="T1685" i="1" s="1"/>
  <c r="S1686" i="1"/>
  <c r="T1686" i="1" s="1"/>
  <c r="S1687" i="1"/>
  <c r="T1687" i="1" s="1"/>
  <c r="S1688" i="1"/>
  <c r="T1688" i="1" s="1"/>
  <c r="S1689" i="1"/>
  <c r="T1689" i="1" s="1"/>
  <c r="S1690" i="1"/>
  <c r="T1690" i="1" s="1"/>
  <c r="S1691" i="1"/>
  <c r="T1691" i="1" s="1"/>
  <c r="S1692" i="1"/>
  <c r="T1692" i="1" s="1"/>
  <c r="S1693" i="1"/>
  <c r="T1693" i="1" s="1"/>
  <c r="S1694" i="1"/>
  <c r="T1694" i="1" s="1"/>
  <c r="S1695" i="1"/>
  <c r="T1695" i="1" s="1"/>
  <c r="S1696" i="1"/>
  <c r="T1696" i="1" s="1"/>
  <c r="S1697" i="1"/>
  <c r="T1697" i="1" s="1"/>
  <c r="S1698" i="1"/>
  <c r="T1698" i="1" s="1"/>
  <c r="S1699" i="1"/>
  <c r="T1699" i="1" s="1"/>
  <c r="S1700" i="1"/>
  <c r="T1700" i="1" s="1"/>
  <c r="S1701" i="1"/>
  <c r="T1701" i="1" s="1"/>
  <c r="S1702" i="1"/>
  <c r="T1702" i="1" s="1"/>
  <c r="S1703" i="1"/>
  <c r="T1703" i="1" s="1"/>
  <c r="S1704" i="1"/>
  <c r="T1704" i="1" s="1"/>
  <c r="S1705" i="1"/>
  <c r="T1705" i="1" s="1"/>
  <c r="S1706" i="1"/>
  <c r="T1706" i="1" s="1"/>
  <c r="S1707" i="1"/>
  <c r="T1707" i="1" s="1"/>
  <c r="S1708" i="1"/>
  <c r="T1708" i="1" s="1"/>
  <c r="S1709" i="1"/>
  <c r="T1709" i="1" s="1"/>
  <c r="S1710" i="1"/>
  <c r="T1710" i="1" s="1"/>
  <c r="S1711" i="1"/>
  <c r="T1711" i="1" s="1"/>
  <c r="S1712" i="1"/>
  <c r="T1712" i="1" s="1"/>
  <c r="S1713" i="1"/>
  <c r="T1713" i="1" s="1"/>
  <c r="S1714" i="1"/>
  <c r="T1714" i="1" s="1"/>
  <c r="S1715" i="1"/>
  <c r="T1715" i="1" s="1"/>
  <c r="S1716" i="1"/>
  <c r="T1716" i="1" s="1"/>
  <c r="S1717" i="1"/>
  <c r="T1717" i="1" s="1"/>
  <c r="S1718" i="1"/>
  <c r="T1718" i="1" s="1"/>
  <c r="S1719" i="1"/>
  <c r="T1719" i="1" s="1"/>
  <c r="S1720" i="1"/>
  <c r="T1720" i="1" s="1"/>
  <c r="S1721" i="1"/>
  <c r="T1721" i="1" s="1"/>
  <c r="S1722" i="1"/>
  <c r="T1722" i="1" s="1"/>
  <c r="S1723" i="1"/>
  <c r="T1723" i="1" s="1"/>
  <c r="S1724" i="1"/>
  <c r="T1724" i="1" s="1"/>
  <c r="S1725" i="1"/>
  <c r="T1725" i="1" s="1"/>
  <c r="S1726" i="1"/>
  <c r="T1726" i="1" s="1"/>
  <c r="S1727" i="1"/>
  <c r="T1727" i="1" s="1"/>
  <c r="S1728" i="1"/>
  <c r="T1728" i="1" s="1"/>
  <c r="S1729" i="1"/>
  <c r="T1729" i="1" s="1"/>
  <c r="S1730" i="1"/>
  <c r="T1730" i="1" s="1"/>
  <c r="S1731" i="1"/>
  <c r="T1731" i="1" s="1"/>
  <c r="S1732" i="1"/>
  <c r="T1732" i="1" s="1"/>
  <c r="S1733" i="1"/>
  <c r="T1733" i="1" s="1"/>
  <c r="S1734" i="1"/>
  <c r="T1734" i="1" s="1"/>
  <c r="S1735" i="1"/>
  <c r="T1735" i="1" s="1"/>
  <c r="S1736" i="1"/>
  <c r="T1736" i="1" s="1"/>
  <c r="S1737" i="1"/>
  <c r="T1737" i="1" s="1"/>
  <c r="S1738" i="1"/>
  <c r="T1738" i="1" s="1"/>
  <c r="S1739" i="1"/>
  <c r="T1739" i="1" s="1"/>
  <c r="S1740" i="1"/>
  <c r="T1740" i="1" s="1"/>
  <c r="S1741" i="1"/>
  <c r="T1741" i="1" s="1"/>
  <c r="S1742" i="1"/>
  <c r="T1742" i="1" s="1"/>
  <c r="S1743" i="1"/>
  <c r="T1743" i="1" s="1"/>
  <c r="S1744" i="1"/>
  <c r="T1744" i="1" s="1"/>
  <c r="S1745" i="1"/>
  <c r="T1745" i="1" s="1"/>
  <c r="S1746" i="1"/>
  <c r="T1746" i="1" s="1"/>
  <c r="S1747" i="1"/>
  <c r="T1747" i="1" s="1"/>
  <c r="S1748" i="1"/>
  <c r="T1748" i="1" s="1"/>
  <c r="S1749" i="1"/>
  <c r="T1749" i="1" s="1"/>
  <c r="S1750" i="1"/>
  <c r="T1750" i="1" s="1"/>
  <c r="S1751" i="1"/>
  <c r="T1751" i="1" s="1"/>
  <c r="S1752" i="1"/>
  <c r="T1752" i="1" s="1"/>
  <c r="S1753" i="1"/>
  <c r="T1753" i="1" s="1"/>
  <c r="S1754" i="1"/>
  <c r="T1754" i="1" s="1"/>
  <c r="S1755" i="1"/>
  <c r="T1755" i="1" s="1"/>
  <c r="S1756" i="1"/>
  <c r="T1756" i="1" s="1"/>
  <c r="S1757" i="1"/>
  <c r="T1757" i="1" s="1"/>
  <c r="S1758" i="1"/>
  <c r="T1758" i="1" s="1"/>
  <c r="S1759" i="1"/>
  <c r="T1759" i="1" s="1"/>
  <c r="S1760" i="1"/>
  <c r="T1760" i="1" s="1"/>
  <c r="S1761" i="1"/>
  <c r="T1761" i="1" s="1"/>
  <c r="S1762" i="1"/>
  <c r="T1762" i="1" s="1"/>
  <c r="S1763" i="1"/>
  <c r="T1763" i="1" s="1"/>
  <c r="S1764" i="1"/>
  <c r="T1764" i="1" s="1"/>
  <c r="S1765" i="1"/>
  <c r="T1765" i="1" s="1"/>
  <c r="S1766" i="1"/>
  <c r="T1766" i="1" s="1"/>
  <c r="S1767" i="1"/>
  <c r="T1767" i="1" s="1"/>
  <c r="S1768" i="1"/>
  <c r="T1768" i="1" s="1"/>
  <c r="S1769" i="1"/>
  <c r="T1769" i="1" s="1"/>
  <c r="S1770" i="1"/>
  <c r="T1770" i="1" s="1"/>
  <c r="S1771" i="1"/>
  <c r="T1771" i="1" s="1"/>
  <c r="S1772" i="1"/>
  <c r="T1772" i="1" s="1"/>
  <c r="S1773" i="1"/>
  <c r="T1773" i="1" s="1"/>
  <c r="S1774" i="1"/>
  <c r="T1774" i="1" s="1"/>
  <c r="S1775" i="1"/>
  <c r="T1775" i="1" s="1"/>
  <c r="S1776" i="1"/>
  <c r="T1776" i="1" s="1"/>
  <c r="S1777" i="1"/>
  <c r="T1777" i="1" s="1"/>
  <c r="S1778" i="1"/>
  <c r="T1778" i="1" s="1"/>
  <c r="S1779" i="1"/>
  <c r="T1779" i="1" s="1"/>
  <c r="S1780" i="1"/>
  <c r="T1780" i="1" s="1"/>
  <c r="S1781" i="1"/>
  <c r="T1781" i="1" s="1"/>
  <c r="S1782" i="1"/>
  <c r="T1782" i="1" s="1"/>
  <c r="S1783" i="1"/>
  <c r="T1783" i="1" s="1"/>
  <c r="S1784" i="1"/>
  <c r="T1784" i="1" s="1"/>
  <c r="S1785" i="1"/>
  <c r="T1785" i="1" s="1"/>
  <c r="S1786" i="1"/>
  <c r="T1786" i="1" s="1"/>
  <c r="S1787" i="1"/>
  <c r="T1787" i="1" s="1"/>
  <c r="S1788" i="1"/>
  <c r="T1788" i="1" s="1"/>
  <c r="S1789" i="1"/>
  <c r="T1789" i="1" s="1"/>
  <c r="S1790" i="1"/>
  <c r="T1790" i="1" s="1"/>
  <c r="S1791" i="1"/>
  <c r="T1791" i="1" s="1"/>
  <c r="S1792" i="1"/>
  <c r="T1792" i="1" s="1"/>
  <c r="S1793" i="1"/>
  <c r="T1793" i="1" s="1"/>
  <c r="S1794" i="1"/>
  <c r="T1794" i="1" s="1"/>
  <c r="S1795" i="1"/>
  <c r="T1795" i="1" s="1"/>
  <c r="S1796" i="1"/>
  <c r="T1796" i="1" s="1"/>
  <c r="S1797" i="1"/>
  <c r="T1797" i="1" s="1"/>
  <c r="S1798" i="1"/>
  <c r="T1798" i="1" s="1"/>
  <c r="S1799" i="1"/>
  <c r="T1799" i="1" s="1"/>
  <c r="S1800" i="1"/>
  <c r="T1800" i="1" s="1"/>
  <c r="S1801" i="1"/>
  <c r="T1801" i="1" s="1"/>
  <c r="S1802" i="1"/>
  <c r="T1802" i="1" s="1"/>
  <c r="S1803" i="1"/>
  <c r="T1803" i="1" s="1"/>
  <c r="S1804" i="1"/>
  <c r="T1804" i="1" s="1"/>
  <c r="S1805" i="1"/>
  <c r="T1805" i="1" s="1"/>
  <c r="S1806" i="1"/>
  <c r="T1806" i="1" s="1"/>
  <c r="S1807" i="1"/>
  <c r="T1807" i="1" s="1"/>
  <c r="S1808" i="1"/>
  <c r="T1808" i="1" s="1"/>
  <c r="S8" i="1"/>
  <c r="T8" i="1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Z1801" i="1" l="1"/>
  <c r="AA1801" i="1" s="1"/>
  <c r="AC1801" i="1" s="1"/>
  <c r="Z1789" i="1"/>
  <c r="AA1789" i="1" s="1"/>
  <c r="AC1789" i="1" s="1"/>
  <c r="Z1777" i="1"/>
  <c r="AA1777" i="1" s="1"/>
  <c r="AC1777" i="1" s="1"/>
  <c r="Z1765" i="1"/>
  <c r="AA1765" i="1" s="1"/>
  <c r="AC1765" i="1" s="1"/>
  <c r="Z1753" i="1"/>
  <c r="AA1753" i="1" s="1"/>
  <c r="AC1753" i="1" s="1"/>
  <c r="Z1741" i="1"/>
  <c r="AA1741" i="1" s="1"/>
  <c r="AC1741" i="1" s="1"/>
  <c r="Z1729" i="1"/>
  <c r="AA1729" i="1" s="1"/>
  <c r="AC1729" i="1" s="1"/>
  <c r="Z1717" i="1"/>
  <c r="AA1717" i="1" s="1"/>
  <c r="AC1717" i="1" s="1"/>
  <c r="Z1705" i="1"/>
  <c r="AA1705" i="1" s="1"/>
  <c r="AC1705" i="1" s="1"/>
  <c r="Z1693" i="1"/>
  <c r="AA1693" i="1" s="1"/>
  <c r="AC1693" i="1" s="1"/>
  <c r="Z1681" i="1"/>
  <c r="AA1681" i="1" s="1"/>
  <c r="AC1681" i="1" s="1"/>
  <c r="Z1669" i="1"/>
  <c r="AA1669" i="1" s="1"/>
  <c r="AC1669" i="1" s="1"/>
  <c r="Z1657" i="1"/>
  <c r="AA1657" i="1" s="1"/>
  <c r="AC1657" i="1" s="1"/>
  <c r="Z1645" i="1"/>
  <c r="AA1645" i="1" s="1"/>
  <c r="AC1645" i="1" s="1"/>
  <c r="Z1325" i="1"/>
  <c r="AA1325" i="1" s="1"/>
  <c r="AC1325" i="1" s="1"/>
  <c r="Z1313" i="1"/>
  <c r="AA1313" i="1" s="1"/>
  <c r="AC1313" i="1" s="1"/>
  <c r="Z1301" i="1"/>
  <c r="AA1301" i="1" s="1"/>
  <c r="AC1301" i="1" s="1"/>
  <c r="Z1289" i="1"/>
  <c r="AA1289" i="1" s="1"/>
  <c r="AC1289" i="1" s="1"/>
  <c r="Z1277" i="1"/>
  <c r="AA1277" i="1" s="1"/>
  <c r="AC1277" i="1" s="1"/>
  <c r="Z1265" i="1"/>
  <c r="AA1265" i="1" s="1"/>
  <c r="AC1265" i="1" s="1"/>
  <c r="Z1253" i="1"/>
  <c r="AA1253" i="1" s="1"/>
  <c r="AC1253" i="1" s="1"/>
  <c r="Z1241" i="1"/>
  <c r="AA1241" i="1" s="1"/>
  <c r="AC1241" i="1" s="1"/>
  <c r="Z1229" i="1"/>
  <c r="AA1229" i="1" s="1"/>
  <c r="AC1229" i="1" s="1"/>
  <c r="Z1217" i="1"/>
  <c r="AA1217" i="1" s="1"/>
  <c r="AC1217" i="1" s="1"/>
  <c r="Z1205" i="1"/>
  <c r="AA1205" i="1" s="1"/>
  <c r="AC1205" i="1" s="1"/>
  <c r="Z1193" i="1"/>
  <c r="AA1193" i="1" s="1"/>
  <c r="AC1193" i="1" s="1"/>
  <c r="Z1181" i="1"/>
  <c r="AA1181" i="1" s="1"/>
  <c r="AC1181" i="1" s="1"/>
  <c r="Z1169" i="1"/>
  <c r="AA1169" i="1" s="1"/>
  <c r="AC1169" i="1" s="1"/>
  <c r="Z1157" i="1"/>
  <c r="AA1157" i="1" s="1"/>
  <c r="AC1157" i="1" s="1"/>
  <c r="Z1145" i="1"/>
  <c r="AA1145" i="1" s="1"/>
  <c r="AC1145" i="1" s="1"/>
  <c r="Z1133" i="1"/>
  <c r="AA1133" i="1" s="1"/>
  <c r="AC1133" i="1" s="1"/>
  <c r="Z1121" i="1"/>
  <c r="AA1121" i="1" s="1"/>
  <c r="AC1121" i="1" s="1"/>
  <c r="Z1109" i="1"/>
  <c r="AA1109" i="1" s="1"/>
  <c r="AC1109" i="1" s="1"/>
  <c r="Z1097" i="1"/>
  <c r="AA1097" i="1" s="1"/>
  <c r="AC1097" i="1" s="1"/>
  <c r="Z1085" i="1"/>
  <c r="AA1085" i="1" s="1"/>
  <c r="AC1085" i="1" s="1"/>
  <c r="Z1073" i="1"/>
  <c r="AA1073" i="1" s="1"/>
  <c r="AC1073" i="1" s="1"/>
  <c r="Z1061" i="1"/>
  <c r="AA1061" i="1" s="1"/>
  <c r="AC1061" i="1" s="1"/>
  <c r="Z1049" i="1"/>
  <c r="AA1049" i="1" s="1"/>
  <c r="AC1049" i="1" s="1"/>
  <c r="Z1037" i="1"/>
  <c r="AA1037" i="1" s="1"/>
  <c r="AC1037" i="1" s="1"/>
  <c r="Z1025" i="1"/>
  <c r="AA1025" i="1" s="1"/>
  <c r="AC1025" i="1" s="1"/>
  <c r="Z1013" i="1"/>
  <c r="AA1013" i="1" s="1"/>
  <c r="AC1013" i="1" s="1"/>
  <c r="Z1001" i="1"/>
  <c r="AA1001" i="1" s="1"/>
  <c r="AC1001" i="1" s="1"/>
  <c r="Z989" i="1"/>
  <c r="AA989" i="1" s="1"/>
  <c r="AC989" i="1" s="1"/>
  <c r="Z977" i="1"/>
  <c r="AA977" i="1" s="1"/>
  <c r="AC977" i="1" s="1"/>
  <c r="Z965" i="1"/>
  <c r="AA965" i="1" s="1"/>
  <c r="AC965" i="1" s="1"/>
  <c r="Z953" i="1"/>
  <c r="AA953" i="1" s="1"/>
  <c r="AC953" i="1" s="1"/>
  <c r="Z941" i="1"/>
  <c r="AA941" i="1" s="1"/>
  <c r="AC941" i="1" s="1"/>
  <c r="Z929" i="1"/>
  <c r="AA929" i="1" s="1"/>
  <c r="AC929" i="1" s="1"/>
  <c r="Z917" i="1"/>
  <c r="AA917" i="1" s="1"/>
  <c r="AC917" i="1" s="1"/>
  <c r="Z905" i="1"/>
  <c r="AA905" i="1" s="1"/>
  <c r="AC905" i="1" s="1"/>
  <c r="Z893" i="1"/>
  <c r="AA893" i="1" s="1"/>
  <c r="AC893" i="1" s="1"/>
  <c r="Z881" i="1"/>
  <c r="AA881" i="1" s="1"/>
  <c r="AC881" i="1" s="1"/>
  <c r="Z869" i="1"/>
  <c r="AA869" i="1" s="1"/>
  <c r="AC869" i="1" s="1"/>
  <c r="Z857" i="1"/>
  <c r="AA857" i="1" s="1"/>
  <c r="AC857" i="1" s="1"/>
  <c r="Z845" i="1"/>
  <c r="AA845" i="1" s="1"/>
  <c r="AC845" i="1" s="1"/>
  <c r="Z833" i="1"/>
  <c r="AA833" i="1" s="1"/>
  <c r="AC833" i="1" s="1"/>
  <c r="Z821" i="1"/>
  <c r="AA821" i="1" s="1"/>
  <c r="AC821" i="1" s="1"/>
  <c r="Z809" i="1"/>
  <c r="AA809" i="1" s="1"/>
  <c r="AC809" i="1" s="1"/>
  <c r="Z797" i="1"/>
  <c r="AA797" i="1" s="1"/>
  <c r="AC797" i="1" s="1"/>
  <c r="Z785" i="1"/>
  <c r="AA785" i="1" s="1"/>
  <c r="AC785" i="1" s="1"/>
  <c r="Z773" i="1"/>
  <c r="AA773" i="1" s="1"/>
  <c r="AC773" i="1" s="1"/>
  <c r="Z761" i="1"/>
  <c r="AA761" i="1" s="1"/>
  <c r="AC761" i="1" s="1"/>
  <c r="Z749" i="1"/>
  <c r="AA749" i="1" s="1"/>
  <c r="AC749" i="1" s="1"/>
  <c r="Z737" i="1"/>
  <c r="AA737" i="1" s="1"/>
  <c r="AC737" i="1" s="1"/>
  <c r="Z725" i="1"/>
  <c r="AA725" i="1" s="1"/>
  <c r="AC725" i="1" s="1"/>
  <c r="Z713" i="1"/>
  <c r="AA713" i="1" s="1"/>
  <c r="AC713" i="1" s="1"/>
  <c r="Z701" i="1"/>
  <c r="AA701" i="1" s="1"/>
  <c r="AC701" i="1" s="1"/>
  <c r="Z689" i="1"/>
  <c r="AA689" i="1" s="1"/>
  <c r="AC689" i="1" s="1"/>
  <c r="Z677" i="1"/>
  <c r="AA677" i="1" s="1"/>
  <c r="AC677" i="1" s="1"/>
  <c r="Z665" i="1"/>
  <c r="AA665" i="1" s="1"/>
  <c r="AC665" i="1" s="1"/>
  <c r="Z653" i="1"/>
  <c r="AA653" i="1" s="1"/>
  <c r="AC653" i="1" s="1"/>
  <c r="Z641" i="1"/>
  <c r="AA641" i="1" s="1"/>
  <c r="AC641" i="1" s="1"/>
  <c r="Z629" i="1"/>
  <c r="AA629" i="1" s="1"/>
  <c r="AC629" i="1" s="1"/>
  <c r="Z617" i="1"/>
  <c r="AA617" i="1" s="1"/>
  <c r="AC617" i="1" s="1"/>
  <c r="Z605" i="1"/>
  <c r="AA605" i="1" s="1"/>
  <c r="AC605" i="1" s="1"/>
  <c r="Z593" i="1"/>
  <c r="AA593" i="1" s="1"/>
  <c r="AC593" i="1" s="1"/>
  <c r="Z581" i="1"/>
  <c r="AA581" i="1" s="1"/>
  <c r="AC581" i="1" s="1"/>
  <c r="Z569" i="1"/>
  <c r="AA569" i="1" s="1"/>
  <c r="AC569" i="1" s="1"/>
  <c r="Z557" i="1"/>
  <c r="AA557" i="1" s="1"/>
  <c r="AC557" i="1" s="1"/>
  <c r="Z545" i="1"/>
  <c r="AA545" i="1" s="1"/>
  <c r="AC545" i="1" s="1"/>
  <c r="Z533" i="1"/>
  <c r="AA533" i="1" s="1"/>
  <c r="AC533" i="1" s="1"/>
  <c r="Z521" i="1"/>
  <c r="AA521" i="1" s="1"/>
  <c r="AC521" i="1" s="1"/>
  <c r="Z509" i="1"/>
  <c r="AA509" i="1" s="1"/>
  <c r="AC509" i="1" s="1"/>
  <c r="Z497" i="1"/>
  <c r="AA497" i="1" s="1"/>
  <c r="AC497" i="1" s="1"/>
  <c r="Z485" i="1"/>
  <c r="AA485" i="1" s="1"/>
  <c r="AC485" i="1" s="1"/>
  <c r="Z473" i="1"/>
  <c r="AA473" i="1" s="1"/>
  <c r="AC473" i="1" s="1"/>
  <c r="Z461" i="1"/>
  <c r="AA461" i="1" s="1"/>
  <c r="AC461" i="1" s="1"/>
  <c r="Z449" i="1"/>
  <c r="AA449" i="1" s="1"/>
  <c r="AC449" i="1" s="1"/>
  <c r="Z437" i="1"/>
  <c r="AA437" i="1" s="1"/>
  <c r="AC437" i="1" s="1"/>
  <c r="Z425" i="1"/>
  <c r="AA425" i="1" s="1"/>
  <c r="AC425" i="1" s="1"/>
  <c r="Z413" i="1"/>
  <c r="AA413" i="1" s="1"/>
  <c r="AC413" i="1" s="1"/>
  <c r="Z401" i="1"/>
  <c r="AA401" i="1" s="1"/>
  <c r="AC401" i="1" s="1"/>
  <c r="Z389" i="1"/>
  <c r="AA389" i="1" s="1"/>
  <c r="AC389" i="1" s="1"/>
  <c r="Z377" i="1"/>
  <c r="AA377" i="1" s="1"/>
  <c r="AC377" i="1" s="1"/>
  <c r="Z365" i="1"/>
  <c r="AA365" i="1" s="1"/>
  <c r="AC365" i="1" s="1"/>
  <c r="Z353" i="1"/>
  <c r="AA353" i="1" s="1"/>
  <c r="AC353" i="1" s="1"/>
  <c r="Z341" i="1"/>
  <c r="AA341" i="1" s="1"/>
  <c r="AC341" i="1" s="1"/>
  <c r="Z329" i="1"/>
  <c r="AA329" i="1" s="1"/>
  <c r="AC329" i="1" s="1"/>
  <c r="Z317" i="1"/>
  <c r="AA317" i="1" s="1"/>
  <c r="AC317" i="1" s="1"/>
  <c r="Z305" i="1"/>
  <c r="AA305" i="1" s="1"/>
  <c r="AC305" i="1" s="1"/>
  <c r="Z293" i="1"/>
  <c r="AA293" i="1" s="1"/>
  <c r="AC293" i="1" s="1"/>
  <c r="Z281" i="1"/>
  <c r="AA281" i="1" s="1"/>
  <c r="AC281" i="1" s="1"/>
  <c r="Z269" i="1"/>
  <c r="AA269" i="1" s="1"/>
  <c r="AC269" i="1" s="1"/>
  <c r="Z257" i="1"/>
  <c r="AA257" i="1" s="1"/>
  <c r="AC257" i="1" s="1"/>
  <c r="Z245" i="1"/>
  <c r="AA245" i="1" s="1"/>
  <c r="AC245" i="1" s="1"/>
  <c r="Z233" i="1"/>
  <c r="AA233" i="1" s="1"/>
  <c r="AC233" i="1" s="1"/>
  <c r="Z221" i="1"/>
  <c r="AA221" i="1" s="1"/>
  <c r="AC221" i="1" s="1"/>
  <c r="Z209" i="1"/>
  <c r="AA209" i="1" s="1"/>
  <c r="AC209" i="1" s="1"/>
  <c r="Z197" i="1"/>
  <c r="AA197" i="1" s="1"/>
  <c r="AC197" i="1" s="1"/>
  <c r="Z185" i="1"/>
  <c r="AA185" i="1" s="1"/>
  <c r="AC185" i="1" s="1"/>
  <c r="Z173" i="1"/>
  <c r="AA173" i="1" s="1"/>
  <c r="AC173" i="1" s="1"/>
  <c r="Z161" i="1"/>
  <c r="AA161" i="1" s="1"/>
  <c r="AC161" i="1" s="1"/>
  <c r="Z149" i="1"/>
  <c r="AA149" i="1" s="1"/>
  <c r="AC149" i="1" s="1"/>
  <c r="Z137" i="1"/>
  <c r="AA137" i="1" s="1"/>
  <c r="AC137" i="1" s="1"/>
  <c r="Z125" i="1"/>
  <c r="AA125" i="1" s="1"/>
  <c r="AC125" i="1" s="1"/>
  <c r="Z113" i="1"/>
  <c r="AA113" i="1" s="1"/>
  <c r="AC113" i="1" s="1"/>
  <c r="Z101" i="1"/>
  <c r="AA101" i="1" s="1"/>
  <c r="AC101" i="1" s="1"/>
  <c r="Z89" i="1"/>
  <c r="AA89" i="1" s="1"/>
  <c r="AC89" i="1" s="1"/>
  <c r="Z77" i="1"/>
  <c r="AA77" i="1" s="1"/>
  <c r="AC77" i="1" s="1"/>
  <c r="Z65" i="1"/>
  <c r="AA65" i="1" s="1"/>
  <c r="AC65" i="1" s="1"/>
  <c r="Z53" i="1"/>
  <c r="AA53" i="1" s="1"/>
  <c r="AC53" i="1" s="1"/>
  <c r="Z41" i="1"/>
  <c r="AA41" i="1" s="1"/>
  <c r="AC41" i="1" s="1"/>
  <c r="Z29" i="1"/>
  <c r="AA29" i="1" s="1"/>
  <c r="AC29" i="1" s="1"/>
  <c r="Z17" i="1"/>
  <c r="AA17" i="1" s="1"/>
  <c r="AC17" i="1" s="1"/>
  <c r="Z1800" i="1"/>
  <c r="AA1800" i="1" s="1"/>
  <c r="AC1800" i="1" s="1"/>
  <c r="Z1788" i="1"/>
  <c r="AA1788" i="1" s="1"/>
  <c r="AC1788" i="1" s="1"/>
  <c r="Z1776" i="1"/>
  <c r="AA1776" i="1" s="1"/>
  <c r="AC1776" i="1" s="1"/>
  <c r="Z1764" i="1"/>
  <c r="AA1764" i="1" s="1"/>
  <c r="AC1764" i="1" s="1"/>
  <c r="Z1752" i="1"/>
  <c r="AA1752" i="1" s="1"/>
  <c r="AC1752" i="1" s="1"/>
  <c r="Z1740" i="1"/>
  <c r="AA1740" i="1" s="1"/>
  <c r="AC1740" i="1" s="1"/>
  <c r="Z1728" i="1"/>
  <c r="AA1728" i="1" s="1"/>
  <c r="AC1728" i="1" s="1"/>
  <c r="Z1716" i="1"/>
  <c r="AA1716" i="1" s="1"/>
  <c r="AC1716" i="1" s="1"/>
  <c r="Z1704" i="1"/>
  <c r="AA1704" i="1" s="1"/>
  <c r="AC1704" i="1" s="1"/>
  <c r="Z1692" i="1"/>
  <c r="AA1692" i="1" s="1"/>
  <c r="AC1692" i="1" s="1"/>
  <c r="Z1680" i="1"/>
  <c r="AA1680" i="1" s="1"/>
  <c r="AC1680" i="1" s="1"/>
  <c r="Z1668" i="1"/>
  <c r="AA1668" i="1" s="1"/>
  <c r="AC1668" i="1" s="1"/>
  <c r="Z1656" i="1"/>
  <c r="AA1656" i="1" s="1"/>
  <c r="AC1656" i="1" s="1"/>
  <c r="Z1644" i="1"/>
  <c r="AA1644" i="1" s="1"/>
  <c r="AC1644" i="1" s="1"/>
  <c r="Z1632" i="1"/>
  <c r="AA1632" i="1" s="1"/>
  <c r="AC1632" i="1" s="1"/>
  <c r="Z1620" i="1"/>
  <c r="AA1620" i="1" s="1"/>
  <c r="AC1620" i="1" s="1"/>
  <c r="Z1608" i="1"/>
  <c r="AA1608" i="1" s="1"/>
  <c r="AC1608" i="1" s="1"/>
  <c r="Z1596" i="1"/>
  <c r="AA1596" i="1" s="1"/>
  <c r="AC1596" i="1" s="1"/>
  <c r="Z1584" i="1"/>
  <c r="AA1584" i="1" s="1"/>
  <c r="AC1584" i="1" s="1"/>
  <c r="Z1572" i="1"/>
  <c r="AA1572" i="1" s="1"/>
  <c r="AC1572" i="1" s="1"/>
  <c r="Z1560" i="1"/>
  <c r="AA1560" i="1" s="1"/>
  <c r="AC1560" i="1" s="1"/>
  <c r="Z1548" i="1"/>
  <c r="AA1548" i="1" s="1"/>
  <c r="AC1548" i="1" s="1"/>
  <c r="Z1536" i="1"/>
  <c r="AA1536" i="1" s="1"/>
  <c r="AC1536" i="1" s="1"/>
  <c r="Z1524" i="1"/>
  <c r="AA1524" i="1" s="1"/>
  <c r="AC1524" i="1" s="1"/>
  <c r="Z1512" i="1"/>
  <c r="AA1512" i="1" s="1"/>
  <c r="AC1512" i="1" s="1"/>
  <c r="Z1500" i="1"/>
  <c r="AA1500" i="1" s="1"/>
  <c r="AC1500" i="1" s="1"/>
  <c r="Z1488" i="1"/>
  <c r="AA1488" i="1" s="1"/>
  <c r="AC1488" i="1" s="1"/>
  <c r="Z1476" i="1"/>
  <c r="AA1476" i="1" s="1"/>
  <c r="AC1476" i="1" s="1"/>
  <c r="Z1464" i="1"/>
  <c r="AA1464" i="1" s="1"/>
  <c r="AC1464" i="1" s="1"/>
  <c r="Z1452" i="1"/>
  <c r="AA1452" i="1" s="1"/>
  <c r="AC1452" i="1" s="1"/>
  <c r="Z1440" i="1"/>
  <c r="AA1440" i="1" s="1"/>
  <c r="AC1440" i="1" s="1"/>
  <c r="Z1428" i="1"/>
  <c r="AA1428" i="1" s="1"/>
  <c r="AC1428" i="1" s="1"/>
  <c r="Z1416" i="1"/>
  <c r="AA1416" i="1" s="1"/>
  <c r="AC1416" i="1" s="1"/>
  <c r="Z1404" i="1"/>
  <c r="AA1404" i="1" s="1"/>
  <c r="AC1404" i="1" s="1"/>
  <c r="Z1392" i="1"/>
  <c r="AA1392" i="1" s="1"/>
  <c r="AC1392" i="1" s="1"/>
  <c r="Z1380" i="1"/>
  <c r="AA1380" i="1" s="1"/>
  <c r="AC1380" i="1" s="1"/>
  <c r="Z1368" i="1"/>
  <c r="AA1368" i="1" s="1"/>
  <c r="AC1368" i="1" s="1"/>
  <c r="Z1356" i="1"/>
  <c r="AA1356" i="1" s="1"/>
  <c r="AC1356" i="1" s="1"/>
  <c r="Z1344" i="1"/>
  <c r="AA1344" i="1" s="1"/>
  <c r="AC1344" i="1" s="1"/>
  <c r="Z1332" i="1"/>
  <c r="AA1332" i="1" s="1"/>
  <c r="AC1332" i="1" s="1"/>
  <c r="Z1320" i="1"/>
  <c r="AA1320" i="1" s="1"/>
  <c r="AC1320" i="1" s="1"/>
  <c r="Z1308" i="1"/>
  <c r="AA1308" i="1" s="1"/>
  <c r="AC1308" i="1" s="1"/>
  <c r="Z1296" i="1"/>
  <c r="AA1296" i="1" s="1"/>
  <c r="AC1296" i="1" s="1"/>
  <c r="Z1284" i="1"/>
  <c r="AA1284" i="1" s="1"/>
  <c r="AC1284" i="1" s="1"/>
  <c r="Z1272" i="1"/>
  <c r="AA1272" i="1" s="1"/>
  <c r="AC1272" i="1" s="1"/>
  <c r="Z1260" i="1"/>
  <c r="AA1260" i="1" s="1"/>
  <c r="AC1260" i="1" s="1"/>
  <c r="Z1248" i="1"/>
  <c r="AA1248" i="1" s="1"/>
  <c r="AC1248" i="1" s="1"/>
  <c r="Z1236" i="1"/>
  <c r="AA1236" i="1" s="1"/>
  <c r="AC1236" i="1" s="1"/>
  <c r="Z1224" i="1"/>
  <c r="AA1224" i="1" s="1"/>
  <c r="AC1224" i="1" s="1"/>
  <c r="Z1212" i="1"/>
  <c r="AA1212" i="1" s="1"/>
  <c r="AC1212" i="1" s="1"/>
  <c r="Z1200" i="1"/>
  <c r="AA1200" i="1" s="1"/>
  <c r="AC1200" i="1" s="1"/>
  <c r="Z1188" i="1"/>
  <c r="AA1188" i="1" s="1"/>
  <c r="AC1188" i="1" s="1"/>
  <c r="Z1176" i="1"/>
  <c r="AA1176" i="1" s="1"/>
  <c r="AC1176" i="1" s="1"/>
  <c r="Z1164" i="1"/>
  <c r="AA1164" i="1" s="1"/>
  <c r="AC1164" i="1" s="1"/>
  <c r="Z1152" i="1"/>
  <c r="AA1152" i="1" s="1"/>
  <c r="AC1152" i="1" s="1"/>
  <c r="Z1140" i="1"/>
  <c r="AA1140" i="1" s="1"/>
  <c r="AC1140" i="1" s="1"/>
  <c r="Z1128" i="1"/>
  <c r="AA1128" i="1" s="1"/>
  <c r="AC1128" i="1" s="1"/>
  <c r="Z1116" i="1"/>
  <c r="AA1116" i="1" s="1"/>
  <c r="AC1116" i="1" s="1"/>
  <c r="Z1104" i="1"/>
  <c r="AA1104" i="1" s="1"/>
  <c r="AC1104" i="1" s="1"/>
  <c r="Z1092" i="1"/>
  <c r="AA1092" i="1" s="1"/>
  <c r="AC1092" i="1" s="1"/>
  <c r="Z1080" i="1"/>
  <c r="AA1080" i="1" s="1"/>
  <c r="AC1080" i="1" s="1"/>
  <c r="Z1068" i="1"/>
  <c r="AA1068" i="1" s="1"/>
  <c r="AC1068" i="1" s="1"/>
  <c r="Z1056" i="1"/>
  <c r="AA1056" i="1" s="1"/>
  <c r="AC1056" i="1" s="1"/>
  <c r="Z1044" i="1"/>
  <c r="AA1044" i="1" s="1"/>
  <c r="AC1044" i="1" s="1"/>
  <c r="Z1032" i="1"/>
  <c r="AA1032" i="1" s="1"/>
  <c r="AC1032" i="1" s="1"/>
  <c r="Z1020" i="1"/>
  <c r="AA1020" i="1" s="1"/>
  <c r="AC1020" i="1" s="1"/>
  <c r="Z1008" i="1"/>
  <c r="AA1008" i="1" s="1"/>
  <c r="AC1008" i="1" s="1"/>
  <c r="Z996" i="1"/>
  <c r="AA996" i="1" s="1"/>
  <c r="AC996" i="1" s="1"/>
  <c r="Z984" i="1"/>
  <c r="AA984" i="1" s="1"/>
  <c r="AC984" i="1" s="1"/>
  <c r="Z972" i="1"/>
  <c r="AA972" i="1" s="1"/>
  <c r="AC972" i="1" s="1"/>
  <c r="Z960" i="1"/>
  <c r="AA960" i="1" s="1"/>
  <c r="AC960" i="1" s="1"/>
  <c r="Z948" i="1"/>
  <c r="AA948" i="1" s="1"/>
  <c r="AC948" i="1" s="1"/>
  <c r="Z936" i="1"/>
  <c r="AA936" i="1" s="1"/>
  <c r="AC936" i="1" s="1"/>
  <c r="Z924" i="1"/>
  <c r="AA924" i="1" s="1"/>
  <c r="AC924" i="1" s="1"/>
  <c r="Z912" i="1"/>
  <c r="AA912" i="1" s="1"/>
  <c r="AC912" i="1" s="1"/>
  <c r="Z900" i="1"/>
  <c r="AA900" i="1" s="1"/>
  <c r="AC900" i="1" s="1"/>
  <c r="Z888" i="1"/>
  <c r="AA888" i="1" s="1"/>
  <c r="AC888" i="1" s="1"/>
  <c r="Z876" i="1"/>
  <c r="AA876" i="1" s="1"/>
  <c r="AC876" i="1" s="1"/>
  <c r="Z864" i="1"/>
  <c r="AA864" i="1" s="1"/>
  <c r="AC864" i="1" s="1"/>
  <c r="Z852" i="1"/>
  <c r="AA852" i="1" s="1"/>
  <c r="AC852" i="1" s="1"/>
  <c r="Z840" i="1"/>
  <c r="AA840" i="1" s="1"/>
  <c r="AC840" i="1" s="1"/>
  <c r="Z828" i="1"/>
  <c r="AA828" i="1" s="1"/>
  <c r="AC828" i="1" s="1"/>
  <c r="Z816" i="1"/>
  <c r="AA816" i="1" s="1"/>
  <c r="AC816" i="1" s="1"/>
  <c r="Z804" i="1"/>
  <c r="AA804" i="1" s="1"/>
  <c r="AC804" i="1" s="1"/>
  <c r="Z792" i="1"/>
  <c r="AA792" i="1" s="1"/>
  <c r="AC792" i="1" s="1"/>
  <c r="Z780" i="1"/>
  <c r="AA780" i="1" s="1"/>
  <c r="AC780" i="1" s="1"/>
  <c r="Z768" i="1"/>
  <c r="AA768" i="1" s="1"/>
  <c r="AC768" i="1" s="1"/>
  <c r="Z756" i="1"/>
  <c r="AA756" i="1" s="1"/>
  <c r="AC756" i="1" s="1"/>
  <c r="Z744" i="1"/>
  <c r="AA744" i="1" s="1"/>
  <c r="AC744" i="1" s="1"/>
  <c r="Z732" i="1"/>
  <c r="AA732" i="1" s="1"/>
  <c r="AC732" i="1" s="1"/>
  <c r="Z720" i="1"/>
  <c r="AA720" i="1" s="1"/>
  <c r="AC720" i="1" s="1"/>
  <c r="Z708" i="1"/>
  <c r="AA708" i="1" s="1"/>
  <c r="AC708" i="1" s="1"/>
  <c r="Z696" i="1"/>
  <c r="AA696" i="1" s="1"/>
  <c r="AC696" i="1" s="1"/>
  <c r="Z684" i="1"/>
  <c r="AA684" i="1" s="1"/>
  <c r="AC684" i="1" s="1"/>
  <c r="Z672" i="1"/>
  <c r="AA672" i="1" s="1"/>
  <c r="AC672" i="1" s="1"/>
  <c r="Z660" i="1"/>
  <c r="AA660" i="1" s="1"/>
  <c r="AC660" i="1" s="1"/>
  <c r="Z648" i="1"/>
  <c r="AA648" i="1" s="1"/>
  <c r="AC648" i="1" s="1"/>
  <c r="Z636" i="1"/>
  <c r="AA636" i="1" s="1"/>
  <c r="AC636" i="1" s="1"/>
  <c r="Z624" i="1"/>
  <c r="AA624" i="1" s="1"/>
  <c r="AC624" i="1" s="1"/>
  <c r="Z612" i="1"/>
  <c r="AA612" i="1" s="1"/>
  <c r="AC612" i="1" s="1"/>
  <c r="Z600" i="1"/>
  <c r="AA600" i="1" s="1"/>
  <c r="AC600" i="1" s="1"/>
  <c r="Z588" i="1"/>
  <c r="AA588" i="1" s="1"/>
  <c r="AC588" i="1" s="1"/>
  <c r="Z576" i="1"/>
  <c r="AA576" i="1" s="1"/>
  <c r="AC576" i="1" s="1"/>
  <c r="Z564" i="1"/>
  <c r="AA564" i="1" s="1"/>
  <c r="AC564" i="1" s="1"/>
  <c r="Z552" i="1"/>
  <c r="AA552" i="1" s="1"/>
  <c r="AC552" i="1" s="1"/>
  <c r="Z540" i="1"/>
  <c r="AA540" i="1" s="1"/>
  <c r="AC540" i="1" s="1"/>
  <c r="Z528" i="1"/>
  <c r="AA528" i="1" s="1"/>
  <c r="AC528" i="1" s="1"/>
  <c r="Z516" i="1"/>
  <c r="AA516" i="1" s="1"/>
  <c r="AC516" i="1" s="1"/>
  <c r="Z504" i="1"/>
  <c r="AA504" i="1" s="1"/>
  <c r="AC504" i="1" s="1"/>
  <c r="Z492" i="1"/>
  <c r="AA492" i="1" s="1"/>
  <c r="AC492" i="1" s="1"/>
  <c r="Z480" i="1"/>
  <c r="AA480" i="1" s="1"/>
  <c r="AC480" i="1" s="1"/>
  <c r="Z468" i="1"/>
  <c r="AA468" i="1" s="1"/>
  <c r="AC468" i="1" s="1"/>
  <c r="Z456" i="1"/>
  <c r="AA456" i="1" s="1"/>
  <c r="AC456" i="1" s="1"/>
  <c r="Z444" i="1"/>
  <c r="AA444" i="1" s="1"/>
  <c r="AC444" i="1" s="1"/>
  <c r="Z432" i="1"/>
  <c r="AA432" i="1" s="1"/>
  <c r="AC432" i="1" s="1"/>
  <c r="Z420" i="1"/>
  <c r="AA420" i="1" s="1"/>
  <c r="AC420" i="1" s="1"/>
  <c r="Z408" i="1"/>
  <c r="AA408" i="1" s="1"/>
  <c r="AC408" i="1" s="1"/>
  <c r="Z396" i="1"/>
  <c r="AA396" i="1" s="1"/>
  <c r="AC396" i="1" s="1"/>
  <c r="Z384" i="1"/>
  <c r="AA384" i="1" s="1"/>
  <c r="AC384" i="1" s="1"/>
  <c r="Z372" i="1"/>
  <c r="AA372" i="1" s="1"/>
  <c r="AC372" i="1" s="1"/>
  <c r="Z360" i="1"/>
  <c r="AA360" i="1" s="1"/>
  <c r="AC360" i="1" s="1"/>
  <c r="Z348" i="1"/>
  <c r="AA348" i="1" s="1"/>
  <c r="AC348" i="1" s="1"/>
  <c r="Z336" i="1"/>
  <c r="AA336" i="1" s="1"/>
  <c r="AC336" i="1" s="1"/>
  <c r="Z324" i="1"/>
  <c r="AA324" i="1" s="1"/>
  <c r="AC324" i="1" s="1"/>
  <c r="Z312" i="1"/>
  <c r="AA312" i="1" s="1"/>
  <c r="AC312" i="1" s="1"/>
  <c r="Z300" i="1"/>
  <c r="AA300" i="1" s="1"/>
  <c r="AC300" i="1" s="1"/>
  <c r="Z288" i="1"/>
  <c r="AA288" i="1" s="1"/>
  <c r="AC288" i="1" s="1"/>
  <c r="Z276" i="1"/>
  <c r="AA276" i="1" s="1"/>
  <c r="AC276" i="1" s="1"/>
  <c r="Z264" i="1"/>
  <c r="AA264" i="1" s="1"/>
  <c r="AC264" i="1" s="1"/>
  <c r="Z252" i="1"/>
  <c r="AA252" i="1" s="1"/>
  <c r="AC252" i="1" s="1"/>
  <c r="Z240" i="1"/>
  <c r="AA240" i="1" s="1"/>
  <c r="AC240" i="1" s="1"/>
  <c r="Z228" i="1"/>
  <c r="AA228" i="1" s="1"/>
  <c r="AC228" i="1" s="1"/>
  <c r="Z216" i="1"/>
  <c r="AA216" i="1" s="1"/>
  <c r="AC216" i="1" s="1"/>
  <c r="Z204" i="1"/>
  <c r="AA204" i="1" s="1"/>
  <c r="AC204" i="1" s="1"/>
  <c r="Z192" i="1"/>
  <c r="AA192" i="1" s="1"/>
  <c r="AC192" i="1" s="1"/>
  <c r="Z180" i="1"/>
  <c r="AA180" i="1" s="1"/>
  <c r="AC180" i="1" s="1"/>
  <c r="Z168" i="1"/>
  <c r="AA168" i="1" s="1"/>
  <c r="AC168" i="1" s="1"/>
  <c r="Z156" i="1"/>
  <c r="AA156" i="1" s="1"/>
  <c r="AC156" i="1" s="1"/>
  <c r="Z144" i="1"/>
  <c r="AA144" i="1" s="1"/>
  <c r="AC144" i="1" s="1"/>
  <c r="Z132" i="1"/>
  <c r="AA132" i="1" s="1"/>
  <c r="AC132" i="1" s="1"/>
  <c r="Z120" i="1"/>
  <c r="AA120" i="1" s="1"/>
  <c r="AC120" i="1" s="1"/>
  <c r="Z108" i="1"/>
  <c r="AA108" i="1" s="1"/>
  <c r="AC108" i="1" s="1"/>
  <c r="Z96" i="1"/>
  <c r="AA96" i="1" s="1"/>
  <c r="AC96" i="1" s="1"/>
  <c r="Z84" i="1"/>
  <c r="AA84" i="1" s="1"/>
  <c r="AC84" i="1" s="1"/>
  <c r="Z72" i="1"/>
  <c r="AA72" i="1" s="1"/>
  <c r="AC72" i="1" s="1"/>
  <c r="Z60" i="1"/>
  <c r="AA60" i="1" s="1"/>
  <c r="AC60" i="1" s="1"/>
  <c r="Z48" i="1"/>
  <c r="AA48" i="1" s="1"/>
  <c r="AC48" i="1" s="1"/>
  <c r="Z36" i="1"/>
  <c r="AA36" i="1" s="1"/>
  <c r="AC36" i="1" s="1"/>
  <c r="Z24" i="1"/>
  <c r="AA24" i="1" s="1"/>
  <c r="AC24" i="1" s="1"/>
  <c r="Z12" i="1"/>
  <c r="AA12" i="1" s="1"/>
  <c r="AC12" i="1" s="1"/>
  <c r="Z1806" i="1"/>
  <c r="AA1806" i="1" s="1"/>
  <c r="AC1806" i="1" s="1"/>
  <c r="Z1794" i="1"/>
  <c r="AA1794" i="1" s="1"/>
  <c r="AC1794" i="1" s="1"/>
  <c r="Z1782" i="1"/>
  <c r="AA1782" i="1" s="1"/>
  <c r="AC1782" i="1" s="1"/>
  <c r="Z1770" i="1"/>
  <c r="AA1770" i="1" s="1"/>
  <c r="AC1770" i="1" s="1"/>
  <c r="Z1758" i="1"/>
  <c r="AA1758" i="1" s="1"/>
  <c r="AC1758" i="1" s="1"/>
  <c r="Z1746" i="1"/>
  <c r="AA1746" i="1" s="1"/>
  <c r="AC1746" i="1" s="1"/>
  <c r="Z1734" i="1"/>
  <c r="AA1734" i="1" s="1"/>
  <c r="AC1734" i="1" s="1"/>
  <c r="Z1722" i="1"/>
  <c r="AA1722" i="1" s="1"/>
  <c r="AC1722" i="1" s="1"/>
  <c r="Z1710" i="1"/>
  <c r="AA1710" i="1" s="1"/>
  <c r="AC1710" i="1" s="1"/>
  <c r="Z1698" i="1"/>
  <c r="AA1698" i="1" s="1"/>
  <c r="AC1698" i="1" s="1"/>
  <c r="Z1686" i="1"/>
  <c r="AA1686" i="1" s="1"/>
  <c r="AC1686" i="1" s="1"/>
  <c r="Z1674" i="1"/>
  <c r="AA1674" i="1" s="1"/>
  <c r="AC1674" i="1" s="1"/>
  <c r="Z1662" i="1"/>
  <c r="AA1662" i="1" s="1"/>
  <c r="AC1662" i="1" s="1"/>
  <c r="Z1650" i="1"/>
  <c r="AA1650" i="1" s="1"/>
  <c r="AC1650" i="1" s="1"/>
  <c r="Z1638" i="1"/>
  <c r="AA1638" i="1" s="1"/>
  <c r="AC1638" i="1" s="1"/>
  <c r="Z1626" i="1"/>
  <c r="AA1626" i="1" s="1"/>
  <c r="AC1626" i="1" s="1"/>
  <c r="Z1614" i="1"/>
  <c r="AA1614" i="1" s="1"/>
  <c r="AC1614" i="1" s="1"/>
  <c r="Z1602" i="1"/>
  <c r="AA1602" i="1" s="1"/>
  <c r="AC1602" i="1" s="1"/>
  <c r="Z1590" i="1"/>
  <c r="AA1590" i="1" s="1"/>
  <c r="AC1590" i="1" s="1"/>
  <c r="Z1578" i="1"/>
  <c r="AA1578" i="1" s="1"/>
  <c r="AC1578" i="1" s="1"/>
  <c r="Z1566" i="1"/>
  <c r="AA1566" i="1" s="1"/>
  <c r="AC1566" i="1" s="1"/>
  <c r="Z1554" i="1"/>
  <c r="AA1554" i="1" s="1"/>
  <c r="AC1554" i="1" s="1"/>
  <c r="Z1542" i="1"/>
  <c r="AA1542" i="1" s="1"/>
  <c r="AC1542" i="1" s="1"/>
  <c r="Z1530" i="1"/>
  <c r="AA1530" i="1" s="1"/>
  <c r="AC1530" i="1" s="1"/>
  <c r="Z1518" i="1"/>
  <c r="AA1518" i="1" s="1"/>
  <c r="AC1518" i="1" s="1"/>
  <c r="Z1506" i="1"/>
  <c r="AA1506" i="1" s="1"/>
  <c r="AC1506" i="1" s="1"/>
  <c r="Z1494" i="1"/>
  <c r="AA1494" i="1" s="1"/>
  <c r="AC1494" i="1" s="1"/>
  <c r="Z1482" i="1"/>
  <c r="AA1482" i="1" s="1"/>
  <c r="AC1482" i="1" s="1"/>
  <c r="Z1470" i="1"/>
  <c r="AA1470" i="1" s="1"/>
  <c r="AC1470" i="1" s="1"/>
  <c r="Z1458" i="1"/>
  <c r="AA1458" i="1" s="1"/>
  <c r="AC1458" i="1" s="1"/>
  <c r="Z1446" i="1"/>
  <c r="AA1446" i="1" s="1"/>
  <c r="AC1446" i="1" s="1"/>
  <c r="Z1434" i="1"/>
  <c r="AA1434" i="1" s="1"/>
  <c r="AC1434" i="1" s="1"/>
  <c r="Z1422" i="1"/>
  <c r="AA1422" i="1" s="1"/>
  <c r="AC1422" i="1" s="1"/>
  <c r="Z1410" i="1"/>
  <c r="AA1410" i="1" s="1"/>
  <c r="AC1410" i="1" s="1"/>
  <c r="Z1398" i="1"/>
  <c r="AA1398" i="1" s="1"/>
  <c r="AC1398" i="1" s="1"/>
  <c r="Z1386" i="1"/>
  <c r="AA1386" i="1" s="1"/>
  <c r="AC1386" i="1" s="1"/>
  <c r="Z1374" i="1"/>
  <c r="AA1374" i="1" s="1"/>
  <c r="AC1374" i="1" s="1"/>
  <c r="Z1362" i="1"/>
  <c r="AA1362" i="1" s="1"/>
  <c r="AC1362" i="1" s="1"/>
  <c r="Z1350" i="1"/>
  <c r="AA1350" i="1" s="1"/>
  <c r="AC1350" i="1" s="1"/>
  <c r="Z1338" i="1"/>
  <c r="AA1338" i="1" s="1"/>
  <c r="AC1338" i="1" s="1"/>
  <c r="Z1326" i="1"/>
  <c r="AA1326" i="1" s="1"/>
  <c r="AC1326" i="1" s="1"/>
  <c r="Z1314" i="1"/>
  <c r="AA1314" i="1" s="1"/>
  <c r="AC1314" i="1" s="1"/>
  <c r="Z1302" i="1"/>
  <c r="AA1302" i="1" s="1"/>
  <c r="AC1302" i="1" s="1"/>
  <c r="Z1290" i="1"/>
  <c r="AA1290" i="1" s="1"/>
  <c r="AC1290" i="1" s="1"/>
  <c r="Z1278" i="1"/>
  <c r="AA1278" i="1" s="1"/>
  <c r="AC1278" i="1" s="1"/>
  <c r="Z1266" i="1"/>
  <c r="AA1266" i="1" s="1"/>
  <c r="AC1266" i="1" s="1"/>
  <c r="Z1254" i="1"/>
  <c r="AA1254" i="1" s="1"/>
  <c r="AC1254" i="1" s="1"/>
  <c r="Z1242" i="1"/>
  <c r="AA1242" i="1" s="1"/>
  <c r="AC1242" i="1" s="1"/>
  <c r="Z1633" i="1"/>
  <c r="AA1633" i="1" s="1"/>
  <c r="AC1633" i="1" s="1"/>
  <c r="Z1621" i="1"/>
  <c r="AA1621" i="1" s="1"/>
  <c r="AC1621" i="1" s="1"/>
  <c r="Z1609" i="1"/>
  <c r="AA1609" i="1" s="1"/>
  <c r="AC1609" i="1" s="1"/>
  <c r="Z1597" i="1"/>
  <c r="AA1597" i="1" s="1"/>
  <c r="AC1597" i="1" s="1"/>
  <c r="Z1585" i="1"/>
  <c r="AA1585" i="1" s="1"/>
  <c r="AC1585" i="1" s="1"/>
  <c r="Z1573" i="1"/>
  <c r="AA1573" i="1" s="1"/>
  <c r="AC1573" i="1" s="1"/>
  <c r="Z1561" i="1"/>
  <c r="AA1561" i="1" s="1"/>
  <c r="AC1561" i="1" s="1"/>
  <c r="Z1549" i="1"/>
  <c r="AA1549" i="1" s="1"/>
  <c r="AC1549" i="1" s="1"/>
  <c r="Z1537" i="1"/>
  <c r="AA1537" i="1" s="1"/>
  <c r="AC1537" i="1" s="1"/>
  <c r="Z1525" i="1"/>
  <c r="AA1525" i="1" s="1"/>
  <c r="Z1513" i="1"/>
  <c r="AA1513" i="1" s="1"/>
  <c r="AC1513" i="1" s="1"/>
  <c r="Z1501" i="1"/>
  <c r="AA1501" i="1" s="1"/>
  <c r="Z1489" i="1"/>
  <c r="AA1489" i="1" s="1"/>
  <c r="AC1489" i="1" s="1"/>
  <c r="Z1477" i="1"/>
  <c r="AA1477" i="1" s="1"/>
  <c r="AC1477" i="1" s="1"/>
  <c r="Z1465" i="1"/>
  <c r="AA1465" i="1" s="1"/>
  <c r="AC1465" i="1" s="1"/>
  <c r="Z1453" i="1"/>
  <c r="AA1453" i="1" s="1"/>
  <c r="AC1453" i="1" s="1"/>
  <c r="Z1441" i="1"/>
  <c r="AA1441" i="1" s="1"/>
  <c r="AC1441" i="1" s="1"/>
  <c r="Z1429" i="1"/>
  <c r="AA1429" i="1" s="1"/>
  <c r="AC1429" i="1" s="1"/>
  <c r="Z1417" i="1"/>
  <c r="AA1417" i="1" s="1"/>
  <c r="AC1417" i="1" s="1"/>
  <c r="Z1405" i="1"/>
  <c r="AA1405" i="1" s="1"/>
  <c r="AC1405" i="1" s="1"/>
  <c r="Z1393" i="1"/>
  <c r="AA1393" i="1" s="1"/>
  <c r="AC1393" i="1" s="1"/>
  <c r="Z1381" i="1"/>
  <c r="AA1381" i="1" s="1"/>
  <c r="Z1369" i="1"/>
  <c r="AA1369" i="1" s="1"/>
  <c r="AC1369" i="1" s="1"/>
  <c r="Z1357" i="1"/>
  <c r="AA1357" i="1" s="1"/>
  <c r="Z1345" i="1"/>
  <c r="AA1345" i="1" s="1"/>
  <c r="AC1345" i="1" s="1"/>
  <c r="Z1333" i="1"/>
  <c r="AA1333" i="1" s="1"/>
  <c r="AC1333" i="1" s="1"/>
  <c r="Z1321" i="1"/>
  <c r="AA1321" i="1" s="1"/>
  <c r="AC1321" i="1" s="1"/>
  <c r="Z1309" i="1"/>
  <c r="AA1309" i="1" s="1"/>
  <c r="AC1309" i="1" s="1"/>
  <c r="Z1297" i="1"/>
  <c r="AA1297" i="1" s="1"/>
  <c r="AC1297" i="1" s="1"/>
  <c r="Z1285" i="1"/>
  <c r="AA1285" i="1" s="1"/>
  <c r="AC1285" i="1" s="1"/>
  <c r="Z1273" i="1"/>
  <c r="AA1273" i="1" s="1"/>
  <c r="AC1273" i="1" s="1"/>
  <c r="Z1261" i="1"/>
  <c r="AA1261" i="1" s="1"/>
  <c r="AC1261" i="1" s="1"/>
  <c r="Z1249" i="1"/>
  <c r="AA1249" i="1" s="1"/>
  <c r="AC1249" i="1" s="1"/>
  <c r="Z1237" i="1"/>
  <c r="AA1237" i="1" s="1"/>
  <c r="Z1225" i="1"/>
  <c r="AA1225" i="1" s="1"/>
  <c r="AC1225" i="1" s="1"/>
  <c r="Z1213" i="1"/>
  <c r="AA1213" i="1" s="1"/>
  <c r="Z1201" i="1"/>
  <c r="AA1201" i="1" s="1"/>
  <c r="AC1201" i="1" s="1"/>
  <c r="Z1189" i="1"/>
  <c r="AA1189" i="1" s="1"/>
  <c r="AC1189" i="1" s="1"/>
  <c r="Z1177" i="1"/>
  <c r="AA1177" i="1" s="1"/>
  <c r="AC1177" i="1" s="1"/>
  <c r="Z1165" i="1"/>
  <c r="AA1165" i="1" s="1"/>
  <c r="AC1165" i="1" s="1"/>
  <c r="Z1153" i="1"/>
  <c r="AA1153" i="1" s="1"/>
  <c r="AC1153" i="1" s="1"/>
  <c r="Z1141" i="1"/>
  <c r="AA1141" i="1" s="1"/>
  <c r="AC1141" i="1" s="1"/>
  <c r="Z1129" i="1"/>
  <c r="AA1129" i="1" s="1"/>
  <c r="AC1129" i="1" s="1"/>
  <c r="Z1117" i="1"/>
  <c r="AA1117" i="1" s="1"/>
  <c r="AC1117" i="1" s="1"/>
  <c r="Z1105" i="1"/>
  <c r="AA1105" i="1" s="1"/>
  <c r="AC1105" i="1" s="1"/>
  <c r="Z1093" i="1"/>
  <c r="AA1093" i="1" s="1"/>
  <c r="Z1081" i="1"/>
  <c r="AA1081" i="1" s="1"/>
  <c r="AC1081" i="1" s="1"/>
  <c r="Z1069" i="1"/>
  <c r="AA1069" i="1" s="1"/>
  <c r="Z1057" i="1"/>
  <c r="AA1057" i="1" s="1"/>
  <c r="AC1057" i="1" s="1"/>
  <c r="Z1045" i="1"/>
  <c r="AA1045" i="1" s="1"/>
  <c r="AC1045" i="1" s="1"/>
  <c r="Z1033" i="1"/>
  <c r="AA1033" i="1" s="1"/>
  <c r="AC1033" i="1" s="1"/>
  <c r="Z1021" i="1"/>
  <c r="AA1021" i="1" s="1"/>
  <c r="AC1021" i="1" s="1"/>
  <c r="Z1009" i="1"/>
  <c r="AA1009" i="1" s="1"/>
  <c r="AC1009" i="1" s="1"/>
  <c r="Z997" i="1"/>
  <c r="AA997" i="1" s="1"/>
  <c r="AC997" i="1" s="1"/>
  <c r="Z985" i="1"/>
  <c r="AA985" i="1" s="1"/>
  <c r="AC985" i="1" s="1"/>
  <c r="Z973" i="1"/>
  <c r="AA973" i="1" s="1"/>
  <c r="AC973" i="1" s="1"/>
  <c r="Z961" i="1"/>
  <c r="AA961" i="1" s="1"/>
  <c r="AC961" i="1" s="1"/>
  <c r="Z949" i="1"/>
  <c r="AA949" i="1" s="1"/>
  <c r="Z937" i="1"/>
  <c r="AA937" i="1" s="1"/>
  <c r="AC937" i="1" s="1"/>
  <c r="Z925" i="1"/>
  <c r="AA925" i="1" s="1"/>
  <c r="Z913" i="1"/>
  <c r="AA913" i="1" s="1"/>
  <c r="AC913" i="1" s="1"/>
  <c r="Z901" i="1"/>
  <c r="AA901" i="1" s="1"/>
  <c r="AC901" i="1" s="1"/>
  <c r="Z889" i="1"/>
  <c r="AA889" i="1" s="1"/>
  <c r="AC889" i="1" s="1"/>
  <c r="Z877" i="1"/>
  <c r="AA877" i="1" s="1"/>
  <c r="AC877" i="1" s="1"/>
  <c r="Z865" i="1"/>
  <c r="AA865" i="1" s="1"/>
  <c r="AC865" i="1" s="1"/>
  <c r="Z853" i="1"/>
  <c r="AA853" i="1" s="1"/>
  <c r="AC853" i="1" s="1"/>
  <c r="Z841" i="1"/>
  <c r="AA841" i="1" s="1"/>
  <c r="AC841" i="1" s="1"/>
  <c r="Z829" i="1"/>
  <c r="AA829" i="1" s="1"/>
  <c r="AC829" i="1" s="1"/>
  <c r="Z817" i="1"/>
  <c r="AA817" i="1" s="1"/>
  <c r="AC817" i="1" s="1"/>
  <c r="Z805" i="1"/>
  <c r="AA805" i="1" s="1"/>
  <c r="Z793" i="1"/>
  <c r="AA793" i="1" s="1"/>
  <c r="AC793" i="1" s="1"/>
  <c r="Z781" i="1"/>
  <c r="AA781" i="1" s="1"/>
  <c r="Z769" i="1"/>
  <c r="AA769" i="1" s="1"/>
  <c r="AC769" i="1" s="1"/>
  <c r="Z757" i="1"/>
  <c r="AA757" i="1" s="1"/>
  <c r="AC757" i="1" s="1"/>
  <c r="Z745" i="1"/>
  <c r="AA745" i="1" s="1"/>
  <c r="AC745" i="1" s="1"/>
  <c r="Z733" i="1"/>
  <c r="AA733" i="1" s="1"/>
  <c r="AC733" i="1" s="1"/>
  <c r="Z721" i="1"/>
  <c r="AA721" i="1" s="1"/>
  <c r="AC721" i="1" s="1"/>
  <c r="Z709" i="1"/>
  <c r="AA709" i="1" s="1"/>
  <c r="AC709" i="1" s="1"/>
  <c r="Z697" i="1"/>
  <c r="AA697" i="1" s="1"/>
  <c r="AC697" i="1" s="1"/>
  <c r="Z685" i="1"/>
  <c r="AA685" i="1" s="1"/>
  <c r="AC685" i="1" s="1"/>
  <c r="Z673" i="1"/>
  <c r="AA673" i="1" s="1"/>
  <c r="AC673" i="1" s="1"/>
  <c r="Z1807" i="1"/>
  <c r="AA1807" i="1" s="1"/>
  <c r="AB1807" i="1" s="1"/>
  <c r="Z1795" i="1"/>
  <c r="AA1795" i="1" s="1"/>
  <c r="AC1795" i="1" s="1"/>
  <c r="Z1783" i="1"/>
  <c r="AA1783" i="1" s="1"/>
  <c r="Z1771" i="1"/>
  <c r="AA1771" i="1" s="1"/>
  <c r="AC1771" i="1" s="1"/>
  <c r="Z1759" i="1"/>
  <c r="AA1759" i="1" s="1"/>
  <c r="AC1759" i="1" s="1"/>
  <c r="Z1747" i="1"/>
  <c r="AA1747" i="1" s="1"/>
  <c r="AC1747" i="1" s="1"/>
  <c r="Z1735" i="1"/>
  <c r="AA1735" i="1" s="1"/>
  <c r="AC1735" i="1" s="1"/>
  <c r="Z1723" i="1"/>
  <c r="AA1723" i="1" s="1"/>
  <c r="AC1723" i="1" s="1"/>
  <c r="Z1711" i="1"/>
  <c r="AA1711" i="1" s="1"/>
  <c r="AC1711" i="1" s="1"/>
  <c r="Z1699" i="1"/>
  <c r="AA1699" i="1" s="1"/>
  <c r="AC1699" i="1" s="1"/>
  <c r="Z1687" i="1"/>
  <c r="AA1687" i="1" s="1"/>
  <c r="AC1687" i="1" s="1"/>
  <c r="Z1675" i="1"/>
  <c r="AA1675" i="1" s="1"/>
  <c r="Z1663" i="1"/>
  <c r="AA1663" i="1" s="1"/>
  <c r="Z1651" i="1"/>
  <c r="AA1651" i="1" s="1"/>
  <c r="AC1651" i="1" s="1"/>
  <c r="Z1639" i="1"/>
  <c r="AA1639" i="1" s="1"/>
  <c r="Z1627" i="1"/>
  <c r="AA1627" i="1" s="1"/>
  <c r="AC1627" i="1" s="1"/>
  <c r="Z1615" i="1"/>
  <c r="AA1615" i="1" s="1"/>
  <c r="AC1615" i="1" s="1"/>
  <c r="Z1603" i="1"/>
  <c r="AA1603" i="1" s="1"/>
  <c r="AC1603" i="1" s="1"/>
  <c r="Z1591" i="1"/>
  <c r="AA1591" i="1" s="1"/>
  <c r="AC1591" i="1" s="1"/>
  <c r="Z1579" i="1"/>
  <c r="AA1579" i="1" s="1"/>
  <c r="AC1579" i="1" s="1"/>
  <c r="Z1567" i="1"/>
  <c r="AA1567" i="1" s="1"/>
  <c r="AC1567" i="1" s="1"/>
  <c r="Z1555" i="1"/>
  <c r="AA1555" i="1" s="1"/>
  <c r="AC1555" i="1" s="1"/>
  <c r="Z1543" i="1"/>
  <c r="AA1543" i="1" s="1"/>
  <c r="AC1543" i="1" s="1"/>
  <c r="Z1531" i="1"/>
  <c r="AA1531" i="1" s="1"/>
  <c r="Z1519" i="1"/>
  <c r="AA1519" i="1" s="1"/>
  <c r="Z1507" i="1"/>
  <c r="AA1507" i="1" s="1"/>
  <c r="AC1507" i="1" s="1"/>
  <c r="Z1495" i="1"/>
  <c r="AA1495" i="1" s="1"/>
  <c r="Z1483" i="1"/>
  <c r="AA1483" i="1" s="1"/>
  <c r="AC1483" i="1" s="1"/>
  <c r="Z1471" i="1"/>
  <c r="AA1471" i="1" s="1"/>
  <c r="AC1471" i="1" s="1"/>
  <c r="Z1459" i="1"/>
  <c r="AA1459" i="1" s="1"/>
  <c r="AC1459" i="1" s="1"/>
  <c r="Z1447" i="1"/>
  <c r="AA1447" i="1" s="1"/>
  <c r="AC1447" i="1" s="1"/>
  <c r="Z1435" i="1"/>
  <c r="AA1435" i="1" s="1"/>
  <c r="AC1435" i="1" s="1"/>
  <c r="Z1423" i="1"/>
  <c r="AA1423" i="1" s="1"/>
  <c r="AC1423" i="1" s="1"/>
  <c r="Z1411" i="1"/>
  <c r="AA1411" i="1" s="1"/>
  <c r="AC1411" i="1" s="1"/>
  <c r="Z1399" i="1"/>
  <c r="AA1399" i="1" s="1"/>
  <c r="AC1399" i="1" s="1"/>
  <c r="Z1387" i="1"/>
  <c r="AA1387" i="1" s="1"/>
  <c r="Z1375" i="1"/>
  <c r="AA1375" i="1" s="1"/>
  <c r="Z1363" i="1"/>
  <c r="AA1363" i="1" s="1"/>
  <c r="AC1363" i="1" s="1"/>
  <c r="Z1351" i="1"/>
  <c r="AA1351" i="1" s="1"/>
  <c r="Z1339" i="1"/>
  <c r="AA1339" i="1" s="1"/>
  <c r="AC1339" i="1" s="1"/>
  <c r="Z1327" i="1"/>
  <c r="AA1327" i="1" s="1"/>
  <c r="AC1327" i="1" s="1"/>
  <c r="Z1315" i="1"/>
  <c r="AA1315" i="1" s="1"/>
  <c r="AC1315" i="1" s="1"/>
  <c r="Z1303" i="1"/>
  <c r="AA1303" i="1" s="1"/>
  <c r="AC1303" i="1" s="1"/>
  <c r="Z1291" i="1"/>
  <c r="AA1291" i="1" s="1"/>
  <c r="AC1291" i="1" s="1"/>
  <c r="Z1279" i="1"/>
  <c r="AA1279" i="1" s="1"/>
  <c r="AC1279" i="1" s="1"/>
  <c r="Z1267" i="1"/>
  <c r="AA1267" i="1" s="1"/>
  <c r="AC1267" i="1" s="1"/>
  <c r="Z1255" i="1"/>
  <c r="AA1255" i="1" s="1"/>
  <c r="AC1255" i="1" s="1"/>
  <c r="Z1243" i="1"/>
  <c r="AA1243" i="1" s="1"/>
  <c r="Z1231" i="1"/>
  <c r="AA1231" i="1" s="1"/>
  <c r="Z1219" i="1"/>
  <c r="AA1219" i="1" s="1"/>
  <c r="AC1219" i="1" s="1"/>
  <c r="Z1207" i="1"/>
  <c r="AA1207" i="1" s="1"/>
  <c r="Z1195" i="1"/>
  <c r="AA1195" i="1" s="1"/>
  <c r="AC1195" i="1" s="1"/>
  <c r="Z1183" i="1"/>
  <c r="AA1183" i="1" s="1"/>
  <c r="AC1183" i="1" s="1"/>
  <c r="Z1171" i="1"/>
  <c r="AA1171" i="1" s="1"/>
  <c r="AC1171" i="1" s="1"/>
  <c r="Z1159" i="1"/>
  <c r="AA1159" i="1" s="1"/>
  <c r="AC1159" i="1" s="1"/>
  <c r="Z1147" i="1"/>
  <c r="AA1147" i="1" s="1"/>
  <c r="AC1147" i="1" s="1"/>
  <c r="Z1135" i="1"/>
  <c r="AA1135" i="1" s="1"/>
  <c r="AC1135" i="1" s="1"/>
  <c r="Z1123" i="1"/>
  <c r="AA1123" i="1" s="1"/>
  <c r="AC1123" i="1" s="1"/>
  <c r="Z1111" i="1"/>
  <c r="AA1111" i="1" s="1"/>
  <c r="AC1111" i="1" s="1"/>
  <c r="Z1099" i="1"/>
  <c r="AA1099" i="1" s="1"/>
  <c r="Z1087" i="1"/>
  <c r="AA1087" i="1" s="1"/>
  <c r="Z1075" i="1"/>
  <c r="AA1075" i="1" s="1"/>
  <c r="AC1075" i="1" s="1"/>
  <c r="Z1063" i="1"/>
  <c r="AA1063" i="1" s="1"/>
  <c r="Z1051" i="1"/>
  <c r="AA1051" i="1" s="1"/>
  <c r="AC1051" i="1" s="1"/>
  <c r="Z1039" i="1"/>
  <c r="AA1039" i="1" s="1"/>
  <c r="AC1039" i="1" s="1"/>
  <c r="Z1027" i="1"/>
  <c r="AA1027" i="1" s="1"/>
  <c r="AC1027" i="1" s="1"/>
  <c r="Z1015" i="1"/>
  <c r="AA1015" i="1" s="1"/>
  <c r="AC1015" i="1" s="1"/>
  <c r="Z1003" i="1"/>
  <c r="AA1003" i="1" s="1"/>
  <c r="AC1003" i="1" s="1"/>
  <c r="Z991" i="1"/>
  <c r="AA991" i="1" s="1"/>
  <c r="AC991" i="1" s="1"/>
  <c r="Z979" i="1"/>
  <c r="AA979" i="1" s="1"/>
  <c r="AC979" i="1" s="1"/>
  <c r="Z967" i="1"/>
  <c r="AA967" i="1" s="1"/>
  <c r="AC967" i="1" s="1"/>
  <c r="Z955" i="1"/>
  <c r="AA955" i="1" s="1"/>
  <c r="Z943" i="1"/>
  <c r="AA943" i="1" s="1"/>
  <c r="Z931" i="1"/>
  <c r="AA931" i="1" s="1"/>
  <c r="AC931" i="1" s="1"/>
  <c r="Z919" i="1"/>
  <c r="AA919" i="1" s="1"/>
  <c r="Z907" i="1"/>
  <c r="AA907" i="1" s="1"/>
  <c r="AC907" i="1" s="1"/>
  <c r="Z895" i="1"/>
  <c r="AA895" i="1" s="1"/>
  <c r="AC895" i="1" s="1"/>
  <c r="Z883" i="1"/>
  <c r="AA883" i="1" s="1"/>
  <c r="AC883" i="1" s="1"/>
  <c r="Z871" i="1"/>
  <c r="AA871" i="1" s="1"/>
  <c r="AC871" i="1" s="1"/>
  <c r="Z859" i="1"/>
  <c r="AA859" i="1" s="1"/>
  <c r="AC859" i="1" s="1"/>
  <c r="Z847" i="1"/>
  <c r="AA847" i="1" s="1"/>
  <c r="AC847" i="1" s="1"/>
  <c r="Z835" i="1"/>
  <c r="AA835" i="1" s="1"/>
  <c r="AC835" i="1" s="1"/>
  <c r="Z823" i="1"/>
  <c r="AA823" i="1" s="1"/>
  <c r="AC823" i="1" s="1"/>
  <c r="Z811" i="1"/>
  <c r="AA811" i="1" s="1"/>
  <c r="Z799" i="1"/>
  <c r="AA799" i="1" s="1"/>
  <c r="Z787" i="1"/>
  <c r="AA787" i="1" s="1"/>
  <c r="AC787" i="1" s="1"/>
  <c r="Z775" i="1"/>
  <c r="AA775" i="1" s="1"/>
  <c r="Z763" i="1"/>
  <c r="AA763" i="1" s="1"/>
  <c r="AC763" i="1" s="1"/>
  <c r="Z751" i="1"/>
  <c r="AA751" i="1" s="1"/>
  <c r="AC751" i="1" s="1"/>
  <c r="Z739" i="1"/>
  <c r="AA739" i="1" s="1"/>
  <c r="AC739" i="1" s="1"/>
  <c r="Z727" i="1"/>
  <c r="AA727" i="1" s="1"/>
  <c r="AC727" i="1" s="1"/>
  <c r="Z715" i="1"/>
  <c r="AA715" i="1" s="1"/>
  <c r="AC715" i="1" s="1"/>
  <c r="Z703" i="1"/>
  <c r="AA703" i="1" s="1"/>
  <c r="AC703" i="1" s="1"/>
  <c r="Z691" i="1"/>
  <c r="AA691" i="1" s="1"/>
  <c r="AC691" i="1" s="1"/>
  <c r="Z679" i="1"/>
  <c r="AA679" i="1" s="1"/>
  <c r="AC679" i="1" s="1"/>
  <c r="Z667" i="1"/>
  <c r="AA667" i="1" s="1"/>
  <c r="Z655" i="1"/>
  <c r="AA655" i="1" s="1"/>
  <c r="Z643" i="1"/>
  <c r="AA643" i="1" s="1"/>
  <c r="AC643" i="1" s="1"/>
  <c r="Z631" i="1"/>
  <c r="AA631" i="1" s="1"/>
  <c r="Z619" i="1"/>
  <c r="AA619" i="1" s="1"/>
  <c r="AC619" i="1" s="1"/>
  <c r="Z607" i="1"/>
  <c r="AA607" i="1" s="1"/>
  <c r="AC607" i="1" s="1"/>
  <c r="Z595" i="1"/>
  <c r="AA595" i="1" s="1"/>
  <c r="AC595" i="1" s="1"/>
  <c r="Z583" i="1"/>
  <c r="AA583" i="1" s="1"/>
  <c r="AC583" i="1" s="1"/>
  <c r="Z571" i="1"/>
  <c r="AA571" i="1" s="1"/>
  <c r="AC571" i="1" s="1"/>
  <c r="Z559" i="1"/>
  <c r="AA559" i="1" s="1"/>
  <c r="AC559" i="1" s="1"/>
  <c r="Z547" i="1"/>
  <c r="AA547" i="1" s="1"/>
  <c r="AC547" i="1" s="1"/>
  <c r="Z535" i="1"/>
  <c r="AA535" i="1" s="1"/>
  <c r="AC535" i="1" s="1"/>
  <c r="Z523" i="1"/>
  <c r="AA523" i="1" s="1"/>
  <c r="Z511" i="1"/>
  <c r="AA511" i="1" s="1"/>
  <c r="Z499" i="1"/>
  <c r="AA499" i="1" s="1"/>
  <c r="AC499" i="1" s="1"/>
  <c r="Z487" i="1"/>
  <c r="AA487" i="1" s="1"/>
  <c r="Z475" i="1"/>
  <c r="AA475" i="1" s="1"/>
  <c r="AC475" i="1" s="1"/>
  <c r="Z463" i="1"/>
  <c r="AA463" i="1" s="1"/>
  <c r="AC463" i="1" s="1"/>
  <c r="Z451" i="1"/>
  <c r="AA451" i="1" s="1"/>
  <c r="AC451" i="1" s="1"/>
  <c r="Z439" i="1"/>
  <c r="AA439" i="1" s="1"/>
  <c r="AC439" i="1" s="1"/>
  <c r="Z427" i="1"/>
  <c r="AA427" i="1" s="1"/>
  <c r="AC427" i="1" s="1"/>
  <c r="Z415" i="1"/>
  <c r="AA415" i="1" s="1"/>
  <c r="AC415" i="1" s="1"/>
  <c r="Z403" i="1"/>
  <c r="AA403" i="1" s="1"/>
  <c r="AC403" i="1" s="1"/>
  <c r="Z391" i="1"/>
  <c r="AA391" i="1" s="1"/>
  <c r="AC391" i="1" s="1"/>
  <c r="Z379" i="1"/>
  <c r="AA379" i="1" s="1"/>
  <c r="Z367" i="1"/>
  <c r="AA367" i="1" s="1"/>
  <c r="AB367" i="1" s="1"/>
  <c r="Z355" i="1"/>
  <c r="AA355" i="1" s="1"/>
  <c r="AC355" i="1" s="1"/>
  <c r="Z343" i="1"/>
  <c r="AA343" i="1" s="1"/>
  <c r="Z331" i="1"/>
  <c r="AA331" i="1" s="1"/>
  <c r="AC331" i="1" s="1"/>
  <c r="Z319" i="1"/>
  <c r="AA319" i="1" s="1"/>
  <c r="AC319" i="1" s="1"/>
  <c r="Z307" i="1"/>
  <c r="AA307" i="1" s="1"/>
  <c r="AC307" i="1" s="1"/>
  <c r="Z295" i="1"/>
  <c r="AA295" i="1" s="1"/>
  <c r="AC295" i="1" s="1"/>
  <c r="Z283" i="1"/>
  <c r="AA283" i="1" s="1"/>
  <c r="AC283" i="1" s="1"/>
  <c r="Z271" i="1"/>
  <c r="AA271" i="1" s="1"/>
  <c r="AC271" i="1" s="1"/>
  <c r="Z259" i="1"/>
  <c r="AA259" i="1" s="1"/>
  <c r="AC259" i="1" s="1"/>
  <c r="Z247" i="1"/>
  <c r="AA247" i="1" s="1"/>
  <c r="AC247" i="1" s="1"/>
  <c r="Z235" i="1"/>
  <c r="AA235" i="1" s="1"/>
  <c r="Z223" i="1"/>
  <c r="AA223" i="1" s="1"/>
  <c r="AB223" i="1" s="1"/>
  <c r="Z211" i="1"/>
  <c r="AA211" i="1" s="1"/>
  <c r="AC211" i="1" s="1"/>
  <c r="Z199" i="1"/>
  <c r="AA199" i="1" s="1"/>
  <c r="Z187" i="1"/>
  <c r="AA187" i="1" s="1"/>
  <c r="AC187" i="1" s="1"/>
  <c r="Z175" i="1"/>
  <c r="AA175" i="1" s="1"/>
  <c r="AC175" i="1" s="1"/>
  <c r="Z163" i="1"/>
  <c r="AA163" i="1" s="1"/>
  <c r="AC163" i="1" s="1"/>
  <c r="Z151" i="1"/>
  <c r="AA151" i="1" s="1"/>
  <c r="AC151" i="1" s="1"/>
  <c r="Z139" i="1"/>
  <c r="AA139" i="1" s="1"/>
  <c r="AC139" i="1" s="1"/>
  <c r="Z127" i="1"/>
  <c r="AA127" i="1" s="1"/>
  <c r="AC127" i="1" s="1"/>
  <c r="Z115" i="1"/>
  <c r="AA115" i="1" s="1"/>
  <c r="AC115" i="1" s="1"/>
  <c r="Z103" i="1"/>
  <c r="AA103" i="1" s="1"/>
  <c r="AC103" i="1" s="1"/>
  <c r="Z91" i="1"/>
  <c r="AA91" i="1" s="1"/>
  <c r="Z79" i="1"/>
  <c r="AA79" i="1" s="1"/>
  <c r="AB79" i="1" s="1"/>
  <c r="Z67" i="1"/>
  <c r="AA67" i="1" s="1"/>
  <c r="AC67" i="1" s="1"/>
  <c r="Z55" i="1"/>
  <c r="AA55" i="1" s="1"/>
  <c r="Z43" i="1"/>
  <c r="AA43" i="1" s="1"/>
  <c r="AC43" i="1" s="1"/>
  <c r="Z31" i="1"/>
  <c r="AA31" i="1" s="1"/>
  <c r="AC31" i="1" s="1"/>
  <c r="Z19" i="1"/>
  <c r="AA19" i="1" s="1"/>
  <c r="AC19" i="1" s="1"/>
  <c r="Z1804" i="1"/>
  <c r="AA1804" i="1" s="1"/>
  <c r="AC1804" i="1" s="1"/>
  <c r="Z1792" i="1"/>
  <c r="AA1792" i="1" s="1"/>
  <c r="AC1792" i="1" s="1"/>
  <c r="Z1780" i="1"/>
  <c r="AA1780" i="1" s="1"/>
  <c r="AC1780" i="1" s="1"/>
  <c r="Z1768" i="1"/>
  <c r="AA1768" i="1" s="1"/>
  <c r="AC1768" i="1" s="1"/>
  <c r="Z1756" i="1"/>
  <c r="AA1756" i="1" s="1"/>
  <c r="AC1756" i="1" s="1"/>
  <c r="Z1744" i="1"/>
  <c r="AA1744" i="1" s="1"/>
  <c r="Z1732" i="1"/>
  <c r="AA1732" i="1" s="1"/>
  <c r="Z1720" i="1"/>
  <c r="AA1720" i="1" s="1"/>
  <c r="AC1720" i="1" s="1"/>
  <c r="Z1708" i="1"/>
  <c r="AA1708" i="1" s="1"/>
  <c r="Z1696" i="1"/>
  <c r="AA1696" i="1" s="1"/>
  <c r="Z1684" i="1"/>
  <c r="AA1684" i="1" s="1"/>
  <c r="AC1684" i="1" s="1"/>
  <c r="Z1672" i="1"/>
  <c r="AA1672" i="1" s="1"/>
  <c r="Z1660" i="1"/>
  <c r="AA1660" i="1" s="1"/>
  <c r="AC1660" i="1" s="1"/>
  <c r="Z1648" i="1"/>
  <c r="AA1648" i="1" s="1"/>
  <c r="AC1648" i="1" s="1"/>
  <c r="Z1636" i="1"/>
  <c r="AA1636" i="1" s="1"/>
  <c r="AC1636" i="1" s="1"/>
  <c r="Z1624" i="1"/>
  <c r="AA1624" i="1" s="1"/>
  <c r="AC1624" i="1" s="1"/>
  <c r="Z1612" i="1"/>
  <c r="AA1612" i="1" s="1"/>
  <c r="AC1612" i="1" s="1"/>
  <c r="Z1600" i="1"/>
  <c r="AA1600" i="1" s="1"/>
  <c r="Z1588" i="1"/>
  <c r="AA1588" i="1" s="1"/>
  <c r="Z1576" i="1"/>
  <c r="AA1576" i="1" s="1"/>
  <c r="AC1576" i="1" s="1"/>
  <c r="Z1564" i="1"/>
  <c r="AA1564" i="1" s="1"/>
  <c r="Z1552" i="1"/>
  <c r="AA1552" i="1" s="1"/>
  <c r="Z1540" i="1"/>
  <c r="AA1540" i="1" s="1"/>
  <c r="AC1540" i="1" s="1"/>
  <c r="Z1528" i="1"/>
  <c r="AA1528" i="1" s="1"/>
  <c r="Z1516" i="1"/>
  <c r="AA1516" i="1" s="1"/>
  <c r="AC1516" i="1" s="1"/>
  <c r="Z1504" i="1"/>
  <c r="AA1504" i="1" s="1"/>
  <c r="AC1504" i="1" s="1"/>
  <c r="Z1492" i="1"/>
  <c r="AA1492" i="1" s="1"/>
  <c r="AC1492" i="1" s="1"/>
  <c r="Z1480" i="1"/>
  <c r="AA1480" i="1" s="1"/>
  <c r="AC1480" i="1" s="1"/>
  <c r="Z1468" i="1"/>
  <c r="AA1468" i="1" s="1"/>
  <c r="AC1468" i="1" s="1"/>
  <c r="Z1456" i="1"/>
  <c r="AA1456" i="1" s="1"/>
  <c r="Z1444" i="1"/>
  <c r="AA1444" i="1" s="1"/>
  <c r="Z1432" i="1"/>
  <c r="AA1432" i="1" s="1"/>
  <c r="AC1432" i="1" s="1"/>
  <c r="Z1420" i="1"/>
  <c r="AA1420" i="1" s="1"/>
  <c r="Z1408" i="1"/>
  <c r="AA1408" i="1" s="1"/>
  <c r="Z1396" i="1"/>
  <c r="AA1396" i="1" s="1"/>
  <c r="AC1396" i="1" s="1"/>
  <c r="Z1384" i="1"/>
  <c r="AA1384" i="1" s="1"/>
  <c r="Z1372" i="1"/>
  <c r="AA1372" i="1" s="1"/>
  <c r="AC1372" i="1" s="1"/>
  <c r="Z1360" i="1"/>
  <c r="AA1360" i="1" s="1"/>
  <c r="AC1360" i="1" s="1"/>
  <c r="Z1348" i="1"/>
  <c r="AA1348" i="1" s="1"/>
  <c r="AC1348" i="1" s="1"/>
  <c r="Z1336" i="1"/>
  <c r="AA1336" i="1" s="1"/>
  <c r="AC1336" i="1" s="1"/>
  <c r="Z1324" i="1"/>
  <c r="AA1324" i="1" s="1"/>
  <c r="AC1324" i="1" s="1"/>
  <c r="Z1312" i="1"/>
  <c r="AA1312" i="1" s="1"/>
  <c r="Z1300" i="1"/>
  <c r="AA1300" i="1" s="1"/>
  <c r="Z1288" i="1"/>
  <c r="AA1288" i="1" s="1"/>
  <c r="AC1288" i="1" s="1"/>
  <c r="Z1276" i="1"/>
  <c r="AA1276" i="1" s="1"/>
  <c r="Z1264" i="1"/>
  <c r="AA1264" i="1" s="1"/>
  <c r="Z1252" i="1"/>
  <c r="AA1252" i="1" s="1"/>
  <c r="AC1252" i="1" s="1"/>
  <c r="Z1240" i="1"/>
  <c r="AA1240" i="1" s="1"/>
  <c r="Z1228" i="1"/>
  <c r="AA1228" i="1" s="1"/>
  <c r="AC1228" i="1" s="1"/>
  <c r="Z1216" i="1"/>
  <c r="AA1216" i="1" s="1"/>
  <c r="AC1216" i="1" s="1"/>
  <c r="Z1204" i="1"/>
  <c r="AA1204" i="1" s="1"/>
  <c r="AC1204" i="1" s="1"/>
  <c r="Z1192" i="1"/>
  <c r="AA1192" i="1" s="1"/>
  <c r="AC1192" i="1" s="1"/>
  <c r="Z1180" i="1"/>
  <c r="AA1180" i="1" s="1"/>
  <c r="AC1180" i="1" s="1"/>
  <c r="Z1168" i="1"/>
  <c r="AA1168" i="1" s="1"/>
  <c r="Z1156" i="1"/>
  <c r="AA1156" i="1" s="1"/>
  <c r="Z1144" i="1"/>
  <c r="AA1144" i="1" s="1"/>
  <c r="AC1144" i="1" s="1"/>
  <c r="Z1132" i="1"/>
  <c r="AA1132" i="1" s="1"/>
  <c r="Z1120" i="1"/>
  <c r="AA1120" i="1" s="1"/>
  <c r="Z1108" i="1"/>
  <c r="AA1108" i="1" s="1"/>
  <c r="AC1108" i="1" s="1"/>
  <c r="Z1096" i="1"/>
  <c r="AA1096" i="1" s="1"/>
  <c r="Z1084" i="1"/>
  <c r="AA1084" i="1" s="1"/>
  <c r="AC1084" i="1" s="1"/>
  <c r="Z1072" i="1"/>
  <c r="AA1072" i="1" s="1"/>
  <c r="AC1072" i="1" s="1"/>
  <c r="Z1060" i="1"/>
  <c r="AA1060" i="1" s="1"/>
  <c r="AC1060" i="1" s="1"/>
  <c r="Z1048" i="1"/>
  <c r="AA1048" i="1" s="1"/>
  <c r="AC1048" i="1" s="1"/>
  <c r="Z1036" i="1"/>
  <c r="AA1036" i="1" s="1"/>
  <c r="AC1036" i="1" s="1"/>
  <c r="Z1024" i="1"/>
  <c r="AA1024" i="1" s="1"/>
  <c r="Z398" i="1"/>
  <c r="AA398" i="1" s="1"/>
  <c r="AB398" i="1" s="1"/>
  <c r="Z386" i="1"/>
  <c r="AA386" i="1" s="1"/>
  <c r="AC386" i="1" s="1"/>
  <c r="Z374" i="1"/>
  <c r="AA374" i="1" s="1"/>
  <c r="Z362" i="1"/>
  <c r="AA362" i="1" s="1"/>
  <c r="Z350" i="1"/>
  <c r="AA350" i="1" s="1"/>
  <c r="AC350" i="1" s="1"/>
  <c r="Z338" i="1"/>
  <c r="AA338" i="1" s="1"/>
  <c r="Z326" i="1"/>
  <c r="AA326" i="1" s="1"/>
  <c r="AC326" i="1" s="1"/>
  <c r="Z314" i="1"/>
  <c r="AA314" i="1" s="1"/>
  <c r="AC314" i="1" s="1"/>
  <c r="Z302" i="1"/>
  <c r="AA302" i="1" s="1"/>
  <c r="AC302" i="1" s="1"/>
  <c r="Z290" i="1"/>
  <c r="AA290" i="1" s="1"/>
  <c r="AC290" i="1" s="1"/>
  <c r="Z278" i="1"/>
  <c r="AA278" i="1" s="1"/>
  <c r="AC278" i="1" s="1"/>
  <c r="Z266" i="1"/>
  <c r="AA266" i="1" s="1"/>
  <c r="Z254" i="1"/>
  <c r="AA254" i="1" s="1"/>
  <c r="AB254" i="1" s="1"/>
  <c r="Z242" i="1"/>
  <c r="AA242" i="1" s="1"/>
  <c r="AC242" i="1" s="1"/>
  <c r="Z230" i="1"/>
  <c r="AA230" i="1" s="1"/>
  <c r="Z218" i="1"/>
  <c r="AA218" i="1" s="1"/>
  <c r="Z206" i="1"/>
  <c r="AA206" i="1" s="1"/>
  <c r="AC206" i="1" s="1"/>
  <c r="Z194" i="1"/>
  <c r="AA194" i="1" s="1"/>
  <c r="Z182" i="1"/>
  <c r="AA182" i="1" s="1"/>
  <c r="AC182" i="1" s="1"/>
  <c r="Z170" i="1"/>
  <c r="AA170" i="1" s="1"/>
  <c r="AC170" i="1" s="1"/>
  <c r="Z158" i="1"/>
  <c r="AA158" i="1" s="1"/>
  <c r="AC158" i="1" s="1"/>
  <c r="Z146" i="1"/>
  <c r="AA146" i="1" s="1"/>
  <c r="AC146" i="1" s="1"/>
  <c r="Z134" i="1"/>
  <c r="AA134" i="1" s="1"/>
  <c r="AC134" i="1" s="1"/>
  <c r="Z122" i="1"/>
  <c r="AA122" i="1" s="1"/>
  <c r="Z110" i="1"/>
  <c r="AA110" i="1" s="1"/>
  <c r="Z98" i="1"/>
  <c r="AA98" i="1" s="1"/>
  <c r="AC98" i="1" s="1"/>
  <c r="Z86" i="1"/>
  <c r="AA86" i="1" s="1"/>
  <c r="Z74" i="1"/>
  <c r="AA74" i="1" s="1"/>
  <c r="Z62" i="1"/>
  <c r="AA62" i="1" s="1"/>
  <c r="AC62" i="1" s="1"/>
  <c r="Z50" i="1"/>
  <c r="AA50" i="1" s="1"/>
  <c r="Z38" i="1"/>
  <c r="AA38" i="1" s="1"/>
  <c r="AC38" i="1" s="1"/>
  <c r="Z26" i="1"/>
  <c r="AA26" i="1" s="1"/>
  <c r="AC26" i="1" s="1"/>
  <c r="Z14" i="1"/>
  <c r="AA14" i="1" s="1"/>
  <c r="AC14" i="1" s="1"/>
  <c r="Z1059" i="1"/>
  <c r="AA1059" i="1" s="1"/>
  <c r="AC1059" i="1" s="1"/>
  <c r="Z1047" i="1"/>
  <c r="AA1047" i="1" s="1"/>
  <c r="AC1047" i="1" s="1"/>
  <c r="Z1035" i="1"/>
  <c r="AA1035" i="1" s="1"/>
  <c r="Z1798" i="1"/>
  <c r="AA1798" i="1" s="1"/>
  <c r="Z1786" i="1"/>
  <c r="AA1786" i="1" s="1"/>
  <c r="AC1786" i="1" s="1"/>
  <c r="Z1774" i="1"/>
  <c r="AA1774" i="1" s="1"/>
  <c r="Z1762" i="1"/>
  <c r="AA1762" i="1" s="1"/>
  <c r="Z1750" i="1"/>
  <c r="AA1750" i="1" s="1"/>
  <c r="AC1750" i="1" s="1"/>
  <c r="Z1738" i="1"/>
  <c r="AA1738" i="1" s="1"/>
  <c r="Z1726" i="1"/>
  <c r="AA1726" i="1" s="1"/>
  <c r="AC1726" i="1" s="1"/>
  <c r="Z1714" i="1"/>
  <c r="AA1714" i="1" s="1"/>
  <c r="AC1714" i="1" s="1"/>
  <c r="Z1702" i="1"/>
  <c r="AA1702" i="1" s="1"/>
  <c r="Z1690" i="1"/>
  <c r="AA1690" i="1" s="1"/>
  <c r="AC1690" i="1" s="1"/>
  <c r="Z1678" i="1"/>
  <c r="AA1678" i="1" s="1"/>
  <c r="AC1678" i="1" s="1"/>
  <c r="Z1666" i="1"/>
  <c r="AA1666" i="1" s="1"/>
  <c r="Z1654" i="1"/>
  <c r="AA1654" i="1" s="1"/>
  <c r="Z1642" i="1"/>
  <c r="AA1642" i="1" s="1"/>
  <c r="AC1642" i="1" s="1"/>
  <c r="Z1630" i="1"/>
  <c r="AA1630" i="1" s="1"/>
  <c r="Z1618" i="1"/>
  <c r="AA1618" i="1" s="1"/>
  <c r="Z1606" i="1"/>
  <c r="AA1606" i="1" s="1"/>
  <c r="AC1606" i="1" s="1"/>
  <c r="Z1023" i="1"/>
  <c r="AA1023" i="1" s="1"/>
  <c r="AC1023" i="1" s="1"/>
  <c r="Z1011" i="1"/>
  <c r="AA1011" i="1" s="1"/>
  <c r="AC1011" i="1" s="1"/>
  <c r="Z999" i="1"/>
  <c r="AA999" i="1" s="1"/>
  <c r="Z987" i="1"/>
  <c r="AA987" i="1" s="1"/>
  <c r="Z975" i="1"/>
  <c r="AA975" i="1" s="1"/>
  <c r="AC975" i="1" s="1"/>
  <c r="Z963" i="1"/>
  <c r="AA963" i="1" s="1"/>
  <c r="Z951" i="1"/>
  <c r="AA951" i="1" s="1"/>
  <c r="Z939" i="1"/>
  <c r="AA939" i="1" s="1"/>
  <c r="AB939" i="1" s="1"/>
  <c r="Z927" i="1"/>
  <c r="AA927" i="1" s="1"/>
  <c r="Z915" i="1"/>
  <c r="AA915" i="1" s="1"/>
  <c r="AC915" i="1" s="1"/>
  <c r="Z903" i="1"/>
  <c r="AA903" i="1" s="1"/>
  <c r="AC903" i="1" s="1"/>
  <c r="Z891" i="1"/>
  <c r="AA891" i="1" s="1"/>
  <c r="Z879" i="1"/>
  <c r="AA879" i="1" s="1"/>
  <c r="AC879" i="1" s="1"/>
  <c r="Z867" i="1"/>
  <c r="AA867" i="1" s="1"/>
  <c r="AC867" i="1" s="1"/>
  <c r="Z855" i="1"/>
  <c r="AA855" i="1" s="1"/>
  <c r="Z843" i="1"/>
  <c r="AA843" i="1" s="1"/>
  <c r="Z831" i="1"/>
  <c r="AA831" i="1" s="1"/>
  <c r="AC831" i="1" s="1"/>
  <c r="Z819" i="1"/>
  <c r="AA819" i="1" s="1"/>
  <c r="Z807" i="1"/>
  <c r="AA807" i="1" s="1"/>
  <c r="Z795" i="1"/>
  <c r="AA795" i="1" s="1"/>
  <c r="AB795" i="1" s="1"/>
  <c r="Z783" i="1"/>
  <c r="AA783" i="1" s="1"/>
  <c r="Z771" i="1"/>
  <c r="AA771" i="1" s="1"/>
  <c r="AC771" i="1" s="1"/>
  <c r="Z759" i="1"/>
  <c r="AA759" i="1" s="1"/>
  <c r="AC759" i="1" s="1"/>
  <c r="Z747" i="1"/>
  <c r="AA747" i="1" s="1"/>
  <c r="Z735" i="1"/>
  <c r="AA735" i="1" s="1"/>
  <c r="AC735" i="1" s="1"/>
  <c r="Z723" i="1"/>
  <c r="AA723" i="1" s="1"/>
  <c r="AC723" i="1" s="1"/>
  <c r="Z711" i="1"/>
  <c r="AA711" i="1" s="1"/>
  <c r="Z699" i="1"/>
  <c r="AA699" i="1" s="1"/>
  <c r="Z687" i="1"/>
  <c r="AA687" i="1" s="1"/>
  <c r="AC687" i="1" s="1"/>
  <c r="Z675" i="1"/>
  <c r="AA675" i="1" s="1"/>
  <c r="Z663" i="1"/>
  <c r="AA663" i="1" s="1"/>
  <c r="Z651" i="1"/>
  <c r="AA651" i="1" s="1"/>
  <c r="Z639" i="1"/>
  <c r="AA639" i="1" s="1"/>
  <c r="Z627" i="1"/>
  <c r="AA627" i="1" s="1"/>
  <c r="AC627" i="1" s="1"/>
  <c r="Z615" i="1"/>
  <c r="AA615" i="1" s="1"/>
  <c r="AC615" i="1" s="1"/>
  <c r="Z603" i="1"/>
  <c r="AA603" i="1" s="1"/>
  <c r="Z591" i="1"/>
  <c r="AA591" i="1" s="1"/>
  <c r="AC591" i="1" s="1"/>
  <c r="Z579" i="1"/>
  <c r="AA579" i="1" s="1"/>
  <c r="AC579" i="1" s="1"/>
  <c r="Z567" i="1"/>
  <c r="AA567" i="1" s="1"/>
  <c r="Z555" i="1"/>
  <c r="AA555" i="1" s="1"/>
  <c r="Z543" i="1"/>
  <c r="AA543" i="1" s="1"/>
  <c r="AC543" i="1" s="1"/>
  <c r="Z531" i="1"/>
  <c r="AA531" i="1" s="1"/>
  <c r="Z519" i="1"/>
  <c r="AA519" i="1" s="1"/>
  <c r="Z507" i="1"/>
  <c r="AA507" i="1" s="1"/>
  <c r="AB507" i="1" s="1"/>
  <c r="Z495" i="1"/>
  <c r="AA495" i="1" s="1"/>
  <c r="Z483" i="1"/>
  <c r="AA483" i="1" s="1"/>
  <c r="AC483" i="1" s="1"/>
  <c r="Z471" i="1"/>
  <c r="AA471" i="1" s="1"/>
  <c r="AC471" i="1" s="1"/>
  <c r="Z459" i="1"/>
  <c r="AA459" i="1" s="1"/>
  <c r="AB459" i="1" s="1"/>
  <c r="Z447" i="1"/>
  <c r="AA447" i="1" s="1"/>
  <c r="AC447" i="1" s="1"/>
  <c r="Z435" i="1"/>
  <c r="AA435" i="1" s="1"/>
  <c r="AC435" i="1" s="1"/>
  <c r="Z423" i="1"/>
  <c r="AA423" i="1" s="1"/>
  <c r="Z411" i="1"/>
  <c r="AA411" i="1" s="1"/>
  <c r="Z399" i="1"/>
  <c r="AA399" i="1" s="1"/>
  <c r="AC399" i="1" s="1"/>
  <c r="Z387" i="1"/>
  <c r="AA387" i="1" s="1"/>
  <c r="Z375" i="1"/>
  <c r="AA375" i="1" s="1"/>
  <c r="Z363" i="1"/>
  <c r="AA363" i="1" s="1"/>
  <c r="Z351" i="1"/>
  <c r="AA351" i="1" s="1"/>
  <c r="Z339" i="1"/>
  <c r="AA339" i="1" s="1"/>
  <c r="AC339" i="1" s="1"/>
  <c r="Z327" i="1"/>
  <c r="AA327" i="1" s="1"/>
  <c r="AC327" i="1" s="1"/>
  <c r="Z315" i="1"/>
  <c r="AA315" i="1" s="1"/>
  <c r="Z303" i="1"/>
  <c r="AA303" i="1" s="1"/>
  <c r="AC303" i="1" s="1"/>
  <c r="Z291" i="1"/>
  <c r="AA291" i="1" s="1"/>
  <c r="AC291" i="1" s="1"/>
  <c r="Z279" i="1"/>
  <c r="AA279" i="1" s="1"/>
  <c r="Z267" i="1"/>
  <c r="AA267" i="1" s="1"/>
  <c r="Z255" i="1"/>
  <c r="AA255" i="1" s="1"/>
  <c r="AC255" i="1" s="1"/>
  <c r="Z243" i="1"/>
  <c r="AA243" i="1" s="1"/>
  <c r="Z231" i="1"/>
  <c r="AA231" i="1" s="1"/>
  <c r="Z219" i="1"/>
  <c r="AA219" i="1" s="1"/>
  <c r="Z207" i="1"/>
  <c r="AA207" i="1" s="1"/>
  <c r="Z195" i="1"/>
  <c r="AA195" i="1" s="1"/>
  <c r="AC195" i="1" s="1"/>
  <c r="Z183" i="1"/>
  <c r="AA183" i="1" s="1"/>
  <c r="AC183" i="1" s="1"/>
  <c r="Z171" i="1"/>
  <c r="AA171" i="1" s="1"/>
  <c r="Z159" i="1"/>
  <c r="AA159" i="1" s="1"/>
  <c r="AC159" i="1" s="1"/>
  <c r="Z147" i="1"/>
  <c r="AA147" i="1" s="1"/>
  <c r="AC147" i="1" s="1"/>
  <c r="Z135" i="1"/>
  <c r="AA135" i="1" s="1"/>
  <c r="Z123" i="1"/>
  <c r="AA123" i="1" s="1"/>
  <c r="Z111" i="1"/>
  <c r="AA111" i="1" s="1"/>
  <c r="AC111" i="1" s="1"/>
  <c r="Z99" i="1"/>
  <c r="AA99" i="1" s="1"/>
  <c r="Z87" i="1"/>
  <c r="AA87" i="1" s="1"/>
  <c r="Z75" i="1"/>
  <c r="AA75" i="1" s="1"/>
  <c r="AB75" i="1" s="1"/>
  <c r="Z63" i="1"/>
  <c r="AA63" i="1" s="1"/>
  <c r="Z51" i="1"/>
  <c r="AA51" i="1" s="1"/>
  <c r="AC51" i="1" s="1"/>
  <c r="Z39" i="1"/>
  <c r="AA39" i="1" s="1"/>
  <c r="AC39" i="1" s="1"/>
  <c r="Z27" i="1"/>
  <c r="AA27" i="1" s="1"/>
  <c r="Z15" i="1"/>
  <c r="AA15" i="1" s="1"/>
  <c r="AC15" i="1" s="1"/>
  <c r="Z661" i="1"/>
  <c r="AA661" i="1" s="1"/>
  <c r="AC661" i="1" s="1"/>
  <c r="Z649" i="1"/>
  <c r="AA649" i="1" s="1"/>
  <c r="Z637" i="1"/>
  <c r="AA637" i="1" s="1"/>
  <c r="Z625" i="1"/>
  <c r="AA625" i="1" s="1"/>
  <c r="AC625" i="1" s="1"/>
  <c r="Z613" i="1"/>
  <c r="AA613" i="1" s="1"/>
  <c r="Z601" i="1"/>
  <c r="AA601" i="1" s="1"/>
  <c r="Z589" i="1"/>
  <c r="AA589" i="1" s="1"/>
  <c r="Z577" i="1"/>
  <c r="AA577" i="1" s="1"/>
  <c r="Z565" i="1"/>
  <c r="AA565" i="1" s="1"/>
  <c r="AC565" i="1" s="1"/>
  <c r="Z553" i="1"/>
  <c r="AA553" i="1" s="1"/>
  <c r="AC553" i="1" s="1"/>
  <c r="Z541" i="1"/>
  <c r="AA541" i="1" s="1"/>
  <c r="Z529" i="1"/>
  <c r="AA529" i="1" s="1"/>
  <c r="AC529" i="1" s="1"/>
  <c r="Z517" i="1"/>
  <c r="AA517" i="1" s="1"/>
  <c r="AC517" i="1" s="1"/>
  <c r="Z505" i="1"/>
  <c r="AA505" i="1" s="1"/>
  <c r="Z493" i="1"/>
  <c r="AA493" i="1" s="1"/>
  <c r="Z481" i="1"/>
  <c r="AA481" i="1" s="1"/>
  <c r="AC481" i="1" s="1"/>
  <c r="Z469" i="1"/>
  <c r="AA469" i="1" s="1"/>
  <c r="Z457" i="1"/>
  <c r="AA457" i="1" s="1"/>
  <c r="Z445" i="1"/>
  <c r="AA445" i="1" s="1"/>
  <c r="Z433" i="1"/>
  <c r="AA433" i="1" s="1"/>
  <c r="Z421" i="1"/>
  <c r="AA421" i="1" s="1"/>
  <c r="AC421" i="1" s="1"/>
  <c r="Z409" i="1"/>
  <c r="AA409" i="1" s="1"/>
  <c r="AC409" i="1" s="1"/>
  <c r="Z397" i="1"/>
  <c r="AA397" i="1" s="1"/>
  <c r="Z385" i="1"/>
  <c r="AA385" i="1" s="1"/>
  <c r="AC385" i="1" s="1"/>
  <c r="Z373" i="1"/>
  <c r="AA373" i="1" s="1"/>
  <c r="AC373" i="1" s="1"/>
  <c r="Z361" i="1"/>
  <c r="AA361" i="1" s="1"/>
  <c r="Z349" i="1"/>
  <c r="AA349" i="1" s="1"/>
  <c r="Z337" i="1"/>
  <c r="AA337" i="1" s="1"/>
  <c r="AC337" i="1" s="1"/>
  <c r="Z325" i="1"/>
  <c r="AA325" i="1" s="1"/>
  <c r="Z313" i="1"/>
  <c r="AA313" i="1" s="1"/>
  <c r="Z301" i="1"/>
  <c r="AA301" i="1" s="1"/>
  <c r="Z289" i="1"/>
  <c r="AA289" i="1" s="1"/>
  <c r="Z277" i="1"/>
  <c r="AA277" i="1" s="1"/>
  <c r="AC277" i="1" s="1"/>
  <c r="Z265" i="1"/>
  <c r="AA265" i="1" s="1"/>
  <c r="AC265" i="1" s="1"/>
  <c r="Z253" i="1"/>
  <c r="AA253" i="1" s="1"/>
  <c r="Z241" i="1"/>
  <c r="AA241" i="1" s="1"/>
  <c r="AC241" i="1" s="1"/>
  <c r="Z229" i="1"/>
  <c r="AA229" i="1" s="1"/>
  <c r="AC229" i="1" s="1"/>
  <c r="Z217" i="1"/>
  <c r="AA217" i="1" s="1"/>
  <c r="Z205" i="1"/>
  <c r="AA205" i="1" s="1"/>
  <c r="Z193" i="1"/>
  <c r="AA193" i="1" s="1"/>
  <c r="AC193" i="1" s="1"/>
  <c r="Z181" i="1"/>
  <c r="AA181" i="1" s="1"/>
  <c r="Z169" i="1"/>
  <c r="AA169" i="1" s="1"/>
  <c r="Z157" i="1"/>
  <c r="AA157" i="1" s="1"/>
  <c r="Z145" i="1"/>
  <c r="AA145" i="1" s="1"/>
  <c r="Z133" i="1"/>
  <c r="AA133" i="1" s="1"/>
  <c r="AC133" i="1" s="1"/>
  <c r="Z121" i="1"/>
  <c r="AA121" i="1" s="1"/>
  <c r="AC121" i="1" s="1"/>
  <c r="Z109" i="1"/>
  <c r="AA109" i="1" s="1"/>
  <c r="Z97" i="1"/>
  <c r="AA97" i="1" s="1"/>
  <c r="AC97" i="1" s="1"/>
  <c r="Z85" i="1"/>
  <c r="AA85" i="1" s="1"/>
  <c r="AC85" i="1" s="1"/>
  <c r="Z73" i="1"/>
  <c r="AA73" i="1" s="1"/>
  <c r="Z61" i="1"/>
  <c r="AA61" i="1" s="1"/>
  <c r="Z49" i="1"/>
  <c r="AA49" i="1" s="1"/>
  <c r="AC49" i="1" s="1"/>
  <c r="Z37" i="1"/>
  <c r="AA37" i="1" s="1"/>
  <c r="Z25" i="1"/>
  <c r="AA25" i="1" s="1"/>
  <c r="Z13" i="1"/>
  <c r="AA13" i="1" s="1"/>
  <c r="Z1799" i="1"/>
  <c r="AA1799" i="1" s="1"/>
  <c r="Z1787" i="1"/>
  <c r="AA1787" i="1" s="1"/>
  <c r="AC1787" i="1" s="1"/>
  <c r="Z1775" i="1"/>
  <c r="AA1775" i="1" s="1"/>
  <c r="AC1775" i="1" s="1"/>
  <c r="Z1763" i="1"/>
  <c r="AA1763" i="1" s="1"/>
  <c r="Z1751" i="1"/>
  <c r="AA1751" i="1" s="1"/>
  <c r="AC1751" i="1" s="1"/>
  <c r="Z1797" i="1"/>
  <c r="AA1797" i="1" s="1"/>
  <c r="AC1797" i="1" s="1"/>
  <c r="Z1785" i="1"/>
  <c r="AA1785" i="1" s="1"/>
  <c r="Z1773" i="1"/>
  <c r="AA1773" i="1" s="1"/>
  <c r="Z1761" i="1"/>
  <c r="AA1761" i="1" s="1"/>
  <c r="AC1761" i="1" s="1"/>
  <c r="Z1749" i="1"/>
  <c r="AA1749" i="1" s="1"/>
  <c r="Z1737" i="1"/>
  <c r="AA1737" i="1" s="1"/>
  <c r="Z1725" i="1"/>
  <c r="AA1725" i="1" s="1"/>
  <c r="Z1713" i="1"/>
  <c r="AA1713" i="1" s="1"/>
  <c r="Z1701" i="1"/>
  <c r="AA1701" i="1" s="1"/>
  <c r="AC1701" i="1" s="1"/>
  <c r="Z1689" i="1"/>
  <c r="AA1689" i="1" s="1"/>
  <c r="AC1689" i="1" s="1"/>
  <c r="Z1677" i="1"/>
  <c r="AA1677" i="1" s="1"/>
  <c r="Z1665" i="1"/>
  <c r="AA1665" i="1" s="1"/>
  <c r="AC1665" i="1" s="1"/>
  <c r="Z1653" i="1"/>
  <c r="AA1653" i="1" s="1"/>
  <c r="AC1653" i="1" s="1"/>
  <c r="Z1641" i="1"/>
  <c r="AA1641" i="1" s="1"/>
  <c r="Z1629" i="1"/>
  <c r="AA1629" i="1" s="1"/>
  <c r="Z1617" i="1"/>
  <c r="AA1617" i="1" s="1"/>
  <c r="AC1617" i="1" s="1"/>
  <c r="Z1605" i="1"/>
  <c r="AA1605" i="1" s="1"/>
  <c r="Z1593" i="1"/>
  <c r="AA1593" i="1" s="1"/>
  <c r="Z1581" i="1"/>
  <c r="AA1581" i="1" s="1"/>
  <c r="Z1569" i="1"/>
  <c r="AA1569" i="1" s="1"/>
  <c r="Z1557" i="1"/>
  <c r="AA1557" i="1" s="1"/>
  <c r="AC1557" i="1" s="1"/>
  <c r="Z1545" i="1"/>
  <c r="AA1545" i="1" s="1"/>
  <c r="AC1545" i="1" s="1"/>
  <c r="Z1533" i="1"/>
  <c r="AA1533" i="1" s="1"/>
  <c r="Z1739" i="1"/>
  <c r="AA1739" i="1" s="1"/>
  <c r="AC1739" i="1" s="1"/>
  <c r="Z1727" i="1"/>
  <c r="AA1727" i="1" s="1"/>
  <c r="AC1727" i="1" s="1"/>
  <c r="Z1715" i="1"/>
  <c r="AA1715" i="1" s="1"/>
  <c r="Z1703" i="1"/>
  <c r="AA1703" i="1" s="1"/>
  <c r="Z1691" i="1"/>
  <c r="AA1691" i="1" s="1"/>
  <c r="AC1691" i="1" s="1"/>
  <c r="Z1679" i="1"/>
  <c r="AA1679" i="1" s="1"/>
  <c r="Z1667" i="1"/>
  <c r="AA1667" i="1" s="1"/>
  <c r="Z1655" i="1"/>
  <c r="AA1655" i="1" s="1"/>
  <c r="Z1643" i="1"/>
  <c r="AA1643" i="1" s="1"/>
  <c r="Z1631" i="1"/>
  <c r="AA1631" i="1" s="1"/>
  <c r="AC1631" i="1" s="1"/>
  <c r="Z1619" i="1"/>
  <c r="AA1619" i="1" s="1"/>
  <c r="AC1619" i="1" s="1"/>
  <c r="Z1607" i="1"/>
  <c r="AA1607" i="1" s="1"/>
  <c r="Z1595" i="1"/>
  <c r="AA1595" i="1" s="1"/>
  <c r="AC1595" i="1" s="1"/>
  <c r="Z1583" i="1"/>
  <c r="AA1583" i="1" s="1"/>
  <c r="AC1583" i="1" s="1"/>
  <c r="Z1571" i="1"/>
  <c r="AA1571" i="1" s="1"/>
  <c r="Z1559" i="1"/>
  <c r="AA1559" i="1" s="1"/>
  <c r="Z1547" i="1"/>
  <c r="AA1547" i="1" s="1"/>
  <c r="AC1547" i="1" s="1"/>
  <c r="Z1535" i="1"/>
  <c r="AA1535" i="1" s="1"/>
  <c r="Z1523" i="1"/>
  <c r="AA1523" i="1" s="1"/>
  <c r="Z1511" i="1"/>
  <c r="AA1511" i="1" s="1"/>
  <c r="Z1499" i="1"/>
  <c r="AA1499" i="1" s="1"/>
  <c r="Z1487" i="1"/>
  <c r="AA1487" i="1" s="1"/>
  <c r="AC1487" i="1" s="1"/>
  <c r="Z1475" i="1"/>
  <c r="AA1475" i="1" s="1"/>
  <c r="AC1475" i="1" s="1"/>
  <c r="Z1463" i="1"/>
  <c r="AA1463" i="1" s="1"/>
  <c r="Z1451" i="1"/>
  <c r="AA1451" i="1" s="1"/>
  <c r="AC1451" i="1" s="1"/>
  <c r="Z1439" i="1"/>
  <c r="AA1439" i="1" s="1"/>
  <c r="AC1439" i="1" s="1"/>
  <c r="Z1427" i="1"/>
  <c r="AA1427" i="1" s="1"/>
  <c r="Z1415" i="1"/>
  <c r="AA1415" i="1" s="1"/>
  <c r="Z1403" i="1"/>
  <c r="AA1403" i="1" s="1"/>
  <c r="AC1403" i="1" s="1"/>
  <c r="Z1391" i="1"/>
  <c r="AA1391" i="1" s="1"/>
  <c r="Z1379" i="1"/>
  <c r="AA1379" i="1" s="1"/>
  <c r="Z1367" i="1"/>
  <c r="AA1367" i="1" s="1"/>
  <c r="Z1355" i="1"/>
  <c r="AA1355" i="1" s="1"/>
  <c r="Z1343" i="1"/>
  <c r="AA1343" i="1" s="1"/>
  <c r="AC1343" i="1" s="1"/>
  <c r="Z1331" i="1"/>
  <c r="AA1331" i="1" s="1"/>
  <c r="AC1331" i="1" s="1"/>
  <c r="Z1319" i="1"/>
  <c r="AA1319" i="1" s="1"/>
  <c r="Z1307" i="1"/>
  <c r="AA1307" i="1" s="1"/>
  <c r="AC1307" i="1" s="1"/>
  <c r="Z1295" i="1"/>
  <c r="AA1295" i="1" s="1"/>
  <c r="AC1295" i="1" s="1"/>
  <c r="Z1283" i="1"/>
  <c r="AA1283" i="1" s="1"/>
  <c r="Z1271" i="1"/>
  <c r="AA1271" i="1" s="1"/>
  <c r="Z1259" i="1"/>
  <c r="AA1259" i="1" s="1"/>
  <c r="AC1259" i="1" s="1"/>
  <c r="Z1247" i="1"/>
  <c r="AA1247" i="1" s="1"/>
  <c r="Z1235" i="1"/>
  <c r="AA1235" i="1" s="1"/>
  <c r="Z1223" i="1"/>
  <c r="AA1223" i="1" s="1"/>
  <c r="Z1211" i="1"/>
  <c r="AA1211" i="1" s="1"/>
  <c r="Z1199" i="1"/>
  <c r="AA1199" i="1" s="1"/>
  <c r="AC1199" i="1" s="1"/>
  <c r="Z1187" i="1"/>
  <c r="AA1187" i="1" s="1"/>
  <c r="AC1187" i="1" s="1"/>
  <c r="Z1175" i="1"/>
  <c r="AA1175" i="1" s="1"/>
  <c r="Z1163" i="1"/>
  <c r="AA1163" i="1" s="1"/>
  <c r="AC1163" i="1" s="1"/>
  <c r="Z1151" i="1"/>
  <c r="AA1151" i="1" s="1"/>
  <c r="AC1151" i="1" s="1"/>
  <c r="Z1139" i="1"/>
  <c r="AA1139" i="1" s="1"/>
  <c r="Z1127" i="1"/>
  <c r="AA1127" i="1" s="1"/>
  <c r="Z1115" i="1"/>
  <c r="AA1115" i="1" s="1"/>
  <c r="AC1115" i="1" s="1"/>
  <c r="Z1103" i="1"/>
  <c r="AA1103" i="1" s="1"/>
  <c r="Z1091" i="1"/>
  <c r="AA1091" i="1" s="1"/>
  <c r="Z1079" i="1"/>
  <c r="AA1079" i="1" s="1"/>
  <c r="Z1067" i="1"/>
  <c r="AA1067" i="1" s="1"/>
  <c r="Z1055" i="1"/>
  <c r="AA1055" i="1" s="1"/>
  <c r="AC1055" i="1" s="1"/>
  <c r="Z1043" i="1"/>
  <c r="AA1043" i="1" s="1"/>
  <c r="AC1043" i="1" s="1"/>
  <c r="Z1031" i="1"/>
  <c r="AA1031" i="1" s="1"/>
  <c r="Z1019" i="1"/>
  <c r="AA1019" i="1" s="1"/>
  <c r="AC1019" i="1" s="1"/>
  <c r="Z1007" i="1"/>
  <c r="AA1007" i="1" s="1"/>
  <c r="AC1007" i="1" s="1"/>
  <c r="Z995" i="1"/>
  <c r="AA995" i="1" s="1"/>
  <c r="Z983" i="1"/>
  <c r="AA983" i="1" s="1"/>
  <c r="Z971" i="1"/>
  <c r="AA971" i="1" s="1"/>
  <c r="AC971" i="1" s="1"/>
  <c r="Z959" i="1"/>
  <c r="AA959" i="1" s="1"/>
  <c r="Z947" i="1"/>
  <c r="AA947" i="1" s="1"/>
  <c r="Z935" i="1"/>
  <c r="AA935" i="1" s="1"/>
  <c r="Z923" i="1"/>
  <c r="AA923" i="1" s="1"/>
  <c r="Z911" i="1"/>
  <c r="AA911" i="1" s="1"/>
  <c r="AC911" i="1" s="1"/>
  <c r="Z899" i="1"/>
  <c r="AA899" i="1" s="1"/>
  <c r="AC899" i="1" s="1"/>
  <c r="Z887" i="1"/>
  <c r="AA887" i="1" s="1"/>
  <c r="Z875" i="1"/>
  <c r="AA875" i="1" s="1"/>
  <c r="AC875" i="1" s="1"/>
  <c r="Z863" i="1"/>
  <c r="AA863" i="1" s="1"/>
  <c r="AC863" i="1" s="1"/>
  <c r="Z851" i="1"/>
  <c r="AA851" i="1" s="1"/>
  <c r="Z839" i="1"/>
  <c r="AA839" i="1" s="1"/>
  <c r="Z827" i="1"/>
  <c r="AA827" i="1" s="1"/>
  <c r="AC827" i="1" s="1"/>
  <c r="Z1594" i="1"/>
  <c r="AA1594" i="1" s="1"/>
  <c r="Z1582" i="1"/>
  <c r="AA1582" i="1" s="1"/>
  <c r="Z1570" i="1"/>
  <c r="AA1570" i="1" s="1"/>
  <c r="Z1558" i="1"/>
  <c r="AA1558" i="1" s="1"/>
  <c r="Z1546" i="1"/>
  <c r="AA1546" i="1" s="1"/>
  <c r="AC1546" i="1" s="1"/>
  <c r="Z1534" i="1"/>
  <c r="AA1534" i="1" s="1"/>
  <c r="AC1534" i="1" s="1"/>
  <c r="Z1522" i="1"/>
  <c r="AA1522" i="1" s="1"/>
  <c r="Z1510" i="1"/>
  <c r="AA1510" i="1" s="1"/>
  <c r="AC1510" i="1" s="1"/>
  <c r="Z1498" i="1"/>
  <c r="AA1498" i="1" s="1"/>
  <c r="AC1498" i="1" s="1"/>
  <c r="Z1486" i="1"/>
  <c r="AA1486" i="1" s="1"/>
  <c r="Z1474" i="1"/>
  <c r="AA1474" i="1" s="1"/>
  <c r="Z1462" i="1"/>
  <c r="AA1462" i="1" s="1"/>
  <c r="AC1462" i="1" s="1"/>
  <c r="Z1450" i="1"/>
  <c r="AA1450" i="1" s="1"/>
  <c r="Z1438" i="1"/>
  <c r="AA1438" i="1" s="1"/>
  <c r="Z1426" i="1"/>
  <c r="AA1426" i="1" s="1"/>
  <c r="Z1414" i="1"/>
  <c r="AA1414" i="1" s="1"/>
  <c r="Z1402" i="1"/>
  <c r="AA1402" i="1" s="1"/>
  <c r="AC1402" i="1" s="1"/>
  <c r="Z1390" i="1"/>
  <c r="AA1390" i="1" s="1"/>
  <c r="AC1390" i="1" s="1"/>
  <c r="Z1378" i="1"/>
  <c r="AA1378" i="1" s="1"/>
  <c r="Z1366" i="1"/>
  <c r="AA1366" i="1" s="1"/>
  <c r="AC1366" i="1" s="1"/>
  <c r="Z1354" i="1"/>
  <c r="AA1354" i="1" s="1"/>
  <c r="AC1354" i="1" s="1"/>
  <c r="Z1342" i="1"/>
  <c r="AA1342" i="1" s="1"/>
  <c r="Z1330" i="1"/>
  <c r="AA1330" i="1" s="1"/>
  <c r="Z1318" i="1"/>
  <c r="AA1318" i="1" s="1"/>
  <c r="AC1318" i="1" s="1"/>
  <c r="Z1306" i="1"/>
  <c r="AA1306" i="1" s="1"/>
  <c r="Z1294" i="1"/>
  <c r="AA1294" i="1" s="1"/>
  <c r="Z1282" i="1"/>
  <c r="AA1282" i="1" s="1"/>
  <c r="Z1270" i="1"/>
  <c r="AA1270" i="1" s="1"/>
  <c r="Z1258" i="1"/>
  <c r="AA1258" i="1" s="1"/>
  <c r="AC1258" i="1" s="1"/>
  <c r="Z1246" i="1"/>
  <c r="AA1246" i="1" s="1"/>
  <c r="AC1246" i="1" s="1"/>
  <c r="Z1234" i="1"/>
  <c r="AA1234" i="1" s="1"/>
  <c r="Z1222" i="1"/>
  <c r="AA1222" i="1" s="1"/>
  <c r="AC1222" i="1" s="1"/>
  <c r="Z1210" i="1"/>
  <c r="AA1210" i="1" s="1"/>
  <c r="AC1210" i="1" s="1"/>
  <c r="Z1198" i="1"/>
  <c r="AA1198" i="1" s="1"/>
  <c r="Z1186" i="1"/>
  <c r="AA1186" i="1" s="1"/>
  <c r="Z1174" i="1"/>
  <c r="AA1174" i="1" s="1"/>
  <c r="AC1174" i="1" s="1"/>
  <c r="Z1162" i="1"/>
  <c r="AA1162" i="1" s="1"/>
  <c r="Z1150" i="1"/>
  <c r="AA1150" i="1" s="1"/>
  <c r="Z1138" i="1"/>
  <c r="AA1138" i="1" s="1"/>
  <c r="Z1126" i="1"/>
  <c r="AA1126" i="1" s="1"/>
  <c r="Z1114" i="1"/>
  <c r="AA1114" i="1" s="1"/>
  <c r="AC1114" i="1" s="1"/>
  <c r="Z1102" i="1"/>
  <c r="AA1102" i="1" s="1"/>
  <c r="AC1102" i="1" s="1"/>
  <c r="Z1090" i="1"/>
  <c r="AA1090" i="1" s="1"/>
  <c r="Z1078" i="1"/>
  <c r="AA1078" i="1" s="1"/>
  <c r="AC1078" i="1" s="1"/>
  <c r="Z1066" i="1"/>
  <c r="AA1066" i="1" s="1"/>
  <c r="AC1066" i="1" s="1"/>
  <c r="Z1054" i="1"/>
  <c r="AA1054" i="1" s="1"/>
  <c r="Z1042" i="1"/>
  <c r="AA1042" i="1" s="1"/>
  <c r="Z1030" i="1"/>
  <c r="AA1030" i="1" s="1"/>
  <c r="AC1030" i="1" s="1"/>
  <c r="Z1521" i="1"/>
  <c r="AA1521" i="1" s="1"/>
  <c r="Z1509" i="1"/>
  <c r="AA1509" i="1" s="1"/>
  <c r="Z1497" i="1"/>
  <c r="AA1497" i="1" s="1"/>
  <c r="Z1485" i="1"/>
  <c r="AA1485" i="1" s="1"/>
  <c r="Z1473" i="1"/>
  <c r="AA1473" i="1" s="1"/>
  <c r="AC1473" i="1" s="1"/>
  <c r="Z1461" i="1"/>
  <c r="AA1461" i="1" s="1"/>
  <c r="AC1461" i="1" s="1"/>
  <c r="Z1449" i="1"/>
  <c r="AA1449" i="1" s="1"/>
  <c r="Z1437" i="1"/>
  <c r="AA1437" i="1" s="1"/>
  <c r="AC1437" i="1" s="1"/>
  <c r="Z1425" i="1"/>
  <c r="AA1425" i="1" s="1"/>
  <c r="AC1425" i="1" s="1"/>
  <c r="Z1413" i="1"/>
  <c r="AA1413" i="1" s="1"/>
  <c r="Z1401" i="1"/>
  <c r="AA1401" i="1" s="1"/>
  <c r="Z1389" i="1"/>
  <c r="AA1389" i="1" s="1"/>
  <c r="AC1389" i="1" s="1"/>
  <c r="Z1377" i="1"/>
  <c r="AA1377" i="1" s="1"/>
  <c r="Z1365" i="1"/>
  <c r="AA1365" i="1" s="1"/>
  <c r="Z1353" i="1"/>
  <c r="AA1353" i="1" s="1"/>
  <c r="Z1341" i="1"/>
  <c r="AA1341" i="1" s="1"/>
  <c r="Z1329" i="1"/>
  <c r="AA1329" i="1" s="1"/>
  <c r="AC1329" i="1" s="1"/>
  <c r="Z1317" i="1"/>
  <c r="AA1317" i="1" s="1"/>
  <c r="AC1317" i="1" s="1"/>
  <c r="Z1305" i="1"/>
  <c r="AA1305" i="1" s="1"/>
  <c r="Z1293" i="1"/>
  <c r="AA1293" i="1" s="1"/>
  <c r="AC1293" i="1" s="1"/>
  <c r="Z1281" i="1"/>
  <c r="AA1281" i="1" s="1"/>
  <c r="AC1281" i="1" s="1"/>
  <c r="Z1269" i="1"/>
  <c r="AA1269" i="1" s="1"/>
  <c r="Z1257" i="1"/>
  <c r="AA1257" i="1" s="1"/>
  <c r="Z1245" i="1"/>
  <c r="AA1245" i="1" s="1"/>
  <c r="AC1245" i="1" s="1"/>
  <c r="Z1233" i="1"/>
  <c r="AA1233" i="1" s="1"/>
  <c r="Z1221" i="1"/>
  <c r="AA1221" i="1" s="1"/>
  <c r="Z1209" i="1"/>
  <c r="AA1209" i="1" s="1"/>
  <c r="Z1197" i="1"/>
  <c r="AA1197" i="1" s="1"/>
  <c r="Z1185" i="1"/>
  <c r="AA1185" i="1" s="1"/>
  <c r="AC1185" i="1" s="1"/>
  <c r="Z1173" i="1"/>
  <c r="AA1173" i="1" s="1"/>
  <c r="AC1173" i="1" s="1"/>
  <c r="Z1161" i="1"/>
  <c r="AA1161" i="1" s="1"/>
  <c r="Z1149" i="1"/>
  <c r="AA1149" i="1" s="1"/>
  <c r="AC1149" i="1" s="1"/>
  <c r="Z1137" i="1"/>
  <c r="AA1137" i="1" s="1"/>
  <c r="AC1137" i="1" s="1"/>
  <c r="Z1125" i="1"/>
  <c r="AA1125" i="1" s="1"/>
  <c r="Z1113" i="1"/>
  <c r="AA1113" i="1" s="1"/>
  <c r="Z1101" i="1"/>
  <c r="AA1101" i="1" s="1"/>
  <c r="AC1101" i="1" s="1"/>
  <c r="Z1089" i="1"/>
  <c r="AA1089" i="1" s="1"/>
  <c r="Z1077" i="1"/>
  <c r="AA1077" i="1" s="1"/>
  <c r="Z1065" i="1"/>
  <c r="AA1065" i="1" s="1"/>
  <c r="Z1053" i="1"/>
  <c r="AA1053" i="1" s="1"/>
  <c r="Z1041" i="1"/>
  <c r="AA1041" i="1" s="1"/>
  <c r="AC1041" i="1" s="1"/>
  <c r="Z1029" i="1"/>
  <c r="AA1029" i="1" s="1"/>
  <c r="AC1029" i="1" s="1"/>
  <c r="Z1017" i="1"/>
  <c r="AA1017" i="1" s="1"/>
  <c r="Z1005" i="1"/>
  <c r="AA1005" i="1" s="1"/>
  <c r="AC1005" i="1" s="1"/>
  <c r="Z993" i="1"/>
  <c r="AA993" i="1" s="1"/>
  <c r="AC993" i="1" s="1"/>
  <c r="Z981" i="1"/>
  <c r="AA981" i="1" s="1"/>
  <c r="Z969" i="1"/>
  <c r="AA969" i="1" s="1"/>
  <c r="Z957" i="1"/>
  <c r="AA957" i="1" s="1"/>
  <c r="AC957" i="1" s="1"/>
  <c r="Z945" i="1"/>
  <c r="AA945" i="1" s="1"/>
  <c r="Z933" i="1"/>
  <c r="AA933" i="1" s="1"/>
  <c r="Z921" i="1"/>
  <c r="AA921" i="1" s="1"/>
  <c r="Z909" i="1"/>
  <c r="AA909" i="1" s="1"/>
  <c r="Z897" i="1"/>
  <c r="AA897" i="1" s="1"/>
  <c r="AC897" i="1" s="1"/>
  <c r="Z885" i="1"/>
  <c r="AA885" i="1" s="1"/>
  <c r="AC885" i="1" s="1"/>
  <c r="Z873" i="1"/>
  <c r="AA873" i="1" s="1"/>
  <c r="Z861" i="1"/>
  <c r="AA861" i="1" s="1"/>
  <c r="AC861" i="1" s="1"/>
  <c r="Z849" i="1"/>
  <c r="AA849" i="1" s="1"/>
  <c r="AC849" i="1" s="1"/>
  <c r="Z837" i="1"/>
  <c r="AA837" i="1" s="1"/>
  <c r="Z825" i="1"/>
  <c r="AA825" i="1" s="1"/>
  <c r="Z813" i="1"/>
  <c r="AA813" i="1" s="1"/>
  <c r="AC813" i="1" s="1"/>
  <c r="Z801" i="1"/>
  <c r="AA801" i="1" s="1"/>
  <c r="Z789" i="1"/>
  <c r="AA789" i="1" s="1"/>
  <c r="Z777" i="1"/>
  <c r="AA777" i="1" s="1"/>
  <c r="Z765" i="1"/>
  <c r="AA765" i="1" s="1"/>
  <c r="Z753" i="1"/>
  <c r="AA753" i="1" s="1"/>
  <c r="AC753" i="1" s="1"/>
  <c r="Z741" i="1"/>
  <c r="AA741" i="1" s="1"/>
  <c r="AC741" i="1" s="1"/>
  <c r="Z729" i="1"/>
  <c r="AA729" i="1" s="1"/>
  <c r="AB729" i="1" s="1"/>
  <c r="Z717" i="1"/>
  <c r="AA717" i="1" s="1"/>
  <c r="AC717" i="1" s="1"/>
  <c r="Z705" i="1"/>
  <c r="AA705" i="1" s="1"/>
  <c r="AC705" i="1" s="1"/>
  <c r="Z693" i="1"/>
  <c r="AA693" i="1" s="1"/>
  <c r="Z681" i="1"/>
  <c r="AA681" i="1" s="1"/>
  <c r="Z669" i="1"/>
  <c r="AA669" i="1" s="1"/>
  <c r="AC669" i="1" s="1"/>
  <c r="Z657" i="1"/>
  <c r="AA657" i="1" s="1"/>
  <c r="Z645" i="1"/>
  <c r="AA645" i="1" s="1"/>
  <c r="Z633" i="1"/>
  <c r="AA633" i="1" s="1"/>
  <c r="Z621" i="1"/>
  <c r="AA621" i="1" s="1"/>
  <c r="Z609" i="1"/>
  <c r="AA609" i="1" s="1"/>
  <c r="AC609" i="1" s="1"/>
  <c r="Z597" i="1"/>
  <c r="AA597" i="1" s="1"/>
  <c r="AC597" i="1" s="1"/>
  <c r="Z585" i="1"/>
  <c r="AA585" i="1" s="1"/>
  <c r="Z573" i="1"/>
  <c r="AA573" i="1" s="1"/>
  <c r="AC573" i="1" s="1"/>
  <c r="Z561" i="1"/>
  <c r="AA561" i="1" s="1"/>
  <c r="AC561" i="1" s="1"/>
  <c r="Z549" i="1"/>
  <c r="AA549" i="1" s="1"/>
  <c r="Z537" i="1"/>
  <c r="AA537" i="1" s="1"/>
  <c r="Z525" i="1"/>
  <c r="AA525" i="1" s="1"/>
  <c r="AC525" i="1" s="1"/>
  <c r="Z513" i="1"/>
  <c r="AA513" i="1" s="1"/>
  <c r="Z1812" i="1"/>
  <c r="AA1812" i="1" s="1"/>
  <c r="Z1811" i="1"/>
  <c r="AA1811" i="1" s="1"/>
  <c r="Z815" i="1"/>
  <c r="AA815" i="1" s="1"/>
  <c r="Z803" i="1"/>
  <c r="AA803" i="1" s="1"/>
  <c r="AC803" i="1" s="1"/>
  <c r="Z791" i="1"/>
  <c r="AA791" i="1" s="1"/>
  <c r="AC791" i="1" s="1"/>
  <c r="Z779" i="1"/>
  <c r="AA779" i="1" s="1"/>
  <c r="Z767" i="1"/>
  <c r="AA767" i="1" s="1"/>
  <c r="AC767" i="1" s="1"/>
  <c r="Z755" i="1"/>
  <c r="AA755" i="1" s="1"/>
  <c r="AC755" i="1" s="1"/>
  <c r="Z743" i="1"/>
  <c r="AA743" i="1" s="1"/>
  <c r="Z731" i="1"/>
  <c r="AA731" i="1" s="1"/>
  <c r="Z719" i="1"/>
  <c r="AA719" i="1" s="1"/>
  <c r="AC719" i="1" s="1"/>
  <c r="Z707" i="1"/>
  <c r="AA707" i="1" s="1"/>
  <c r="Z695" i="1"/>
  <c r="AA695" i="1" s="1"/>
  <c r="Z683" i="1"/>
  <c r="AA683" i="1" s="1"/>
  <c r="Z671" i="1"/>
  <c r="AA671" i="1" s="1"/>
  <c r="Z659" i="1"/>
  <c r="AA659" i="1" s="1"/>
  <c r="AC659" i="1" s="1"/>
  <c r="Z647" i="1"/>
  <c r="AA647" i="1" s="1"/>
  <c r="AC647" i="1" s="1"/>
  <c r="Z635" i="1"/>
  <c r="AA635" i="1" s="1"/>
  <c r="Z623" i="1"/>
  <c r="AA623" i="1" s="1"/>
  <c r="AC623" i="1" s="1"/>
  <c r="Z611" i="1"/>
  <c r="AA611" i="1" s="1"/>
  <c r="AC611" i="1" s="1"/>
  <c r="Z599" i="1"/>
  <c r="AA599" i="1" s="1"/>
  <c r="Z587" i="1"/>
  <c r="AA587" i="1" s="1"/>
  <c r="Z575" i="1"/>
  <c r="AA575" i="1" s="1"/>
  <c r="AC575" i="1" s="1"/>
  <c r="Z563" i="1"/>
  <c r="AA563" i="1" s="1"/>
  <c r="Z551" i="1"/>
  <c r="AA551" i="1" s="1"/>
  <c r="Z539" i="1"/>
  <c r="AA539" i="1" s="1"/>
  <c r="Z527" i="1"/>
  <c r="AA527" i="1" s="1"/>
  <c r="Z515" i="1"/>
  <c r="AA515" i="1" s="1"/>
  <c r="AC515" i="1" s="1"/>
  <c r="Z503" i="1"/>
  <c r="AA503" i="1" s="1"/>
  <c r="AC503" i="1" s="1"/>
  <c r="Z491" i="1"/>
  <c r="AA491" i="1" s="1"/>
  <c r="Z479" i="1"/>
  <c r="AA479" i="1" s="1"/>
  <c r="AC479" i="1" s="1"/>
  <c r="Z467" i="1"/>
  <c r="AA467" i="1" s="1"/>
  <c r="AC467" i="1" s="1"/>
  <c r="Z455" i="1"/>
  <c r="AA455" i="1" s="1"/>
  <c r="Z443" i="1"/>
  <c r="AA443" i="1" s="1"/>
  <c r="Z431" i="1"/>
  <c r="AA431" i="1" s="1"/>
  <c r="AC431" i="1" s="1"/>
  <c r="Z419" i="1"/>
  <c r="AA419" i="1" s="1"/>
  <c r="Z407" i="1"/>
  <c r="AA407" i="1" s="1"/>
  <c r="Z395" i="1"/>
  <c r="AA395" i="1" s="1"/>
  <c r="Z383" i="1"/>
  <c r="AA383" i="1" s="1"/>
  <c r="Z371" i="1"/>
  <c r="AA371" i="1" s="1"/>
  <c r="AC371" i="1" s="1"/>
  <c r="Z359" i="1"/>
  <c r="AA359" i="1" s="1"/>
  <c r="AC359" i="1" s="1"/>
  <c r="Z347" i="1"/>
  <c r="AA347" i="1" s="1"/>
  <c r="Z335" i="1"/>
  <c r="AA335" i="1" s="1"/>
  <c r="AC335" i="1" s="1"/>
  <c r="Z323" i="1"/>
  <c r="AA323" i="1" s="1"/>
  <c r="AC323" i="1" s="1"/>
  <c r="Z311" i="1"/>
  <c r="AA311" i="1" s="1"/>
  <c r="Z299" i="1"/>
  <c r="AA299" i="1" s="1"/>
  <c r="Z287" i="1"/>
  <c r="AA287" i="1" s="1"/>
  <c r="AC287" i="1" s="1"/>
  <c r="Z275" i="1"/>
  <c r="AA275" i="1" s="1"/>
  <c r="Z263" i="1"/>
  <c r="AA263" i="1" s="1"/>
  <c r="Z251" i="1"/>
  <c r="AA251" i="1" s="1"/>
  <c r="Z239" i="1"/>
  <c r="AA239" i="1" s="1"/>
  <c r="Z227" i="1"/>
  <c r="AA227" i="1" s="1"/>
  <c r="AC227" i="1" s="1"/>
  <c r="Z215" i="1"/>
  <c r="AA215" i="1" s="1"/>
  <c r="AC215" i="1" s="1"/>
  <c r="Z203" i="1"/>
  <c r="AA203" i="1" s="1"/>
  <c r="AB203" i="1" s="1"/>
  <c r="Z191" i="1"/>
  <c r="AA191" i="1" s="1"/>
  <c r="AC191" i="1" s="1"/>
  <c r="Z179" i="1"/>
  <c r="AA179" i="1" s="1"/>
  <c r="AC179" i="1" s="1"/>
  <c r="Z167" i="1"/>
  <c r="AA167" i="1" s="1"/>
  <c r="Z155" i="1"/>
  <c r="AA155" i="1" s="1"/>
  <c r="Z143" i="1"/>
  <c r="AA143" i="1" s="1"/>
  <c r="AC143" i="1" s="1"/>
  <c r="Z131" i="1"/>
  <c r="AA131" i="1" s="1"/>
  <c r="Z119" i="1"/>
  <c r="AA119" i="1" s="1"/>
  <c r="Z107" i="1"/>
  <c r="AA107" i="1" s="1"/>
  <c r="Z95" i="1"/>
  <c r="AA95" i="1" s="1"/>
  <c r="Z83" i="1"/>
  <c r="AA83" i="1" s="1"/>
  <c r="AC83" i="1" s="1"/>
  <c r="Z71" i="1"/>
  <c r="AA71" i="1" s="1"/>
  <c r="AC71" i="1" s="1"/>
  <c r="Z59" i="1"/>
  <c r="AA59" i="1" s="1"/>
  <c r="Z47" i="1"/>
  <c r="AA47" i="1" s="1"/>
  <c r="AC47" i="1" s="1"/>
  <c r="Z35" i="1"/>
  <c r="AA35" i="1" s="1"/>
  <c r="AC35" i="1" s="1"/>
  <c r="Z23" i="1"/>
  <c r="AA23" i="1" s="1"/>
  <c r="Z11" i="1"/>
  <c r="AA11" i="1" s="1"/>
  <c r="Z1018" i="1"/>
  <c r="AA1018" i="1" s="1"/>
  <c r="AC1018" i="1" s="1"/>
  <c r="Z1006" i="1"/>
  <c r="AA1006" i="1" s="1"/>
  <c r="Z994" i="1"/>
  <c r="AA994" i="1" s="1"/>
  <c r="Z982" i="1"/>
  <c r="AA982" i="1" s="1"/>
  <c r="Z970" i="1"/>
  <c r="AA970" i="1" s="1"/>
  <c r="Z958" i="1"/>
  <c r="AA958" i="1" s="1"/>
  <c r="AC958" i="1" s="1"/>
  <c r="Z946" i="1"/>
  <c r="AA946" i="1" s="1"/>
  <c r="AC946" i="1" s="1"/>
  <c r="Z934" i="1"/>
  <c r="AA934" i="1" s="1"/>
  <c r="Z922" i="1"/>
  <c r="AA922" i="1" s="1"/>
  <c r="AC922" i="1" s="1"/>
  <c r="Z910" i="1"/>
  <c r="AA910" i="1" s="1"/>
  <c r="AC910" i="1" s="1"/>
  <c r="Z898" i="1"/>
  <c r="AA898" i="1" s="1"/>
  <c r="Z886" i="1"/>
  <c r="AA886" i="1" s="1"/>
  <c r="Z874" i="1"/>
  <c r="AA874" i="1" s="1"/>
  <c r="AC874" i="1" s="1"/>
  <c r="Z862" i="1"/>
  <c r="AA862" i="1" s="1"/>
  <c r="Z850" i="1"/>
  <c r="AA850" i="1" s="1"/>
  <c r="Z838" i="1"/>
  <c r="AA838" i="1" s="1"/>
  <c r="Z826" i="1"/>
  <c r="AA826" i="1" s="1"/>
  <c r="Z814" i="1"/>
  <c r="AA814" i="1" s="1"/>
  <c r="AC814" i="1" s="1"/>
  <c r="Z802" i="1"/>
  <c r="AA802" i="1" s="1"/>
  <c r="AC802" i="1" s="1"/>
  <c r="Z790" i="1"/>
  <c r="AA790" i="1" s="1"/>
  <c r="Z778" i="1"/>
  <c r="AA778" i="1" s="1"/>
  <c r="AC778" i="1" s="1"/>
  <c r="Z766" i="1"/>
  <c r="AA766" i="1" s="1"/>
  <c r="AC766" i="1" s="1"/>
  <c r="Z754" i="1"/>
  <c r="AA754" i="1" s="1"/>
  <c r="Z742" i="1"/>
  <c r="AA742" i="1" s="1"/>
  <c r="Z730" i="1"/>
  <c r="AA730" i="1" s="1"/>
  <c r="AC730" i="1" s="1"/>
  <c r="Z718" i="1"/>
  <c r="AA718" i="1" s="1"/>
  <c r="Z706" i="1"/>
  <c r="AA706" i="1" s="1"/>
  <c r="Z694" i="1"/>
  <c r="AA694" i="1" s="1"/>
  <c r="Z682" i="1"/>
  <c r="AA682" i="1" s="1"/>
  <c r="Z670" i="1"/>
  <c r="AA670" i="1" s="1"/>
  <c r="AC670" i="1" s="1"/>
  <c r="Z658" i="1"/>
  <c r="AA658" i="1" s="1"/>
  <c r="AC658" i="1" s="1"/>
  <c r="Z646" i="1"/>
  <c r="AA646" i="1" s="1"/>
  <c r="Z634" i="1"/>
  <c r="AA634" i="1" s="1"/>
  <c r="AC634" i="1" s="1"/>
  <c r="Z622" i="1"/>
  <c r="AA622" i="1" s="1"/>
  <c r="AC622" i="1" s="1"/>
  <c r="Z610" i="1"/>
  <c r="AA610" i="1" s="1"/>
  <c r="Z598" i="1"/>
  <c r="AA598" i="1" s="1"/>
  <c r="Z586" i="1"/>
  <c r="AA586" i="1" s="1"/>
  <c r="AC586" i="1" s="1"/>
  <c r="Z574" i="1"/>
  <c r="AA574" i="1" s="1"/>
  <c r="Z562" i="1"/>
  <c r="AA562" i="1" s="1"/>
  <c r="Z550" i="1"/>
  <c r="AA550" i="1" s="1"/>
  <c r="Z538" i="1"/>
  <c r="AA538" i="1" s="1"/>
  <c r="Z526" i="1"/>
  <c r="AA526" i="1" s="1"/>
  <c r="AC526" i="1" s="1"/>
  <c r="Z514" i="1"/>
  <c r="AA514" i="1" s="1"/>
  <c r="AC514" i="1" s="1"/>
  <c r="Z502" i="1"/>
  <c r="AA502" i="1" s="1"/>
  <c r="Z490" i="1"/>
  <c r="AA490" i="1" s="1"/>
  <c r="AC490" i="1" s="1"/>
  <c r="Z478" i="1"/>
  <c r="AA478" i="1" s="1"/>
  <c r="AC478" i="1" s="1"/>
  <c r="Z466" i="1"/>
  <c r="AA466" i="1" s="1"/>
  <c r="Z454" i="1"/>
  <c r="AA454" i="1" s="1"/>
  <c r="Z442" i="1"/>
  <c r="AA442" i="1" s="1"/>
  <c r="AC442" i="1" s="1"/>
  <c r="Z430" i="1"/>
  <c r="AA430" i="1" s="1"/>
  <c r="Z418" i="1"/>
  <c r="AA418" i="1" s="1"/>
  <c r="Z406" i="1"/>
  <c r="AA406" i="1" s="1"/>
  <c r="Z394" i="1"/>
  <c r="AA394" i="1" s="1"/>
  <c r="Z382" i="1"/>
  <c r="AA382" i="1" s="1"/>
  <c r="AC382" i="1" s="1"/>
  <c r="Z370" i="1"/>
  <c r="AA370" i="1" s="1"/>
  <c r="AC370" i="1" s="1"/>
  <c r="Z358" i="1"/>
  <c r="AA358" i="1" s="1"/>
  <c r="Z346" i="1"/>
  <c r="AA346" i="1" s="1"/>
  <c r="AC346" i="1" s="1"/>
  <c r="Z334" i="1"/>
  <c r="AA334" i="1" s="1"/>
  <c r="AC334" i="1" s="1"/>
  <c r="Z322" i="1"/>
  <c r="AA322" i="1" s="1"/>
  <c r="Z310" i="1"/>
  <c r="AA310" i="1" s="1"/>
  <c r="Z298" i="1"/>
  <c r="AA298" i="1" s="1"/>
  <c r="AC298" i="1" s="1"/>
  <c r="Z286" i="1"/>
  <c r="AA286" i="1" s="1"/>
  <c r="Z274" i="1"/>
  <c r="AA274" i="1" s="1"/>
  <c r="Z262" i="1"/>
  <c r="AA262" i="1" s="1"/>
  <c r="Z250" i="1"/>
  <c r="AA250" i="1" s="1"/>
  <c r="Z238" i="1"/>
  <c r="AA238" i="1" s="1"/>
  <c r="AC238" i="1" s="1"/>
  <c r="Z226" i="1"/>
  <c r="AA226" i="1" s="1"/>
  <c r="AC226" i="1" s="1"/>
  <c r="Z214" i="1"/>
  <c r="AA214" i="1" s="1"/>
  <c r="Z202" i="1"/>
  <c r="AA202" i="1" s="1"/>
  <c r="AC202" i="1" s="1"/>
  <c r="Z190" i="1"/>
  <c r="AA190" i="1" s="1"/>
  <c r="AC190" i="1" s="1"/>
  <c r="Z178" i="1"/>
  <c r="AA178" i="1" s="1"/>
  <c r="Z166" i="1"/>
  <c r="AA166" i="1" s="1"/>
  <c r="Z154" i="1"/>
  <c r="AA154" i="1" s="1"/>
  <c r="AC154" i="1" s="1"/>
  <c r="Z142" i="1"/>
  <c r="AA142" i="1" s="1"/>
  <c r="Z130" i="1"/>
  <c r="AA130" i="1" s="1"/>
  <c r="Z118" i="1"/>
  <c r="AA118" i="1" s="1"/>
  <c r="Z106" i="1"/>
  <c r="AA106" i="1" s="1"/>
  <c r="Z94" i="1"/>
  <c r="AA94" i="1" s="1"/>
  <c r="AC94" i="1" s="1"/>
  <c r="Z82" i="1"/>
  <c r="AA82" i="1" s="1"/>
  <c r="AC82" i="1" s="1"/>
  <c r="Z70" i="1"/>
  <c r="AA70" i="1" s="1"/>
  <c r="Z58" i="1"/>
  <c r="AA58" i="1" s="1"/>
  <c r="AC58" i="1" s="1"/>
  <c r="Z46" i="1"/>
  <c r="AA46" i="1" s="1"/>
  <c r="AC46" i="1" s="1"/>
  <c r="Z34" i="1"/>
  <c r="AA34" i="1" s="1"/>
  <c r="Z22" i="1"/>
  <c r="AA22" i="1" s="1"/>
  <c r="Z10" i="1"/>
  <c r="AA10" i="1" s="1"/>
  <c r="AC10" i="1" s="1"/>
  <c r="Z501" i="1"/>
  <c r="AA501" i="1" s="1"/>
  <c r="Z489" i="1"/>
  <c r="AA489" i="1" s="1"/>
  <c r="Z477" i="1"/>
  <c r="AA477" i="1" s="1"/>
  <c r="Z465" i="1"/>
  <c r="AA465" i="1" s="1"/>
  <c r="Z453" i="1"/>
  <c r="AA453" i="1" s="1"/>
  <c r="AC453" i="1" s="1"/>
  <c r="Z441" i="1"/>
  <c r="AA441" i="1" s="1"/>
  <c r="AC441" i="1" s="1"/>
  <c r="Z429" i="1"/>
  <c r="AA429" i="1" s="1"/>
  <c r="Z417" i="1"/>
  <c r="AA417" i="1" s="1"/>
  <c r="AC417" i="1" s="1"/>
  <c r="Z405" i="1"/>
  <c r="AA405" i="1" s="1"/>
  <c r="AC405" i="1" s="1"/>
  <c r="Z393" i="1"/>
  <c r="AA393" i="1" s="1"/>
  <c r="Z381" i="1"/>
  <c r="AA381" i="1" s="1"/>
  <c r="Z369" i="1"/>
  <c r="AA369" i="1" s="1"/>
  <c r="AC369" i="1" s="1"/>
  <c r="Z357" i="1"/>
  <c r="AA357" i="1" s="1"/>
  <c r="Z345" i="1"/>
  <c r="AA345" i="1" s="1"/>
  <c r="Z333" i="1"/>
  <c r="AA333" i="1" s="1"/>
  <c r="Z321" i="1"/>
  <c r="AA321" i="1" s="1"/>
  <c r="Z309" i="1"/>
  <c r="AA309" i="1" s="1"/>
  <c r="AC309" i="1" s="1"/>
  <c r="Z297" i="1"/>
  <c r="AA297" i="1" s="1"/>
  <c r="AC297" i="1" s="1"/>
  <c r="Z285" i="1"/>
  <c r="AA285" i="1" s="1"/>
  <c r="Z273" i="1"/>
  <c r="AA273" i="1" s="1"/>
  <c r="AC273" i="1" s="1"/>
  <c r="Z261" i="1"/>
  <c r="AA261" i="1" s="1"/>
  <c r="AC261" i="1" s="1"/>
  <c r="Z249" i="1"/>
  <c r="AA249" i="1" s="1"/>
  <c r="Z237" i="1"/>
  <c r="AA237" i="1" s="1"/>
  <c r="Z225" i="1"/>
  <c r="AA225" i="1" s="1"/>
  <c r="AC225" i="1" s="1"/>
  <c r="Z213" i="1"/>
  <c r="AA213" i="1" s="1"/>
  <c r="Z201" i="1"/>
  <c r="AA201" i="1" s="1"/>
  <c r="Z189" i="1"/>
  <c r="AA189" i="1" s="1"/>
  <c r="Z177" i="1"/>
  <c r="AA177" i="1" s="1"/>
  <c r="Z165" i="1"/>
  <c r="AA165" i="1" s="1"/>
  <c r="AC165" i="1" s="1"/>
  <c r="Z153" i="1"/>
  <c r="AA153" i="1" s="1"/>
  <c r="AC153" i="1" s="1"/>
  <c r="Z141" i="1"/>
  <c r="AA141" i="1" s="1"/>
  <c r="Z129" i="1"/>
  <c r="AA129" i="1" s="1"/>
  <c r="AC129" i="1" s="1"/>
  <c r="Z117" i="1"/>
  <c r="AA117" i="1" s="1"/>
  <c r="AC117" i="1" s="1"/>
  <c r="Z105" i="1"/>
  <c r="AA105" i="1" s="1"/>
  <c r="Z93" i="1"/>
  <c r="AA93" i="1" s="1"/>
  <c r="Z81" i="1"/>
  <c r="AA81" i="1" s="1"/>
  <c r="AC81" i="1" s="1"/>
  <c r="Z69" i="1"/>
  <c r="AA69" i="1" s="1"/>
  <c r="Z57" i="1"/>
  <c r="AA57" i="1" s="1"/>
  <c r="Z45" i="1"/>
  <c r="AA45" i="1" s="1"/>
  <c r="Z33" i="1"/>
  <c r="AA33" i="1" s="1"/>
  <c r="Z21" i="1"/>
  <c r="AA21" i="1" s="1"/>
  <c r="AC21" i="1" s="1"/>
  <c r="Z1230" i="1"/>
  <c r="AA1230" i="1" s="1"/>
  <c r="AC1230" i="1" s="1"/>
  <c r="Z1218" i="1"/>
  <c r="AA1218" i="1" s="1"/>
  <c r="Z1206" i="1"/>
  <c r="AA1206" i="1" s="1"/>
  <c r="AC1206" i="1" s="1"/>
  <c r="Z1194" i="1"/>
  <c r="AA1194" i="1" s="1"/>
  <c r="AC1194" i="1" s="1"/>
  <c r="Z1182" i="1"/>
  <c r="AA1182" i="1" s="1"/>
  <c r="Z1170" i="1"/>
  <c r="AA1170" i="1" s="1"/>
  <c r="Z1158" i="1"/>
  <c r="AA1158" i="1" s="1"/>
  <c r="AC1158" i="1" s="1"/>
  <c r="Z1146" i="1"/>
  <c r="AA1146" i="1" s="1"/>
  <c r="Z1134" i="1"/>
  <c r="AA1134" i="1" s="1"/>
  <c r="Z1122" i="1"/>
  <c r="AA1122" i="1" s="1"/>
  <c r="Z1110" i="1"/>
  <c r="AA1110" i="1" s="1"/>
  <c r="Z1098" i="1"/>
  <c r="AA1098" i="1" s="1"/>
  <c r="Z1086" i="1"/>
  <c r="AA1086" i="1" s="1"/>
  <c r="AC1086" i="1" s="1"/>
  <c r="Z1074" i="1"/>
  <c r="AA1074" i="1" s="1"/>
  <c r="Z1062" i="1"/>
  <c r="AA1062" i="1" s="1"/>
  <c r="AC1062" i="1" s="1"/>
  <c r="Z1050" i="1"/>
  <c r="AA1050" i="1" s="1"/>
  <c r="AC1050" i="1" s="1"/>
  <c r="Z1038" i="1"/>
  <c r="AA1038" i="1" s="1"/>
  <c r="Z1026" i="1"/>
  <c r="AA1026" i="1" s="1"/>
  <c r="Z1014" i="1"/>
  <c r="AA1014" i="1" s="1"/>
  <c r="AC1014" i="1" s="1"/>
  <c r="Z1002" i="1"/>
  <c r="AA1002" i="1" s="1"/>
  <c r="Z990" i="1"/>
  <c r="AA990" i="1" s="1"/>
  <c r="Z978" i="1"/>
  <c r="AA978" i="1" s="1"/>
  <c r="Z966" i="1"/>
  <c r="AA966" i="1" s="1"/>
  <c r="Z954" i="1"/>
  <c r="AA954" i="1" s="1"/>
  <c r="Z942" i="1"/>
  <c r="AA942" i="1" s="1"/>
  <c r="AC942" i="1" s="1"/>
  <c r="Z930" i="1"/>
  <c r="AA930" i="1" s="1"/>
  <c r="Z918" i="1"/>
  <c r="AA918" i="1" s="1"/>
  <c r="AC918" i="1" s="1"/>
  <c r="Z906" i="1"/>
  <c r="AA906" i="1" s="1"/>
  <c r="AC906" i="1" s="1"/>
  <c r="Z894" i="1"/>
  <c r="AA894" i="1" s="1"/>
  <c r="Z882" i="1"/>
  <c r="AA882" i="1" s="1"/>
  <c r="Z870" i="1"/>
  <c r="AA870" i="1" s="1"/>
  <c r="AC870" i="1" s="1"/>
  <c r="Z858" i="1"/>
  <c r="AA858" i="1" s="1"/>
  <c r="Z846" i="1"/>
  <c r="AA846" i="1" s="1"/>
  <c r="Z834" i="1"/>
  <c r="AA834" i="1" s="1"/>
  <c r="Z822" i="1"/>
  <c r="AA822" i="1" s="1"/>
  <c r="Z810" i="1"/>
  <c r="AA810" i="1" s="1"/>
  <c r="Z798" i="1"/>
  <c r="AA798" i="1" s="1"/>
  <c r="AC798" i="1" s="1"/>
  <c r="Z786" i="1"/>
  <c r="AA786" i="1" s="1"/>
  <c r="Z774" i="1"/>
  <c r="AA774" i="1" s="1"/>
  <c r="AC774" i="1" s="1"/>
  <c r="Z762" i="1"/>
  <c r="AA762" i="1" s="1"/>
  <c r="AC762" i="1" s="1"/>
  <c r="Z750" i="1"/>
  <c r="AA750" i="1" s="1"/>
  <c r="Z738" i="1"/>
  <c r="AA738" i="1" s="1"/>
  <c r="Z726" i="1"/>
  <c r="AA726" i="1" s="1"/>
  <c r="AC726" i="1" s="1"/>
  <c r="Z714" i="1"/>
  <c r="AA714" i="1" s="1"/>
  <c r="Z702" i="1"/>
  <c r="AA702" i="1" s="1"/>
  <c r="Z690" i="1"/>
  <c r="AA690" i="1" s="1"/>
  <c r="Z678" i="1"/>
  <c r="AA678" i="1" s="1"/>
  <c r="Z666" i="1"/>
  <c r="AA666" i="1" s="1"/>
  <c r="Z654" i="1"/>
  <c r="AA654" i="1" s="1"/>
  <c r="AC654" i="1" s="1"/>
  <c r="Z642" i="1"/>
  <c r="AA642" i="1" s="1"/>
  <c r="Z630" i="1"/>
  <c r="AA630" i="1" s="1"/>
  <c r="AC630" i="1" s="1"/>
  <c r="Z618" i="1"/>
  <c r="AA618" i="1" s="1"/>
  <c r="AC618" i="1" s="1"/>
  <c r="Z606" i="1"/>
  <c r="AA606" i="1" s="1"/>
  <c r="Z594" i="1"/>
  <c r="AA594" i="1" s="1"/>
  <c r="Z582" i="1"/>
  <c r="AA582" i="1" s="1"/>
  <c r="AC582" i="1" s="1"/>
  <c r="Z570" i="1"/>
  <c r="AA570" i="1" s="1"/>
  <c r="Z558" i="1"/>
  <c r="AA558" i="1" s="1"/>
  <c r="Z546" i="1"/>
  <c r="AA546" i="1" s="1"/>
  <c r="Z534" i="1"/>
  <c r="AA534" i="1" s="1"/>
  <c r="Z522" i="1"/>
  <c r="AA522" i="1" s="1"/>
  <c r="Z510" i="1"/>
  <c r="AA510" i="1" s="1"/>
  <c r="AC510" i="1" s="1"/>
  <c r="Z498" i="1"/>
  <c r="AA498" i="1" s="1"/>
  <c r="Z486" i="1"/>
  <c r="AA486" i="1" s="1"/>
  <c r="AC486" i="1" s="1"/>
  <c r="Z474" i="1"/>
  <c r="AA474" i="1" s="1"/>
  <c r="AC474" i="1" s="1"/>
  <c r="Z462" i="1"/>
  <c r="AA462" i="1" s="1"/>
  <c r="Z450" i="1"/>
  <c r="AA450" i="1" s="1"/>
  <c r="Z438" i="1"/>
  <c r="AA438" i="1" s="1"/>
  <c r="AC438" i="1" s="1"/>
  <c r="Z426" i="1"/>
  <c r="AA426" i="1" s="1"/>
  <c r="Z414" i="1"/>
  <c r="AA414" i="1" s="1"/>
  <c r="Z402" i="1"/>
  <c r="AA402" i="1" s="1"/>
  <c r="Z390" i="1"/>
  <c r="AA390" i="1" s="1"/>
  <c r="Z378" i="1"/>
  <c r="AA378" i="1" s="1"/>
  <c r="Z366" i="1"/>
  <c r="AA366" i="1" s="1"/>
  <c r="AC366" i="1" s="1"/>
  <c r="Z354" i="1"/>
  <c r="AA354" i="1" s="1"/>
  <c r="Z342" i="1"/>
  <c r="AA342" i="1" s="1"/>
  <c r="AC342" i="1" s="1"/>
  <c r="Z330" i="1"/>
  <c r="AA330" i="1" s="1"/>
  <c r="AC330" i="1" s="1"/>
  <c r="Z318" i="1"/>
  <c r="AA318" i="1" s="1"/>
  <c r="Z306" i="1"/>
  <c r="AA306" i="1" s="1"/>
  <c r="Z294" i="1"/>
  <c r="AA294" i="1" s="1"/>
  <c r="AC294" i="1" s="1"/>
  <c r="Z282" i="1"/>
  <c r="AA282" i="1" s="1"/>
  <c r="Z270" i="1"/>
  <c r="AA270" i="1" s="1"/>
  <c r="Z258" i="1"/>
  <c r="AA258" i="1" s="1"/>
  <c r="Z246" i="1"/>
  <c r="AA246" i="1" s="1"/>
  <c r="Z234" i="1"/>
  <c r="AA234" i="1" s="1"/>
  <c r="Z222" i="1"/>
  <c r="AA222" i="1" s="1"/>
  <c r="AC222" i="1" s="1"/>
  <c r="Z210" i="1"/>
  <c r="AA210" i="1" s="1"/>
  <c r="Z198" i="1"/>
  <c r="AA198" i="1" s="1"/>
  <c r="AC198" i="1" s="1"/>
  <c r="Z186" i="1"/>
  <c r="AA186" i="1" s="1"/>
  <c r="AC186" i="1" s="1"/>
  <c r="Z174" i="1"/>
  <c r="AA174" i="1" s="1"/>
  <c r="Z162" i="1"/>
  <c r="AA162" i="1" s="1"/>
  <c r="Z150" i="1"/>
  <c r="AA150" i="1" s="1"/>
  <c r="AC150" i="1" s="1"/>
  <c r="Z138" i="1"/>
  <c r="AA138" i="1" s="1"/>
  <c r="Z126" i="1"/>
  <c r="AA126" i="1" s="1"/>
  <c r="Z114" i="1"/>
  <c r="AA114" i="1" s="1"/>
  <c r="Z102" i="1"/>
  <c r="AA102" i="1" s="1"/>
  <c r="Z90" i="1"/>
  <c r="AA90" i="1" s="1"/>
  <c r="Z78" i="1"/>
  <c r="AA78" i="1" s="1"/>
  <c r="AC78" i="1" s="1"/>
  <c r="Z66" i="1"/>
  <c r="AA66" i="1" s="1"/>
  <c r="Z54" i="1"/>
  <c r="AA54" i="1" s="1"/>
  <c r="AC54" i="1" s="1"/>
  <c r="Z42" i="1"/>
  <c r="AA42" i="1" s="1"/>
  <c r="AC42" i="1" s="1"/>
  <c r="Z30" i="1"/>
  <c r="AA30" i="1" s="1"/>
  <c r="Z18" i="1"/>
  <c r="AA18" i="1" s="1"/>
  <c r="Z1808" i="1"/>
  <c r="AA1808" i="1" s="1"/>
  <c r="AC1808" i="1" s="1"/>
  <c r="Z1796" i="1"/>
  <c r="AA1796" i="1" s="1"/>
  <c r="Z1784" i="1"/>
  <c r="AA1784" i="1" s="1"/>
  <c r="Z1772" i="1"/>
  <c r="AA1772" i="1" s="1"/>
  <c r="Z1760" i="1"/>
  <c r="AA1760" i="1" s="1"/>
  <c r="Z1748" i="1"/>
  <c r="AA1748" i="1" s="1"/>
  <c r="Z1736" i="1"/>
  <c r="AA1736" i="1" s="1"/>
  <c r="AC1736" i="1" s="1"/>
  <c r="Z1724" i="1"/>
  <c r="AA1724" i="1" s="1"/>
  <c r="Z1712" i="1"/>
  <c r="AA1712" i="1" s="1"/>
  <c r="AC1712" i="1" s="1"/>
  <c r="Z1700" i="1"/>
  <c r="AA1700" i="1" s="1"/>
  <c r="AC1700" i="1" s="1"/>
  <c r="Z1688" i="1"/>
  <c r="AA1688" i="1" s="1"/>
  <c r="Z1676" i="1"/>
  <c r="AA1676" i="1" s="1"/>
  <c r="Z1664" i="1"/>
  <c r="AA1664" i="1" s="1"/>
  <c r="AC1664" i="1" s="1"/>
  <c r="Z1652" i="1"/>
  <c r="AA1652" i="1" s="1"/>
  <c r="Z1640" i="1"/>
  <c r="AA1640" i="1" s="1"/>
  <c r="Z1628" i="1"/>
  <c r="AA1628" i="1" s="1"/>
  <c r="Z1616" i="1"/>
  <c r="AA1616" i="1" s="1"/>
  <c r="Z1604" i="1"/>
  <c r="AA1604" i="1" s="1"/>
  <c r="Z1592" i="1"/>
  <c r="AA1592" i="1" s="1"/>
  <c r="AC1592" i="1" s="1"/>
  <c r="Z1580" i="1"/>
  <c r="AA1580" i="1" s="1"/>
  <c r="Z1568" i="1"/>
  <c r="AA1568" i="1" s="1"/>
  <c r="AC1568" i="1" s="1"/>
  <c r="Z1556" i="1"/>
  <c r="AA1556" i="1" s="1"/>
  <c r="AC1556" i="1" s="1"/>
  <c r="Z1544" i="1"/>
  <c r="AA1544" i="1" s="1"/>
  <c r="Z1532" i="1"/>
  <c r="AA1532" i="1" s="1"/>
  <c r="Z1520" i="1"/>
  <c r="AA1520" i="1" s="1"/>
  <c r="AC1520" i="1" s="1"/>
  <c r="Z1508" i="1"/>
  <c r="AA1508" i="1" s="1"/>
  <c r="Z1496" i="1"/>
  <c r="AA1496" i="1" s="1"/>
  <c r="Z1484" i="1"/>
  <c r="AA1484" i="1" s="1"/>
  <c r="Z1472" i="1"/>
  <c r="AA1472" i="1" s="1"/>
  <c r="Z1460" i="1"/>
  <c r="AA1460" i="1" s="1"/>
  <c r="Z1448" i="1"/>
  <c r="AA1448" i="1" s="1"/>
  <c r="AC1448" i="1" s="1"/>
  <c r="Z1436" i="1"/>
  <c r="AA1436" i="1" s="1"/>
  <c r="Z1424" i="1"/>
  <c r="AA1424" i="1" s="1"/>
  <c r="AC1424" i="1" s="1"/>
  <c r="Z1412" i="1"/>
  <c r="AA1412" i="1" s="1"/>
  <c r="AC1412" i="1" s="1"/>
  <c r="Z1400" i="1"/>
  <c r="AA1400" i="1" s="1"/>
  <c r="Z1388" i="1"/>
  <c r="AA1388" i="1" s="1"/>
  <c r="Z1376" i="1"/>
  <c r="AA1376" i="1" s="1"/>
  <c r="AC1376" i="1" s="1"/>
  <c r="Z1364" i="1"/>
  <c r="AA1364" i="1" s="1"/>
  <c r="Z1352" i="1"/>
  <c r="AA1352" i="1" s="1"/>
  <c r="Z1340" i="1"/>
  <c r="AA1340" i="1" s="1"/>
  <c r="Z1328" i="1"/>
  <c r="AA1328" i="1" s="1"/>
  <c r="Z1316" i="1"/>
  <c r="AA1316" i="1" s="1"/>
  <c r="Z1304" i="1"/>
  <c r="AA1304" i="1" s="1"/>
  <c r="AC1304" i="1" s="1"/>
  <c r="Z1292" i="1"/>
  <c r="AA1292" i="1" s="1"/>
  <c r="Z1280" i="1"/>
  <c r="AA1280" i="1" s="1"/>
  <c r="AC1280" i="1" s="1"/>
  <c r="Z1268" i="1"/>
  <c r="AA1268" i="1" s="1"/>
  <c r="AC1268" i="1" s="1"/>
  <c r="Z1256" i="1"/>
  <c r="AA1256" i="1" s="1"/>
  <c r="Z1244" i="1"/>
  <c r="AA1244" i="1" s="1"/>
  <c r="Z1232" i="1"/>
  <c r="AA1232" i="1" s="1"/>
  <c r="AC1232" i="1" s="1"/>
  <c r="Z1220" i="1"/>
  <c r="AA1220" i="1" s="1"/>
  <c r="Z1208" i="1"/>
  <c r="AA1208" i="1" s="1"/>
  <c r="Z1196" i="1"/>
  <c r="AA1196" i="1" s="1"/>
  <c r="Z1184" i="1"/>
  <c r="AA1184" i="1" s="1"/>
  <c r="Z1172" i="1"/>
  <c r="AA1172" i="1" s="1"/>
  <c r="Z1160" i="1"/>
  <c r="AA1160" i="1" s="1"/>
  <c r="AC1160" i="1" s="1"/>
  <c r="Z1148" i="1"/>
  <c r="AA1148" i="1" s="1"/>
  <c r="Z1136" i="1"/>
  <c r="AA1136" i="1" s="1"/>
  <c r="AC1136" i="1" s="1"/>
  <c r="Z1124" i="1"/>
  <c r="AA1124" i="1" s="1"/>
  <c r="AC1124" i="1" s="1"/>
  <c r="Z1112" i="1"/>
  <c r="AA1112" i="1" s="1"/>
  <c r="Z1100" i="1"/>
  <c r="AA1100" i="1" s="1"/>
  <c r="Z1088" i="1"/>
  <c r="AA1088" i="1" s="1"/>
  <c r="AC1088" i="1" s="1"/>
  <c r="Z1076" i="1"/>
  <c r="AA1076" i="1" s="1"/>
  <c r="Z1064" i="1"/>
  <c r="AA1064" i="1" s="1"/>
  <c r="Z1052" i="1"/>
  <c r="AA1052" i="1" s="1"/>
  <c r="Z1040" i="1"/>
  <c r="AA1040" i="1" s="1"/>
  <c r="Z1028" i="1"/>
  <c r="AA1028" i="1" s="1"/>
  <c r="Z1016" i="1"/>
  <c r="AA1016" i="1" s="1"/>
  <c r="AC1016" i="1" s="1"/>
  <c r="Z1004" i="1"/>
  <c r="AA1004" i="1" s="1"/>
  <c r="AB1004" i="1" s="1"/>
  <c r="Z992" i="1"/>
  <c r="AA992" i="1" s="1"/>
  <c r="AC992" i="1" s="1"/>
  <c r="Z980" i="1"/>
  <c r="AA980" i="1" s="1"/>
  <c r="AC980" i="1" s="1"/>
  <c r="Z968" i="1"/>
  <c r="AA968" i="1" s="1"/>
  <c r="Z956" i="1"/>
  <c r="AA956" i="1" s="1"/>
  <c r="Z944" i="1"/>
  <c r="AA944" i="1" s="1"/>
  <c r="AC944" i="1" s="1"/>
  <c r="Z932" i="1"/>
  <c r="AA932" i="1" s="1"/>
  <c r="Z920" i="1"/>
  <c r="AA920" i="1" s="1"/>
  <c r="Z908" i="1"/>
  <c r="AA908" i="1" s="1"/>
  <c r="Z896" i="1"/>
  <c r="AA896" i="1" s="1"/>
  <c r="Z884" i="1"/>
  <c r="AA884" i="1" s="1"/>
  <c r="Z872" i="1"/>
  <c r="AA872" i="1" s="1"/>
  <c r="AC872" i="1" s="1"/>
  <c r="Z860" i="1"/>
  <c r="AA860" i="1" s="1"/>
  <c r="Z848" i="1"/>
  <c r="AA848" i="1" s="1"/>
  <c r="AC848" i="1" s="1"/>
  <c r="Z836" i="1"/>
  <c r="AA836" i="1" s="1"/>
  <c r="AC836" i="1" s="1"/>
  <c r="Z824" i="1"/>
  <c r="AA824" i="1" s="1"/>
  <c r="Z812" i="1"/>
  <c r="AA812" i="1" s="1"/>
  <c r="Z1810" i="1"/>
  <c r="AA1810" i="1" s="1"/>
  <c r="AC1810" i="1" s="1"/>
  <c r="Z8" i="1"/>
  <c r="AA8" i="1" s="1"/>
  <c r="Z1012" i="1"/>
  <c r="AA1012" i="1" s="1"/>
  <c r="Z1000" i="1"/>
  <c r="AA1000" i="1" s="1"/>
  <c r="Z988" i="1"/>
  <c r="AA988" i="1" s="1"/>
  <c r="Z976" i="1"/>
  <c r="AA976" i="1" s="1"/>
  <c r="Z964" i="1"/>
  <c r="AA964" i="1" s="1"/>
  <c r="AC964" i="1" s="1"/>
  <c r="Z952" i="1"/>
  <c r="AA952" i="1" s="1"/>
  <c r="Z940" i="1"/>
  <c r="AA940" i="1" s="1"/>
  <c r="AC940" i="1" s="1"/>
  <c r="Z928" i="1"/>
  <c r="AA928" i="1" s="1"/>
  <c r="AC928" i="1" s="1"/>
  <c r="Z916" i="1"/>
  <c r="AA916" i="1" s="1"/>
  <c r="Z904" i="1"/>
  <c r="AA904" i="1" s="1"/>
  <c r="Z892" i="1"/>
  <c r="AA892" i="1" s="1"/>
  <c r="AC892" i="1" s="1"/>
  <c r="Z880" i="1"/>
  <c r="AA880" i="1" s="1"/>
  <c r="Z868" i="1"/>
  <c r="AA868" i="1" s="1"/>
  <c r="Z856" i="1"/>
  <c r="AA856" i="1" s="1"/>
  <c r="Z844" i="1"/>
  <c r="AA844" i="1" s="1"/>
  <c r="Z832" i="1"/>
  <c r="AA832" i="1" s="1"/>
  <c r="Z820" i="1"/>
  <c r="AA820" i="1" s="1"/>
  <c r="AC820" i="1" s="1"/>
  <c r="Z808" i="1"/>
  <c r="AA808" i="1" s="1"/>
  <c r="Z796" i="1"/>
  <c r="AA796" i="1" s="1"/>
  <c r="AC796" i="1" s="1"/>
  <c r="Z784" i="1"/>
  <c r="AA784" i="1" s="1"/>
  <c r="AC784" i="1" s="1"/>
  <c r="Z772" i="1"/>
  <c r="AA772" i="1" s="1"/>
  <c r="Z760" i="1"/>
  <c r="AA760" i="1" s="1"/>
  <c r="Z748" i="1"/>
  <c r="AA748" i="1" s="1"/>
  <c r="AC748" i="1" s="1"/>
  <c r="Z736" i="1"/>
  <c r="AA736" i="1" s="1"/>
  <c r="Z724" i="1"/>
  <c r="AA724" i="1" s="1"/>
  <c r="Z712" i="1"/>
  <c r="AA712" i="1" s="1"/>
  <c r="Z700" i="1"/>
  <c r="AA700" i="1" s="1"/>
  <c r="Z688" i="1"/>
  <c r="AA688" i="1" s="1"/>
  <c r="Z676" i="1"/>
  <c r="AA676" i="1" s="1"/>
  <c r="AC676" i="1" s="1"/>
  <c r="Z664" i="1"/>
  <c r="AA664" i="1" s="1"/>
  <c r="Z652" i="1"/>
  <c r="AA652" i="1" s="1"/>
  <c r="AC652" i="1" s="1"/>
  <c r="Z640" i="1"/>
  <c r="AA640" i="1" s="1"/>
  <c r="AC640" i="1" s="1"/>
  <c r="Z628" i="1"/>
  <c r="AA628" i="1" s="1"/>
  <c r="Z616" i="1"/>
  <c r="AA616" i="1" s="1"/>
  <c r="Z604" i="1"/>
  <c r="AA604" i="1" s="1"/>
  <c r="AC604" i="1" s="1"/>
  <c r="Z592" i="1"/>
  <c r="AA592" i="1" s="1"/>
  <c r="Z580" i="1"/>
  <c r="AA580" i="1" s="1"/>
  <c r="Z568" i="1"/>
  <c r="AA568" i="1" s="1"/>
  <c r="Z556" i="1"/>
  <c r="AA556" i="1" s="1"/>
  <c r="Z544" i="1"/>
  <c r="AA544" i="1" s="1"/>
  <c r="Z532" i="1"/>
  <c r="AA532" i="1" s="1"/>
  <c r="AC532" i="1" s="1"/>
  <c r="Z520" i="1"/>
  <c r="AA520" i="1" s="1"/>
  <c r="Z508" i="1"/>
  <c r="AA508" i="1" s="1"/>
  <c r="AC508" i="1" s="1"/>
  <c r="Z496" i="1"/>
  <c r="AA496" i="1" s="1"/>
  <c r="AC496" i="1" s="1"/>
  <c r="Z484" i="1"/>
  <c r="AA484" i="1" s="1"/>
  <c r="Z472" i="1"/>
  <c r="AA472" i="1" s="1"/>
  <c r="Z460" i="1"/>
  <c r="AA460" i="1" s="1"/>
  <c r="AC460" i="1" s="1"/>
  <c r="Z448" i="1"/>
  <c r="AA448" i="1" s="1"/>
  <c r="Z436" i="1"/>
  <c r="AA436" i="1" s="1"/>
  <c r="Z424" i="1"/>
  <c r="AA424" i="1" s="1"/>
  <c r="Z412" i="1"/>
  <c r="AA412" i="1" s="1"/>
  <c r="Z400" i="1"/>
  <c r="AA400" i="1" s="1"/>
  <c r="Z388" i="1"/>
  <c r="AA388" i="1" s="1"/>
  <c r="AC388" i="1" s="1"/>
  <c r="Z376" i="1"/>
  <c r="AA376" i="1" s="1"/>
  <c r="Z364" i="1"/>
  <c r="AA364" i="1" s="1"/>
  <c r="AC364" i="1" s="1"/>
  <c r="Z352" i="1"/>
  <c r="AA352" i="1" s="1"/>
  <c r="AC352" i="1" s="1"/>
  <c r="Z340" i="1"/>
  <c r="AA340" i="1" s="1"/>
  <c r="Z328" i="1"/>
  <c r="AA328" i="1" s="1"/>
  <c r="Z316" i="1"/>
  <c r="AA316" i="1" s="1"/>
  <c r="AC316" i="1" s="1"/>
  <c r="Z304" i="1"/>
  <c r="AA304" i="1" s="1"/>
  <c r="Z292" i="1"/>
  <c r="AA292" i="1" s="1"/>
  <c r="Z280" i="1"/>
  <c r="AA280" i="1" s="1"/>
  <c r="Z268" i="1"/>
  <c r="AA268" i="1" s="1"/>
  <c r="Z256" i="1"/>
  <c r="AA256" i="1" s="1"/>
  <c r="Z244" i="1"/>
  <c r="AA244" i="1" s="1"/>
  <c r="AC244" i="1" s="1"/>
  <c r="Z232" i="1"/>
  <c r="AA232" i="1" s="1"/>
  <c r="Z220" i="1"/>
  <c r="AA220" i="1" s="1"/>
  <c r="AC220" i="1" s="1"/>
  <c r="Z208" i="1"/>
  <c r="AA208" i="1" s="1"/>
  <c r="AC208" i="1" s="1"/>
  <c r="Z196" i="1"/>
  <c r="AA196" i="1" s="1"/>
  <c r="Z184" i="1"/>
  <c r="AA184" i="1" s="1"/>
  <c r="Z172" i="1"/>
  <c r="AA172" i="1" s="1"/>
  <c r="AC172" i="1" s="1"/>
  <c r="Z160" i="1"/>
  <c r="AA160" i="1" s="1"/>
  <c r="Z148" i="1"/>
  <c r="AA148" i="1" s="1"/>
  <c r="Z136" i="1"/>
  <c r="AA136" i="1" s="1"/>
  <c r="Z124" i="1"/>
  <c r="AA124" i="1" s="1"/>
  <c r="Z112" i="1"/>
  <c r="AA112" i="1" s="1"/>
  <c r="Z100" i="1"/>
  <c r="AA100" i="1" s="1"/>
  <c r="AC100" i="1" s="1"/>
  <c r="Z88" i="1"/>
  <c r="AA88" i="1" s="1"/>
  <c r="Z76" i="1"/>
  <c r="AA76" i="1" s="1"/>
  <c r="AC76" i="1" s="1"/>
  <c r="Z64" i="1"/>
  <c r="AA64" i="1" s="1"/>
  <c r="AC64" i="1" s="1"/>
  <c r="Z52" i="1"/>
  <c r="AA52" i="1" s="1"/>
  <c r="Z40" i="1"/>
  <c r="AA40" i="1" s="1"/>
  <c r="Z28" i="1"/>
  <c r="AA28" i="1" s="1"/>
  <c r="AC28" i="1" s="1"/>
  <c r="Z16" i="1"/>
  <c r="AA16" i="1" s="1"/>
  <c r="Z1817" i="1"/>
  <c r="AA1817" i="1" s="1"/>
  <c r="Z1815" i="1"/>
  <c r="AA1815" i="1" s="1"/>
  <c r="Z800" i="1"/>
  <c r="AA800" i="1" s="1"/>
  <c r="Z788" i="1"/>
  <c r="AA788" i="1" s="1"/>
  <c r="Z776" i="1"/>
  <c r="AA776" i="1" s="1"/>
  <c r="AC776" i="1" s="1"/>
  <c r="Z764" i="1"/>
  <c r="AA764" i="1" s="1"/>
  <c r="Z752" i="1"/>
  <c r="AA752" i="1" s="1"/>
  <c r="AC752" i="1" s="1"/>
  <c r="Z740" i="1"/>
  <c r="AA740" i="1" s="1"/>
  <c r="AC740" i="1" s="1"/>
  <c r="Z728" i="1"/>
  <c r="AA728" i="1" s="1"/>
  <c r="Z716" i="1"/>
  <c r="AA716" i="1" s="1"/>
  <c r="Z704" i="1"/>
  <c r="AA704" i="1" s="1"/>
  <c r="AC704" i="1" s="1"/>
  <c r="Z692" i="1"/>
  <c r="AA692" i="1" s="1"/>
  <c r="Z680" i="1"/>
  <c r="AA680" i="1" s="1"/>
  <c r="AB680" i="1" s="1"/>
  <c r="Z668" i="1"/>
  <c r="AA668" i="1" s="1"/>
  <c r="Z656" i="1"/>
  <c r="AA656" i="1" s="1"/>
  <c r="Z644" i="1"/>
  <c r="AA644" i="1" s="1"/>
  <c r="Z632" i="1"/>
  <c r="AA632" i="1" s="1"/>
  <c r="AC632" i="1" s="1"/>
  <c r="Z620" i="1"/>
  <c r="AA620" i="1" s="1"/>
  <c r="Z608" i="1"/>
  <c r="AA608" i="1" s="1"/>
  <c r="AC608" i="1" s="1"/>
  <c r="Z596" i="1"/>
  <c r="AA596" i="1" s="1"/>
  <c r="AC596" i="1" s="1"/>
  <c r="Z584" i="1"/>
  <c r="AA584" i="1" s="1"/>
  <c r="Z572" i="1"/>
  <c r="AA572" i="1" s="1"/>
  <c r="Z560" i="1"/>
  <c r="AA560" i="1" s="1"/>
  <c r="AC560" i="1" s="1"/>
  <c r="Z548" i="1"/>
  <c r="AA548" i="1" s="1"/>
  <c r="Z536" i="1"/>
  <c r="AA536" i="1" s="1"/>
  <c r="Z524" i="1"/>
  <c r="AA524" i="1" s="1"/>
  <c r="Z512" i="1"/>
  <c r="AA512" i="1" s="1"/>
  <c r="Z500" i="1"/>
  <c r="AA500" i="1" s="1"/>
  <c r="Z488" i="1"/>
  <c r="AA488" i="1" s="1"/>
  <c r="AC488" i="1" s="1"/>
  <c r="Z476" i="1"/>
  <c r="AA476" i="1" s="1"/>
  <c r="Z464" i="1"/>
  <c r="AA464" i="1" s="1"/>
  <c r="AC464" i="1" s="1"/>
  <c r="Z452" i="1"/>
  <c r="AA452" i="1" s="1"/>
  <c r="AC452" i="1" s="1"/>
  <c r="Z440" i="1"/>
  <c r="AA440" i="1" s="1"/>
  <c r="Z428" i="1"/>
  <c r="AA428" i="1" s="1"/>
  <c r="Z416" i="1"/>
  <c r="AA416" i="1" s="1"/>
  <c r="AC416" i="1" s="1"/>
  <c r="Z404" i="1"/>
  <c r="AA404" i="1" s="1"/>
  <c r="Z392" i="1"/>
  <c r="AA392" i="1" s="1"/>
  <c r="Z380" i="1"/>
  <c r="AA380" i="1" s="1"/>
  <c r="Z368" i="1"/>
  <c r="AA368" i="1" s="1"/>
  <c r="Z356" i="1"/>
  <c r="AA356" i="1" s="1"/>
  <c r="Z344" i="1"/>
  <c r="AA344" i="1" s="1"/>
  <c r="AC344" i="1" s="1"/>
  <c r="Z332" i="1"/>
  <c r="AA332" i="1" s="1"/>
  <c r="Z320" i="1"/>
  <c r="AA320" i="1" s="1"/>
  <c r="AC320" i="1" s="1"/>
  <c r="Z308" i="1"/>
  <c r="AA308" i="1" s="1"/>
  <c r="AC308" i="1" s="1"/>
  <c r="Z296" i="1"/>
  <c r="AA296" i="1" s="1"/>
  <c r="Z284" i="1"/>
  <c r="AA284" i="1" s="1"/>
  <c r="Z272" i="1"/>
  <c r="AA272" i="1" s="1"/>
  <c r="AC272" i="1" s="1"/>
  <c r="Z260" i="1"/>
  <c r="AA260" i="1" s="1"/>
  <c r="Z248" i="1"/>
  <c r="AA248" i="1" s="1"/>
  <c r="Z236" i="1"/>
  <c r="AA236" i="1" s="1"/>
  <c r="Z224" i="1"/>
  <c r="AA224" i="1" s="1"/>
  <c r="Z212" i="1"/>
  <c r="AA212" i="1" s="1"/>
  <c r="Z200" i="1"/>
  <c r="AA200" i="1" s="1"/>
  <c r="AC200" i="1" s="1"/>
  <c r="Z188" i="1"/>
  <c r="AA188" i="1" s="1"/>
  <c r="Z176" i="1"/>
  <c r="AA176" i="1" s="1"/>
  <c r="AC176" i="1" s="1"/>
  <c r="Z164" i="1"/>
  <c r="AA164" i="1" s="1"/>
  <c r="AC164" i="1" s="1"/>
  <c r="Z152" i="1"/>
  <c r="AA152" i="1" s="1"/>
  <c r="Z140" i="1"/>
  <c r="AA140" i="1" s="1"/>
  <c r="Z128" i="1"/>
  <c r="AA128" i="1" s="1"/>
  <c r="AC128" i="1" s="1"/>
  <c r="Z116" i="1"/>
  <c r="AA116" i="1" s="1"/>
  <c r="Z104" i="1"/>
  <c r="AA104" i="1" s="1"/>
  <c r="Z92" i="1"/>
  <c r="AA92" i="1" s="1"/>
  <c r="Z80" i="1"/>
  <c r="AA80" i="1" s="1"/>
  <c r="Z68" i="1"/>
  <c r="AA68" i="1" s="1"/>
  <c r="Z56" i="1"/>
  <c r="AA56" i="1" s="1"/>
  <c r="AC56" i="1" s="1"/>
  <c r="Z44" i="1"/>
  <c r="AA44" i="1" s="1"/>
  <c r="Z32" i="1"/>
  <c r="AA32" i="1" s="1"/>
  <c r="AC32" i="1" s="1"/>
  <c r="Z20" i="1"/>
  <c r="AA20" i="1" s="1"/>
  <c r="AC20" i="1" s="1"/>
  <c r="Z1809" i="1"/>
  <c r="AA1809" i="1" s="1"/>
  <c r="AB1779" i="1"/>
  <c r="AB575" i="1"/>
  <c r="AB1706" i="1"/>
  <c r="AB1164" i="1"/>
  <c r="AB1203" i="1"/>
  <c r="AB1775" i="1"/>
  <c r="AB1751" i="1"/>
  <c r="AB1739" i="1"/>
  <c r="AB1727" i="1"/>
  <c r="AB1691" i="1"/>
  <c r="AB1619" i="1"/>
  <c r="AB1595" i="1"/>
  <c r="AB1547" i="1"/>
  <c r="AB1475" i="1"/>
  <c r="AB1451" i="1"/>
  <c r="AB1403" i="1"/>
  <c r="AB1331" i="1"/>
  <c r="AB1307" i="1"/>
  <c r="AB1805" i="1"/>
  <c r="AB1793" i="1"/>
  <c r="AB1781" i="1"/>
  <c r="AB1769" i="1"/>
  <c r="AB1757" i="1"/>
  <c r="AB1745" i="1"/>
  <c r="AB1733" i="1"/>
  <c r="AB1721" i="1"/>
  <c r="AB1709" i="1"/>
  <c r="AB1697" i="1"/>
  <c r="AB1685" i="1"/>
  <c r="AB1673" i="1"/>
  <c r="AB1661" i="1"/>
  <c r="AB1649" i="1"/>
  <c r="AB1637" i="1"/>
  <c r="AB1625" i="1"/>
  <c r="AB1613" i="1"/>
  <c r="AB1601" i="1"/>
  <c r="AB1589" i="1"/>
  <c r="AB1577" i="1"/>
  <c r="AB1565" i="1"/>
  <c r="AB1553" i="1"/>
  <c r="AB1541" i="1"/>
  <c r="AB1529" i="1"/>
  <c r="AB1517" i="1"/>
  <c r="AB1505" i="1"/>
  <c r="AB1493" i="1"/>
  <c r="AB1481" i="1"/>
  <c r="AB1469" i="1"/>
  <c r="AB1457" i="1"/>
  <c r="AB1445" i="1"/>
  <c r="AB1433" i="1"/>
  <c r="AB1421" i="1"/>
  <c r="AB1409" i="1"/>
  <c r="AB1397" i="1"/>
  <c r="AB1385" i="1"/>
  <c r="AB1373" i="1"/>
  <c r="AB1361" i="1"/>
  <c r="AB1349" i="1"/>
  <c r="AB1337" i="1"/>
  <c r="AB1325" i="1"/>
  <c r="AB1313" i="1"/>
  <c r="AB1301" i="1"/>
  <c r="AB1289" i="1"/>
  <c r="AB1277" i="1"/>
  <c r="AB1265" i="1"/>
  <c r="AB1259" i="1"/>
  <c r="AB1253" i="1"/>
  <c r="AB1241" i="1"/>
  <c r="AB1235" i="1"/>
  <c r="AB1229" i="1"/>
  <c r="AB1205" i="1"/>
  <c r="AB1187" i="1"/>
  <c r="AB1181" i="1"/>
  <c r="AB1169" i="1"/>
  <c r="AB1163" i="1"/>
  <c r="AB1157" i="1"/>
  <c r="AB1145" i="1"/>
  <c r="AB1133" i="1"/>
  <c r="AB1121" i="1"/>
  <c r="AB1115" i="1"/>
  <c r="AB1109" i="1"/>
  <c r="AB1097" i="1"/>
  <c r="AB1085" i="1"/>
  <c r="AB1043" i="1"/>
  <c r="AB1019" i="1"/>
  <c r="AB977" i="1"/>
  <c r="AB971" i="1"/>
  <c r="AB941" i="1"/>
  <c r="AB899" i="1"/>
  <c r="AB881" i="1"/>
  <c r="AB875" i="1"/>
  <c r="AB845" i="1"/>
  <c r="AB827" i="1"/>
  <c r="AB767" i="1"/>
  <c r="AB719" i="1"/>
  <c r="AB647" i="1"/>
  <c r="AB623" i="1"/>
  <c r="AB557" i="1"/>
  <c r="AB503" i="1"/>
  <c r="AB479" i="1"/>
  <c r="AB449" i="1"/>
  <c r="AB359" i="1"/>
  <c r="AB335" i="1"/>
  <c r="AB191" i="1"/>
  <c r="AB47" i="1"/>
  <c r="AB674" i="1"/>
  <c r="AB1190" i="1"/>
  <c r="AB1027" i="1"/>
  <c r="AB1798" i="1"/>
  <c r="AB1786" i="1"/>
  <c r="AB1768" i="1"/>
  <c r="AB1756" i="1"/>
  <c r="AB1720" i="1"/>
  <c r="AB1690" i="1"/>
  <c r="AB1678" i="1"/>
  <c r="AB1642" i="1"/>
  <c r="AB1624" i="1"/>
  <c r="AB1612" i="1"/>
  <c r="AB1576" i="1"/>
  <c r="AB1534" i="1"/>
  <c r="AB1510" i="1"/>
  <c r="AB1504" i="1"/>
  <c r="AB1480" i="1"/>
  <c r="AB1468" i="1"/>
  <c r="AB1462" i="1"/>
  <c r="AB1432" i="1"/>
  <c r="AB1390" i="1"/>
  <c r="AB1366" i="1"/>
  <c r="AB1336" i="1"/>
  <c r="AB1324" i="1"/>
  <c r="AB1318" i="1"/>
  <c r="AB1288" i="1"/>
  <c r="AB1246" i="1"/>
  <c r="AB1222" i="1"/>
  <c r="AB1192" i="1"/>
  <c r="AB1180" i="1"/>
  <c r="AB1174" i="1"/>
  <c r="AB1144" i="1"/>
  <c r="AB1102" i="1"/>
  <c r="AB1078" i="1"/>
  <c r="AB1048" i="1"/>
  <c r="AB1036" i="1"/>
  <c r="AB1030" i="1"/>
  <c r="AB946" i="1"/>
  <c r="AB922" i="1"/>
  <c r="AB634" i="1"/>
  <c r="AB514" i="1"/>
  <c r="AB490" i="1"/>
  <c r="AB442" i="1"/>
  <c r="AB370" i="1"/>
  <c r="AB346" i="1"/>
  <c r="AB1177" i="1"/>
  <c r="AB364" i="1"/>
  <c r="AB76" i="1"/>
  <c r="AB1803" i="1"/>
  <c r="AB1791" i="1"/>
  <c r="AB1767" i="1"/>
  <c r="AB1761" i="1"/>
  <c r="AB1755" i="1"/>
  <c r="AB1743" i="1"/>
  <c r="AB1731" i="1"/>
  <c r="AB1719" i="1"/>
  <c r="AB1707" i="1"/>
  <c r="AB1695" i="1"/>
  <c r="AB1689" i="1"/>
  <c r="AB1683" i="1"/>
  <c r="AB1671" i="1"/>
  <c r="AB1665" i="1"/>
  <c r="AB1659" i="1"/>
  <c r="AB1647" i="1"/>
  <c r="AB1635" i="1"/>
  <c r="AB1623" i="1"/>
  <c r="AB1617" i="1"/>
  <c r="AB1611" i="1"/>
  <c r="AB1599" i="1"/>
  <c r="AB1587" i="1"/>
  <c r="AB1575" i="1"/>
  <c r="AB1563" i="1"/>
  <c r="AB1551" i="1"/>
  <c r="AB1545" i="1"/>
  <c r="AB1539" i="1"/>
  <c r="AB1527" i="1"/>
  <c r="AB1515" i="1"/>
  <c r="AB1503" i="1"/>
  <c r="AB1491" i="1"/>
  <c r="AB1485" i="1"/>
  <c r="AB1479" i="1"/>
  <c r="AB1467" i="1"/>
  <c r="AB1461" i="1"/>
  <c r="AB1455" i="1"/>
  <c r="AB1443" i="1"/>
  <c r="AB1437" i="1"/>
  <c r="AB1431" i="1"/>
  <c r="AB1419" i="1"/>
  <c r="AB1407" i="1"/>
  <c r="AB1395" i="1"/>
  <c r="AB1389" i="1"/>
  <c r="AB1383" i="1"/>
  <c r="AB1371" i="1"/>
  <c r="AB1359" i="1"/>
  <c r="AB1347" i="1"/>
  <c r="AB1335" i="1"/>
  <c r="AB1323" i="1"/>
  <c r="AB1317" i="1"/>
  <c r="AB1311" i="1"/>
  <c r="AB1299" i="1"/>
  <c r="AB1293" i="1"/>
  <c r="AB1287" i="1"/>
  <c r="AB1275" i="1"/>
  <c r="AB1263" i="1"/>
  <c r="AB1251" i="1"/>
  <c r="AB1245" i="1"/>
  <c r="AB1239" i="1"/>
  <c r="AB1227" i="1"/>
  <c r="AB1215" i="1"/>
  <c r="AB1191" i="1"/>
  <c r="AB1179" i="1"/>
  <c r="AB1173" i="1"/>
  <c r="AB1167" i="1"/>
  <c r="AB1155" i="1"/>
  <c r="AB1149" i="1"/>
  <c r="AB1143" i="1"/>
  <c r="AB1131" i="1"/>
  <c r="AB1119" i="1"/>
  <c r="AB1107" i="1"/>
  <c r="AB1101" i="1"/>
  <c r="AB1095" i="1"/>
  <c r="AB1083" i="1"/>
  <c r="AB1071" i="1"/>
  <c r="AB1059" i="1"/>
  <c r="AB1047" i="1"/>
  <c r="AB1029" i="1"/>
  <c r="AB1023" i="1"/>
  <c r="AB1005" i="1"/>
  <c r="AB975" i="1"/>
  <c r="AB957" i="1"/>
  <c r="AB885" i="1"/>
  <c r="AB861" i="1"/>
  <c r="AB813" i="1"/>
  <c r="AB741" i="1"/>
  <c r="AB717" i="1"/>
  <c r="AB669" i="1"/>
  <c r="AB793" i="1"/>
  <c r="AB1802" i="1"/>
  <c r="AB1790" i="1"/>
  <c r="AB1778" i="1"/>
  <c r="AB1766" i="1"/>
  <c r="AB1754" i="1"/>
  <c r="AB1742" i="1"/>
  <c r="AB1730" i="1"/>
  <c r="AB1718" i="1"/>
  <c r="AB1712" i="1"/>
  <c r="AB1694" i="1"/>
  <c r="AB1682" i="1"/>
  <c r="AB1670" i="1"/>
  <c r="AB1658" i="1"/>
  <c r="AB1646" i="1"/>
  <c r="AB1634" i="1"/>
  <c r="AB1622" i="1"/>
  <c r="AB1610" i="1"/>
  <c r="AB1598" i="1"/>
  <c r="AB1586" i="1"/>
  <c r="AB1574" i="1"/>
  <c r="AB1568" i="1"/>
  <c r="AB1562" i="1"/>
  <c r="AB1550" i="1"/>
  <c r="AB1538" i="1"/>
  <c r="AB1526" i="1"/>
  <c r="AB1514" i="1"/>
  <c r="AB1502" i="1"/>
  <c r="AB1490" i="1"/>
  <c r="AB1478" i="1"/>
  <c r="AB1466" i="1"/>
  <c r="AB1454" i="1"/>
  <c r="AB1442" i="1"/>
  <c r="AB1430" i="1"/>
  <c r="AB1424" i="1"/>
  <c r="AB1418" i="1"/>
  <c r="AB1406" i="1"/>
  <c r="AB1394" i="1"/>
  <c r="AB1382" i="1"/>
  <c r="AB1370" i="1"/>
  <c r="AB1358" i="1"/>
  <c r="AB1346" i="1"/>
  <c r="AB1334" i="1"/>
  <c r="AB1322" i="1"/>
  <c r="AB1310" i="1"/>
  <c r="AB1304" i="1"/>
  <c r="AB1298" i="1"/>
  <c r="AB1286" i="1"/>
  <c r="AB1274" i="1"/>
  <c r="AB1262" i="1"/>
  <c r="AB1250" i="1"/>
  <c r="AB1238" i="1"/>
  <c r="AB1226" i="1"/>
  <c r="AB1214" i="1"/>
  <c r="AB1202" i="1"/>
  <c r="AB1178" i="1"/>
  <c r="AB1166" i="1"/>
  <c r="AB1154" i="1"/>
  <c r="AB1142" i="1"/>
  <c r="AB1130" i="1"/>
  <c r="AB1118" i="1"/>
  <c r="AB1106" i="1"/>
  <c r="AB1094" i="1"/>
  <c r="AB1082" i="1"/>
  <c r="AB1070" i="1"/>
  <c r="AB1058" i="1"/>
  <c r="AB1046" i="1"/>
  <c r="AB1034" i="1"/>
  <c r="AB1022" i="1"/>
  <c r="AB1010" i="1"/>
  <c r="AB998" i="1"/>
  <c r="AB986" i="1"/>
  <c r="AB974" i="1"/>
  <c r="AB962" i="1"/>
  <c r="AB950" i="1"/>
  <c r="AB938" i="1"/>
  <c r="AB926" i="1"/>
  <c r="AB914" i="1"/>
  <c r="AB902" i="1"/>
  <c r="AB890" i="1"/>
  <c r="AB878" i="1"/>
  <c r="AB866" i="1"/>
  <c r="AB854" i="1"/>
  <c r="AB842" i="1"/>
  <c r="AB830" i="1"/>
  <c r="AB818" i="1"/>
  <c r="AB806" i="1"/>
  <c r="AB794" i="1"/>
  <c r="AB782" i="1"/>
  <c r="AB770" i="1"/>
  <c r="AB758" i="1"/>
  <c r="AB746" i="1"/>
  <c r="AB734" i="1"/>
  <c r="AB722" i="1"/>
  <c r="AB698" i="1"/>
  <c r="AB686" i="1"/>
  <c r="AB662" i="1"/>
  <c r="AB650" i="1"/>
  <c r="AB638" i="1"/>
  <c r="AB626" i="1"/>
  <c r="AB614" i="1"/>
  <c r="AB602" i="1"/>
  <c r="AB590" i="1"/>
  <c r="AB578" i="1"/>
  <c r="AB566" i="1"/>
  <c r="AB542" i="1"/>
  <c r="AB530" i="1"/>
  <c r="AB518" i="1"/>
  <c r="AB506" i="1"/>
  <c r="AB494" i="1"/>
  <c r="AB482" i="1"/>
  <c r="AB470" i="1"/>
  <c r="AB458" i="1"/>
  <c r="AB446" i="1"/>
  <c r="AB434" i="1"/>
  <c r="AB422" i="1"/>
  <c r="AB410" i="1"/>
  <c r="AB386" i="1"/>
  <c r="AB320" i="1"/>
  <c r="AB290" i="1"/>
  <c r="AB278" i="1"/>
  <c r="AB242" i="1"/>
  <c r="AB146" i="1"/>
  <c r="AB134" i="1"/>
  <c r="AB98" i="1"/>
  <c r="AB778" i="1"/>
  <c r="AB554" i="1"/>
  <c r="AB940" i="1"/>
  <c r="AB763" i="1"/>
  <c r="AB883" i="1"/>
  <c r="AB1801" i="1"/>
  <c r="AB1795" i="1"/>
  <c r="AB1789" i="1"/>
  <c r="AB1777" i="1"/>
  <c r="AB1771" i="1"/>
  <c r="AB1765" i="1"/>
  <c r="AB1753" i="1"/>
  <c r="AB1747" i="1"/>
  <c r="AB1741" i="1"/>
  <c r="AB1729" i="1"/>
  <c r="AB1723" i="1"/>
  <c r="AB1717" i="1"/>
  <c r="AB1705" i="1"/>
  <c r="AB1699" i="1"/>
  <c r="AB1693" i="1"/>
  <c r="AB1687" i="1"/>
  <c r="AB1681" i="1"/>
  <c r="AB1657" i="1"/>
  <c r="AB1651" i="1"/>
  <c r="AB1645" i="1"/>
  <c r="AB1633" i="1"/>
  <c r="AB1627" i="1"/>
  <c r="AB1609" i="1"/>
  <c r="AB1603" i="1"/>
  <c r="AB1561" i="1"/>
  <c r="AB1555" i="1"/>
  <c r="AB1549" i="1"/>
  <c r="AB1543" i="1"/>
  <c r="AB1537" i="1"/>
  <c r="AB1513" i="1"/>
  <c r="AB1507" i="1"/>
  <c r="AB1489" i="1"/>
  <c r="AB1483" i="1"/>
  <c r="AB1465" i="1"/>
  <c r="AB1459" i="1"/>
  <c r="AB1417" i="1"/>
  <c r="AB1411" i="1"/>
  <c r="AB1405" i="1"/>
  <c r="AB1399" i="1"/>
  <c r="AB1393" i="1"/>
  <c r="AB1369" i="1"/>
  <c r="AB1363" i="1"/>
  <c r="AB1345" i="1"/>
  <c r="AB1339" i="1"/>
  <c r="AB1321" i="1"/>
  <c r="AB1315" i="1"/>
  <c r="AB1297" i="1"/>
  <c r="AB1273" i="1"/>
  <c r="AB1267" i="1"/>
  <c r="AB1261" i="1"/>
  <c r="AB1255" i="1"/>
  <c r="AB1249" i="1"/>
  <c r="AB1225" i="1"/>
  <c r="AB1219" i="1"/>
  <c r="AB1201" i="1"/>
  <c r="AB1195" i="1"/>
  <c r="AB1171" i="1"/>
  <c r="AB1129" i="1"/>
  <c r="AB1123" i="1"/>
  <c r="AB1117" i="1"/>
  <c r="AB1111" i="1"/>
  <c r="AB1105" i="1"/>
  <c r="AB1081" i="1"/>
  <c r="AB1075" i="1"/>
  <c r="AB1057" i="1"/>
  <c r="AB1051" i="1"/>
  <c r="AB1033" i="1"/>
  <c r="AB985" i="1"/>
  <c r="AB979" i="1"/>
  <c r="AB973" i="1"/>
  <c r="AB967" i="1"/>
  <c r="AB961" i="1"/>
  <c r="AB937" i="1"/>
  <c r="AB931" i="1"/>
  <c r="AB913" i="1"/>
  <c r="AB907" i="1"/>
  <c r="AB889" i="1"/>
  <c r="AB841" i="1"/>
  <c r="AB835" i="1"/>
  <c r="AB829" i="1"/>
  <c r="AB823" i="1"/>
  <c r="AB817" i="1"/>
  <c r="AB787" i="1"/>
  <c r="AB769" i="1"/>
  <c r="AB739" i="1"/>
  <c r="AB697" i="1"/>
  <c r="AB691" i="1"/>
  <c r="AB685" i="1"/>
  <c r="AB679" i="1"/>
  <c r="AB673" i="1"/>
  <c r="AB643" i="1"/>
  <c r="AB625" i="1"/>
  <c r="AB619" i="1"/>
  <c r="AB595" i="1"/>
  <c r="AB553" i="1"/>
  <c r="AB547" i="1"/>
  <c r="AB535" i="1"/>
  <c r="AB499" i="1"/>
  <c r="AB475" i="1"/>
  <c r="AB451" i="1"/>
  <c r="AB403" i="1"/>
  <c r="AB391" i="1"/>
  <c r="AB355" i="1"/>
  <c r="AB337" i="1"/>
  <c r="AB331" i="1"/>
  <c r="AB307" i="1"/>
  <c r="AB259" i="1"/>
  <c r="AB247" i="1"/>
  <c r="AB211" i="1"/>
  <c r="AB187" i="1"/>
  <c r="AB163" i="1"/>
  <c r="AB115" i="1"/>
  <c r="AB103" i="1"/>
  <c r="AB67" i="1"/>
  <c r="AB43" i="1"/>
  <c r="AB19" i="1"/>
  <c r="AB745" i="1"/>
  <c r="AB917" i="1"/>
  <c r="AB1806" i="1"/>
  <c r="AB1800" i="1"/>
  <c r="AB1788" i="1"/>
  <c r="AB1782" i="1"/>
  <c r="AB1776" i="1"/>
  <c r="AB1764" i="1"/>
  <c r="AB1752" i="1"/>
  <c r="AB1740" i="1"/>
  <c r="AB1734" i="1"/>
  <c r="AB1728" i="1"/>
  <c r="AB1722" i="1"/>
  <c r="AB1710" i="1"/>
  <c r="AB1704" i="1"/>
  <c r="AB1686" i="1"/>
  <c r="AB1662" i="1"/>
  <c r="AB1656" i="1"/>
  <c r="AB1644" i="1"/>
  <c r="AB1638" i="1"/>
  <c r="AB1632" i="1"/>
  <c r="AB1620" i="1"/>
  <c r="AB1608" i="1"/>
  <c r="AB1602" i="1"/>
  <c r="AB1596" i="1"/>
  <c r="AB1590" i="1"/>
  <c r="AB1584" i="1"/>
  <c r="AB1578" i="1"/>
  <c r="AB1566" i="1"/>
  <c r="AB1560" i="1"/>
  <c r="AB1542" i="1"/>
  <c r="AB1518" i="1"/>
  <c r="AB1512" i="1"/>
  <c r="AB1500" i="1"/>
  <c r="AB1494" i="1"/>
  <c r="AB1488" i="1"/>
  <c r="AB1476" i="1"/>
  <c r="AB1464" i="1"/>
  <c r="AB1452" i="1"/>
  <c r="AB1446" i="1"/>
  <c r="AB1440" i="1"/>
  <c r="AB1434" i="1"/>
  <c r="AB1422" i="1"/>
  <c r="AB1416" i="1"/>
  <c r="AB1398" i="1"/>
  <c r="AB1374" i="1"/>
  <c r="AB1368" i="1"/>
  <c r="AB1356" i="1"/>
  <c r="AB1350" i="1"/>
  <c r="AB1344" i="1"/>
  <c r="AB1332" i="1"/>
  <c r="AB1326" i="1"/>
  <c r="AB1320" i="1"/>
  <c r="AB1308" i="1"/>
  <c r="AB1302" i="1"/>
  <c r="AB1296" i="1"/>
  <c r="AB1290" i="1"/>
  <c r="AB1278" i="1"/>
  <c r="AB1272" i="1"/>
  <c r="AB1254" i="1"/>
  <c r="AB1224" i="1"/>
  <c r="AB1212" i="1"/>
  <c r="AB1206" i="1"/>
  <c r="AB1200" i="1"/>
  <c r="AB1188" i="1"/>
  <c r="AB1176" i="1"/>
  <c r="AB1158" i="1"/>
  <c r="AB1152" i="1"/>
  <c r="AB1128" i="1"/>
  <c r="AB1080" i="1"/>
  <c r="AB1068" i="1"/>
  <c r="AB1062" i="1"/>
  <c r="AB1056" i="1"/>
  <c r="AB1044" i="1"/>
  <c r="AB1032" i="1"/>
  <c r="AB1020" i="1"/>
  <c r="AB1008" i="1"/>
  <c r="AB984" i="1"/>
  <c r="AB936" i="1"/>
  <c r="AB924" i="1"/>
  <c r="AB918" i="1"/>
  <c r="AB912" i="1"/>
  <c r="AB900" i="1"/>
  <c r="AB888" i="1"/>
  <c r="AB876" i="1"/>
  <c r="AB864" i="1"/>
  <c r="AB840" i="1"/>
  <c r="AB816" i="1"/>
  <c r="AB792" i="1"/>
  <c r="AB780" i="1"/>
  <c r="AB768" i="1"/>
  <c r="AB756" i="1"/>
  <c r="AB744" i="1"/>
  <c r="AB468" i="1"/>
  <c r="AB360" i="1"/>
  <c r="AB710" i="1"/>
  <c r="AB798" i="1"/>
  <c r="AB774" i="1"/>
  <c r="AB732" i="1"/>
  <c r="AB726" i="1"/>
  <c r="AB720" i="1"/>
  <c r="AB696" i="1"/>
  <c r="AB648" i="1"/>
  <c r="AB636" i="1"/>
  <c r="AB630" i="1"/>
  <c r="AB624" i="1"/>
  <c r="AB612" i="1"/>
  <c r="AB600" i="1"/>
  <c r="AB588" i="1"/>
  <c r="AB576" i="1"/>
  <c r="AB552" i="1"/>
  <c r="AB504" i="1"/>
  <c r="AB492" i="1"/>
  <c r="AB486" i="1"/>
  <c r="AB480" i="1"/>
  <c r="AB456" i="1"/>
  <c r="AB444" i="1"/>
  <c r="AB432" i="1"/>
  <c r="AB408" i="1"/>
  <c r="AB348" i="1"/>
  <c r="AB342" i="1"/>
  <c r="AB336" i="1"/>
  <c r="AB324" i="1"/>
  <c r="AB312" i="1"/>
  <c r="AB300" i="1"/>
  <c r="AB288" i="1"/>
  <c r="AB264" i="1"/>
  <c r="AB222" i="1"/>
  <c r="AB216" i="1"/>
  <c r="AB204" i="1"/>
  <c r="AB198" i="1"/>
  <c r="AB192" i="1"/>
  <c r="AB180" i="1"/>
  <c r="AB168" i="1"/>
  <c r="AB156" i="1"/>
  <c r="AB144" i="1"/>
  <c r="AB120" i="1"/>
  <c r="AB78" i="1"/>
  <c r="AB72" i="1"/>
  <c r="AB60" i="1"/>
  <c r="AB54" i="1"/>
  <c r="AB48" i="1"/>
  <c r="AB36" i="1"/>
  <c r="AB24" i="1"/>
  <c r="AB12" i="1"/>
  <c r="AB1061" i="1"/>
  <c r="AB1037" i="1"/>
  <c r="AB1025" i="1"/>
  <c r="AB1013" i="1"/>
  <c r="AB1001" i="1"/>
  <c r="AB989" i="1"/>
  <c r="AB965" i="1"/>
  <c r="AB953" i="1"/>
  <c r="AB893" i="1"/>
  <c r="AB869" i="1"/>
  <c r="AB857" i="1"/>
  <c r="AB833" i="1"/>
  <c r="AB821" i="1"/>
  <c r="AB809" i="1"/>
  <c r="AB797" i="1"/>
  <c r="AB773" i="1"/>
  <c r="AB749" i="1"/>
  <c r="AB737" i="1"/>
  <c r="AB725" i="1"/>
  <c r="AB713" i="1"/>
  <c r="AB701" i="1"/>
  <c r="AB689" i="1"/>
  <c r="AB677" i="1"/>
  <c r="AB665" i="1"/>
  <c r="AB653" i="1"/>
  <c r="AB629" i="1"/>
  <c r="AB605" i="1"/>
  <c r="AB593" i="1"/>
  <c r="AB581" i="1"/>
  <c r="AB569" i="1"/>
  <c r="AB545" i="1"/>
  <c r="AB533" i="1"/>
  <c r="AB521" i="1"/>
  <c r="AB509" i="1"/>
  <c r="AB485" i="1"/>
  <c r="AB461" i="1"/>
  <c r="AB437" i="1"/>
  <c r="AB425" i="1"/>
  <c r="AB413" i="1"/>
  <c r="AB401" i="1"/>
  <c r="AB389" i="1"/>
  <c r="AB377" i="1"/>
  <c r="AB365" i="1"/>
  <c r="AB341" i="1"/>
  <c r="AB317" i="1"/>
  <c r="AB305" i="1"/>
  <c r="AB293" i="1"/>
  <c r="AB281" i="1"/>
  <c r="AB269" i="1"/>
  <c r="AB257" i="1"/>
  <c r="AB245" i="1"/>
  <c r="AB233" i="1"/>
  <c r="AB221" i="1"/>
  <c r="AB197" i="1"/>
  <c r="AB173" i="1"/>
  <c r="AB161" i="1"/>
  <c r="AB149" i="1"/>
  <c r="AB137" i="1"/>
  <c r="AB125" i="1"/>
  <c r="AB113" i="1"/>
  <c r="AB101" i="1"/>
  <c r="AB89" i="1"/>
  <c r="AB77" i="1"/>
  <c r="AB53" i="1"/>
  <c r="AB29" i="1"/>
  <c r="AB17" i="1"/>
  <c r="P8" i="1"/>
  <c r="W9" i="1"/>
  <c r="Z9" i="1" s="1"/>
  <c r="AA9" i="1" s="1"/>
  <c r="AC9" i="1" s="1"/>
  <c r="AB903" i="1"/>
  <c r="AB879" i="1"/>
  <c r="AB831" i="1"/>
  <c r="AB759" i="1"/>
  <c r="AB735" i="1"/>
  <c r="AB687" i="1"/>
  <c r="AB651" i="1"/>
  <c r="AB615" i="1"/>
  <c r="AB597" i="1"/>
  <c r="AB591" i="1"/>
  <c r="AB573" i="1"/>
  <c r="AB543" i="1"/>
  <c r="AB525" i="1"/>
  <c r="AB471" i="1"/>
  <c r="AB447" i="1"/>
  <c r="AB441" i="1"/>
  <c r="AB417" i="1"/>
  <c r="AB399" i="1"/>
  <c r="AB369" i="1"/>
  <c r="AB327" i="1"/>
  <c r="AB303" i="1"/>
  <c r="AB297" i="1"/>
  <c r="AB273" i="1"/>
  <c r="AB255" i="1"/>
  <c r="AB225" i="1"/>
  <c r="AB183" i="1"/>
  <c r="AB159" i="1"/>
  <c r="AB153" i="1"/>
  <c r="AB129" i="1"/>
  <c r="AB111" i="1"/>
  <c r="AB81" i="1"/>
  <c r="AB39" i="1"/>
  <c r="AB15" i="1"/>
  <c r="Z1816" i="1"/>
  <c r="AA1816" i="1" s="1"/>
  <c r="AC1816" i="1" s="1"/>
  <c r="Z1814" i="1"/>
  <c r="AA1814" i="1" s="1"/>
  <c r="AC1814" i="1" s="1"/>
  <c r="Z1813" i="1"/>
  <c r="AA1813" i="1" s="1"/>
  <c r="AC1813" i="1" s="1"/>
  <c r="AB529" i="1"/>
  <c r="AB481" i="1"/>
  <c r="AB409" i="1"/>
  <c r="AB385" i="1"/>
  <c r="AB265" i="1"/>
  <c r="AB241" i="1"/>
  <c r="AB193" i="1"/>
  <c r="AB121" i="1"/>
  <c r="AB97" i="1"/>
  <c r="AB49" i="1"/>
  <c r="K10" i="1"/>
  <c r="J11" i="1"/>
  <c r="L11" i="1" s="1"/>
  <c r="P11" i="1"/>
  <c r="P10" i="1"/>
  <c r="K11" i="1"/>
  <c r="R11" i="1" s="1"/>
  <c r="K9" i="1"/>
  <c r="J10" i="1"/>
  <c r="L10" i="1" s="1"/>
  <c r="J9" i="1"/>
  <c r="L9" i="1" s="1"/>
  <c r="K8" i="1"/>
  <c r="J8" i="1"/>
  <c r="L8" i="1" s="1"/>
  <c r="T1031" i="1"/>
  <c r="M10" i="1" s="1"/>
  <c r="Q8" i="1"/>
  <c r="M8" i="1"/>
  <c r="M9" i="1"/>
  <c r="Q10" i="1"/>
  <c r="M11" i="1"/>
  <c r="N9" i="3"/>
  <c r="K10" i="3"/>
  <c r="L10" i="2"/>
  <c r="I12" i="1"/>
  <c r="Q9" i="1"/>
  <c r="P9" i="1"/>
  <c r="Q11" i="1"/>
  <c r="AB154" i="1" l="1"/>
  <c r="AB143" i="1"/>
  <c r="AB944" i="1"/>
  <c r="AB1189" i="1"/>
  <c r="AB1045" i="1"/>
  <c r="AB1650" i="1"/>
  <c r="AB582" i="1"/>
  <c r="AB1014" i="1"/>
  <c r="AB848" i="1"/>
  <c r="AB1088" i="1"/>
  <c r="AB652" i="1"/>
  <c r="AB431" i="1"/>
  <c r="AB1376" i="1"/>
  <c r="AB58" i="1"/>
  <c r="AB796" i="1"/>
  <c r="AE796" i="1" s="1"/>
  <c r="AB901" i="1"/>
  <c r="AB438" i="1"/>
  <c r="AB870" i="1"/>
  <c r="AB757" i="1"/>
  <c r="AB32" i="1"/>
  <c r="AB992" i="1"/>
  <c r="AB82" i="1"/>
  <c r="AB874" i="1"/>
  <c r="AB564" i="1"/>
  <c r="AB1333" i="1"/>
  <c r="AB276" i="1"/>
  <c r="AB128" i="1"/>
  <c r="AB1808" i="1"/>
  <c r="AB202" i="1"/>
  <c r="AB1471" i="1"/>
  <c r="AB132" i="1"/>
  <c r="AB464" i="1"/>
  <c r="AB608" i="1"/>
  <c r="AB298" i="1"/>
  <c r="AB708" i="1"/>
  <c r="AB1669" i="1"/>
  <c r="AB776" i="1"/>
  <c r="AB1520" i="1"/>
  <c r="AB820" i="1"/>
  <c r="AE820" i="1" s="1"/>
  <c r="AB244" i="1"/>
  <c r="AB1016" i="1"/>
  <c r="AB100" i="1"/>
  <c r="AB344" i="1"/>
  <c r="AB1448" i="1"/>
  <c r="AB56" i="1"/>
  <c r="AB497" i="1"/>
  <c r="AB420" i="1"/>
  <c r="AB31" i="1"/>
  <c r="AB319" i="1"/>
  <c r="AB751" i="1"/>
  <c r="AB1327" i="1"/>
  <c r="AE1327" i="1" s="1"/>
  <c r="AB62" i="1"/>
  <c r="AB350" i="1"/>
  <c r="AB632" i="1"/>
  <c r="AB1736" i="1"/>
  <c r="AB802" i="1"/>
  <c r="AB1108" i="1"/>
  <c r="AE1108" i="1" s="1"/>
  <c r="AB1606" i="1"/>
  <c r="AB1396" i="1"/>
  <c r="AB1572" i="1"/>
  <c r="AD1572" i="1" s="1"/>
  <c r="AB607" i="1"/>
  <c r="AB1477" i="1"/>
  <c r="AB209" i="1"/>
  <c r="AE209" i="1" s="1"/>
  <c r="AB1810" i="1"/>
  <c r="AB150" i="1"/>
  <c r="AB294" i="1"/>
  <c r="AB942" i="1"/>
  <c r="AB1086" i="1"/>
  <c r="AB1160" i="1"/>
  <c r="AE1160" i="1" s="1"/>
  <c r="AB1073" i="1"/>
  <c r="AB65" i="1"/>
  <c r="AB1362" i="1"/>
  <c r="AD1362" i="1" s="1"/>
  <c r="AB929" i="1"/>
  <c r="AB172" i="1"/>
  <c r="AB852" i="1"/>
  <c r="AE852" i="1" s="1"/>
  <c r="AB996" i="1"/>
  <c r="AB1140" i="1"/>
  <c r="AB1284" i="1"/>
  <c r="AB1794" i="1"/>
  <c r="AB532" i="1"/>
  <c r="AB200" i="1"/>
  <c r="AB1664" i="1"/>
  <c r="AB10" i="1"/>
  <c r="AE10" i="1" s="1"/>
  <c r="AB586" i="1"/>
  <c r="AE586" i="1" s="1"/>
  <c r="AB964" i="1"/>
  <c r="AB1684" i="1"/>
  <c r="AB1230" i="1"/>
  <c r="AE1230" i="1" s="1"/>
  <c r="AB353" i="1"/>
  <c r="AB1615" i="1"/>
  <c r="AB560" i="1"/>
  <c r="AB460" i="1"/>
  <c r="AB175" i="1"/>
  <c r="AB206" i="1"/>
  <c r="AD206" i="1" s="1"/>
  <c r="AB604" i="1"/>
  <c r="AB1018" i="1"/>
  <c r="AB71" i="1"/>
  <c r="AB1621" i="1"/>
  <c r="AB1716" i="1"/>
  <c r="AB463" i="1"/>
  <c r="AE463" i="1" s="1"/>
  <c r="AB1252" i="1"/>
  <c r="AB1750" i="1"/>
  <c r="AB1759" i="1"/>
  <c r="AB785" i="1"/>
  <c r="AB510" i="1"/>
  <c r="AB654" i="1"/>
  <c r="AE654" i="1" s="1"/>
  <c r="AB872" i="1"/>
  <c r="AB1232" i="1"/>
  <c r="AB28" i="1"/>
  <c r="AE28" i="1" s="1"/>
  <c r="AB658" i="1"/>
  <c r="AB215" i="1"/>
  <c r="AB1506" i="1"/>
  <c r="AD1506" i="1" s="1"/>
  <c r="AB641" i="1"/>
  <c r="AB366" i="1"/>
  <c r="AB1428" i="1"/>
  <c r="AB895" i="1"/>
  <c r="AB1039" i="1"/>
  <c r="AE1039" i="1" s="1"/>
  <c r="AB1183" i="1"/>
  <c r="AE1183" i="1" s="1"/>
  <c r="AB488" i="1"/>
  <c r="AB1592" i="1"/>
  <c r="AB226" i="1"/>
  <c r="AE226" i="1" s="1"/>
  <c r="AB730" i="1"/>
  <c r="AB1540" i="1"/>
  <c r="AB287" i="1"/>
  <c r="AB791" i="1"/>
  <c r="AB1217" i="1"/>
  <c r="AB85" i="1"/>
  <c r="AB752" i="1"/>
  <c r="AB617" i="1"/>
  <c r="AD617" i="1" s="1"/>
  <c r="AB761" i="1"/>
  <c r="AE761" i="1" s="1"/>
  <c r="AB185" i="1"/>
  <c r="AB176" i="1"/>
  <c r="AB416" i="1"/>
  <c r="AE416" i="1" s="1"/>
  <c r="AB316" i="1"/>
  <c r="AB1516" i="1"/>
  <c r="AB905" i="1"/>
  <c r="AD905" i="1" s="1"/>
  <c r="AB41" i="1"/>
  <c r="AB329" i="1"/>
  <c r="AE329" i="1" s="1"/>
  <c r="AB1136" i="1"/>
  <c r="AB1193" i="1"/>
  <c r="AB220" i="1"/>
  <c r="AE220" i="1" s="1"/>
  <c r="AB1280" i="1"/>
  <c r="AE1280" i="1" s="1"/>
  <c r="AB473" i="1"/>
  <c r="AB1049" i="1"/>
  <c r="AB108" i="1"/>
  <c r="AE108" i="1" s="1"/>
  <c r="AB508" i="1"/>
  <c r="AB272" i="1"/>
  <c r="AB704" i="1"/>
  <c r="AE704" i="1" s="1"/>
  <c r="AB240" i="1"/>
  <c r="AB960" i="1"/>
  <c r="AE960" i="1" s="1"/>
  <c r="AB1614" i="1"/>
  <c r="AB1714" i="1"/>
  <c r="AB384" i="1"/>
  <c r="AB1104" i="1"/>
  <c r="AD1104" i="1" s="1"/>
  <c r="AB1248" i="1"/>
  <c r="AB1536" i="1"/>
  <c r="AB571" i="1"/>
  <c r="AB715" i="1"/>
  <c r="AE715" i="1" s="1"/>
  <c r="AB859" i="1"/>
  <c r="AB1441" i="1"/>
  <c r="AE1441" i="1" s="1"/>
  <c r="AB170" i="1"/>
  <c r="AB528" i="1"/>
  <c r="AB139" i="1"/>
  <c r="AB721" i="1"/>
  <c r="AB865" i="1"/>
  <c r="AE865" i="1" s="1"/>
  <c r="AB1453" i="1"/>
  <c r="AE1453" i="1" s="1"/>
  <c r="AB1360" i="1"/>
  <c r="AB1295" i="1"/>
  <c r="AB228" i="1"/>
  <c r="AE228" i="1" s="1"/>
  <c r="AB660" i="1"/>
  <c r="AE660" i="1" s="1"/>
  <c r="AB877" i="1"/>
  <c r="AB1435" i="1"/>
  <c r="AE1435" i="1" s="1"/>
  <c r="AB405" i="1"/>
  <c r="AB672" i="1"/>
  <c r="AD672" i="1" s="1"/>
  <c r="AB1003" i="1"/>
  <c r="AB1579" i="1"/>
  <c r="AB611" i="1"/>
  <c r="AE611" i="1" s="1"/>
  <c r="AB684" i="1"/>
  <c r="AE684" i="1" s="1"/>
  <c r="AB1470" i="1"/>
  <c r="AB1746" i="1"/>
  <c r="AB427" i="1"/>
  <c r="AE427" i="1" s="1"/>
  <c r="AB1009" i="1"/>
  <c r="AE1009" i="1" s="1"/>
  <c r="AB1585" i="1"/>
  <c r="AB26" i="1"/>
  <c r="AE26" i="1" s="1"/>
  <c r="AB1210" i="1"/>
  <c r="AB435" i="1"/>
  <c r="AE435" i="1" s="1"/>
  <c r="AB1147" i="1"/>
  <c r="AB1792" i="1"/>
  <c r="AB1392" i="1"/>
  <c r="AB1758" i="1"/>
  <c r="AE1758" i="1" s="1"/>
  <c r="AB661" i="1"/>
  <c r="AB1153" i="1"/>
  <c r="AB1425" i="1"/>
  <c r="AE1425" i="1" s="1"/>
  <c r="AB1228" i="1"/>
  <c r="AE1228" i="1" s="1"/>
  <c r="AB330" i="1"/>
  <c r="AB474" i="1"/>
  <c r="AE474" i="1" s="1"/>
  <c r="AB1194" i="1"/>
  <c r="AB1680" i="1"/>
  <c r="AE1680" i="1" s="1"/>
  <c r="AB1159" i="1"/>
  <c r="AB1711" i="1"/>
  <c r="AB784" i="1"/>
  <c r="AE784" i="1" s="1"/>
  <c r="AB1066" i="1"/>
  <c r="AE1066" i="1" s="1"/>
  <c r="AB1648" i="1"/>
  <c r="AB1804" i="1"/>
  <c r="AB96" i="1"/>
  <c r="AD96" i="1" s="1"/>
  <c r="AB283" i="1"/>
  <c r="AE283" i="1" s="1"/>
  <c r="AB1291" i="1"/>
  <c r="AB314" i="1"/>
  <c r="AB849" i="1"/>
  <c r="AB1072" i="1"/>
  <c r="AE1072" i="1" s="1"/>
  <c r="AB1216" i="1"/>
  <c r="AB948" i="1"/>
  <c r="AB1668" i="1"/>
  <c r="AD1668" i="1" s="1"/>
  <c r="AB1084" i="1"/>
  <c r="AD1084" i="1" s="1"/>
  <c r="AB151" i="1"/>
  <c r="AB871" i="1"/>
  <c r="AB1165" i="1"/>
  <c r="AD1165" i="1" s="1"/>
  <c r="AB1447" i="1"/>
  <c r="AE1447" i="1" s="1"/>
  <c r="AB38" i="1"/>
  <c r="AB1556" i="1"/>
  <c r="AE1556" i="1" s="1"/>
  <c r="AB46" i="1"/>
  <c r="AB478" i="1"/>
  <c r="AE478" i="1" s="1"/>
  <c r="AB1060" i="1"/>
  <c r="AE1060" i="1" s="1"/>
  <c r="AB1372" i="1"/>
  <c r="AB1151" i="1"/>
  <c r="AE1151" i="1" s="1"/>
  <c r="AB972" i="1"/>
  <c r="AE972" i="1" s="1"/>
  <c r="AB1524" i="1"/>
  <c r="AB991" i="1"/>
  <c r="AB1285" i="1"/>
  <c r="AE1285" i="1" s="1"/>
  <c r="AB1653" i="1"/>
  <c r="AE1653" i="1" s="1"/>
  <c r="AB388" i="1"/>
  <c r="AB229" i="1"/>
  <c r="AE229" i="1" s="1"/>
  <c r="AB261" i="1"/>
  <c r="AB42" i="1"/>
  <c r="AB252" i="1"/>
  <c r="AE252" i="1" s="1"/>
  <c r="AB1458" i="1"/>
  <c r="AB1692" i="1"/>
  <c r="AD1692" i="1" s="1"/>
  <c r="AB1770" i="1"/>
  <c r="AE1770" i="1" s="1"/>
  <c r="AB559" i="1"/>
  <c r="AB1567" i="1"/>
  <c r="AB1735" i="1"/>
  <c r="AE1735" i="1" s="1"/>
  <c r="AB1726" i="1"/>
  <c r="AD1726" i="1" s="1"/>
  <c r="AB853" i="1"/>
  <c r="AB323" i="1"/>
  <c r="AB755" i="1"/>
  <c r="AE755" i="1" s="1"/>
  <c r="AB1007" i="1"/>
  <c r="AE1007" i="1" s="1"/>
  <c r="AB1092" i="1"/>
  <c r="AE1092" i="1" s="1"/>
  <c r="AB1380" i="1"/>
  <c r="AB1573" i="1"/>
  <c r="AB993" i="1"/>
  <c r="AE993" i="1" s="1"/>
  <c r="AB910" i="1"/>
  <c r="AB291" i="1"/>
  <c r="AB618" i="1"/>
  <c r="AE618" i="1" s="1"/>
  <c r="AB1314" i="1"/>
  <c r="AE1314" i="1" s="1"/>
  <c r="AB1548" i="1"/>
  <c r="AB1626" i="1"/>
  <c r="AE1626" i="1" s="1"/>
  <c r="AB415" i="1"/>
  <c r="AE415" i="1" s="1"/>
  <c r="AB583" i="1"/>
  <c r="AE583" i="1" s="1"/>
  <c r="AB703" i="1"/>
  <c r="AD703" i="1" s="1"/>
  <c r="AB1015" i="1"/>
  <c r="AB1303" i="1"/>
  <c r="AB302" i="1"/>
  <c r="AE302" i="1" s="1"/>
  <c r="AB1797" i="1"/>
  <c r="AB622" i="1"/>
  <c r="AB1439" i="1"/>
  <c r="AE1439" i="1" s="1"/>
  <c r="AB373" i="1"/>
  <c r="AB396" i="1"/>
  <c r="AB906" i="1"/>
  <c r="AD906" i="1" s="1"/>
  <c r="AB1116" i="1"/>
  <c r="AE1116" i="1" s="1"/>
  <c r="AB1236" i="1"/>
  <c r="AE1236" i="1" s="1"/>
  <c r="AB709" i="1"/>
  <c r="AE709" i="1" s="1"/>
  <c r="AB1021" i="1"/>
  <c r="AB1309" i="1"/>
  <c r="AB1011" i="1"/>
  <c r="AE1011" i="1" s="1"/>
  <c r="AB1137" i="1"/>
  <c r="AB1636" i="1"/>
  <c r="AB372" i="1"/>
  <c r="AB117" i="1"/>
  <c r="AD117" i="1" s="1"/>
  <c r="AB186" i="1"/>
  <c r="AB516" i="1"/>
  <c r="AE516" i="1" s="1"/>
  <c r="AB762" i="1"/>
  <c r="AE762" i="1" s="1"/>
  <c r="AB1404" i="1"/>
  <c r="AE1404" i="1" s="1"/>
  <c r="AB1482" i="1"/>
  <c r="AE1482" i="1" s="1"/>
  <c r="AB271" i="1"/>
  <c r="AB439" i="1"/>
  <c r="AD439" i="1" s="1"/>
  <c r="AB1135" i="1"/>
  <c r="AE1135" i="1" s="1"/>
  <c r="AB1591" i="1"/>
  <c r="AB158" i="1"/>
  <c r="AB705" i="1"/>
  <c r="AE705" i="1" s="1"/>
  <c r="AB997" i="1"/>
  <c r="AE997" i="1" s="1"/>
  <c r="AB334" i="1"/>
  <c r="AB1492" i="1"/>
  <c r="AD1492" i="1" s="1"/>
  <c r="AB1780" i="1"/>
  <c r="AE1780" i="1" s="1"/>
  <c r="AB35" i="1"/>
  <c r="AB1279" i="1"/>
  <c r="AE1279" i="1" s="1"/>
  <c r="AB561" i="1"/>
  <c r="AB867" i="1"/>
  <c r="AD867" i="1" s="1"/>
  <c r="AB804" i="1"/>
  <c r="AE804" i="1" s="1"/>
  <c r="AB1141" i="1"/>
  <c r="AB1423" i="1"/>
  <c r="AE1423" i="1" s="1"/>
  <c r="AB1597" i="1"/>
  <c r="AE1597" i="1" s="1"/>
  <c r="AB326" i="1"/>
  <c r="AE326" i="1" s="1"/>
  <c r="AB1412" i="1"/>
  <c r="AE1412" i="1" s="1"/>
  <c r="AB1348" i="1"/>
  <c r="AD1348" i="1" s="1"/>
  <c r="AB1498" i="1"/>
  <c r="AD1498" i="1" s="1"/>
  <c r="AB863" i="1"/>
  <c r="AE863" i="1" s="1"/>
  <c r="AB147" i="1"/>
  <c r="AE147" i="1" s="1"/>
  <c r="AB84" i="1"/>
  <c r="AE84" i="1" s="1"/>
  <c r="AB540" i="1"/>
  <c r="AD540" i="1" s="1"/>
  <c r="AB1260" i="1"/>
  <c r="AE1260" i="1" s="1"/>
  <c r="AB1338" i="1"/>
  <c r="AE1338" i="1" s="1"/>
  <c r="AB295" i="1"/>
  <c r="AE295" i="1" s="1"/>
  <c r="AB727" i="1"/>
  <c r="AE727" i="1" s="1"/>
  <c r="AB847" i="1"/>
  <c r="AE847" i="1" s="1"/>
  <c r="AB1429" i="1"/>
  <c r="AE1429" i="1" s="1"/>
  <c r="AB14" i="1"/>
  <c r="AE14" i="1" s="1"/>
  <c r="AB740" i="1"/>
  <c r="AD740" i="1" s="1"/>
  <c r="AB1281" i="1"/>
  <c r="AE1281" i="1" s="1"/>
  <c r="AB352" i="1"/>
  <c r="AE352" i="1" s="1"/>
  <c r="AB676" i="1"/>
  <c r="AB1354" i="1"/>
  <c r="AD1354" i="1" s="1"/>
  <c r="AB1660" i="1"/>
  <c r="AE1660" i="1" s="1"/>
  <c r="AB1583" i="1"/>
  <c r="AB723" i="1"/>
  <c r="AB517" i="1"/>
  <c r="AE517" i="1" s="1"/>
  <c r="AB579" i="1"/>
  <c r="AE579" i="1" s="1"/>
  <c r="AB828" i="1"/>
  <c r="AE828" i="1" s="1"/>
  <c r="AB1050" i="1"/>
  <c r="AD1050" i="1" s="1"/>
  <c r="AB127" i="1"/>
  <c r="AB733" i="1"/>
  <c r="AE733" i="1" s="1"/>
  <c r="AB182" i="1"/>
  <c r="AB1204" i="1"/>
  <c r="AE481" i="1"/>
  <c r="AD481" i="1"/>
  <c r="AE369" i="1"/>
  <c r="AD369" i="1"/>
  <c r="AE573" i="1"/>
  <c r="AD573" i="1"/>
  <c r="AE879" i="1"/>
  <c r="AD879" i="1"/>
  <c r="AE113" i="1"/>
  <c r="AD113" i="1"/>
  <c r="AE257" i="1"/>
  <c r="AD257" i="1"/>
  <c r="AE401" i="1"/>
  <c r="AD401" i="1"/>
  <c r="AD569" i="1"/>
  <c r="AE569" i="1"/>
  <c r="AD713" i="1"/>
  <c r="AE713" i="1"/>
  <c r="AE869" i="1"/>
  <c r="AD869" i="1"/>
  <c r="AE1061" i="1"/>
  <c r="AD1061" i="1"/>
  <c r="AE198" i="1"/>
  <c r="AD198" i="1"/>
  <c r="AE312" i="1"/>
  <c r="AD312" i="1"/>
  <c r="AE432" i="1"/>
  <c r="AD432" i="1"/>
  <c r="AE648" i="1"/>
  <c r="AD648" i="1"/>
  <c r="AE798" i="1"/>
  <c r="AD798" i="1"/>
  <c r="AE816" i="1"/>
  <c r="AD816" i="1"/>
  <c r="AE924" i="1"/>
  <c r="AD924" i="1"/>
  <c r="AE1044" i="1"/>
  <c r="AD1044" i="1"/>
  <c r="AE1152" i="1"/>
  <c r="AD1152" i="1"/>
  <c r="AD1416" i="1"/>
  <c r="AE1416" i="1"/>
  <c r="AD1488" i="1"/>
  <c r="AE1488" i="1"/>
  <c r="AD1644" i="1"/>
  <c r="AE1644" i="1"/>
  <c r="AD1728" i="1"/>
  <c r="AE1728" i="1"/>
  <c r="AD1800" i="1"/>
  <c r="AE1800" i="1"/>
  <c r="AE103" i="1"/>
  <c r="AD103" i="1"/>
  <c r="AE451" i="1"/>
  <c r="AD451" i="1"/>
  <c r="AE619" i="1"/>
  <c r="AD619" i="1"/>
  <c r="AE721" i="1"/>
  <c r="AD721" i="1"/>
  <c r="AE841" i="1"/>
  <c r="AD841" i="1"/>
  <c r="AE937" i="1"/>
  <c r="AD937" i="1"/>
  <c r="AE1141" i="1"/>
  <c r="AD1141" i="1"/>
  <c r="AE1249" i="1"/>
  <c r="AD1249" i="1"/>
  <c r="AE1321" i="1"/>
  <c r="AD1321" i="1"/>
  <c r="AE1507" i="1"/>
  <c r="AD1507" i="1"/>
  <c r="AE1693" i="1"/>
  <c r="AD1693" i="1"/>
  <c r="AE1765" i="1"/>
  <c r="AD1765" i="1"/>
  <c r="AE778" i="1"/>
  <c r="AD778" i="1"/>
  <c r="AE170" i="1"/>
  <c r="AD170" i="1"/>
  <c r="AE482" i="1"/>
  <c r="AD482" i="1"/>
  <c r="AE608" i="1"/>
  <c r="AD608" i="1"/>
  <c r="AE734" i="1"/>
  <c r="AD734" i="1"/>
  <c r="AE842" i="1"/>
  <c r="AD842" i="1"/>
  <c r="AE950" i="1"/>
  <c r="AD950" i="1"/>
  <c r="AE1058" i="1"/>
  <c r="AD1058" i="1"/>
  <c r="AE1166" i="1"/>
  <c r="AD1166" i="1"/>
  <c r="AE1298" i="1"/>
  <c r="AD1298" i="1"/>
  <c r="AD1412" i="1"/>
  <c r="AE1520" i="1"/>
  <c r="AD1520" i="1"/>
  <c r="AE1622" i="1"/>
  <c r="AD1622" i="1"/>
  <c r="AE1742" i="1"/>
  <c r="AD1742" i="1"/>
  <c r="AE717" i="1"/>
  <c r="AD717" i="1"/>
  <c r="AE1029" i="1"/>
  <c r="AD1029" i="1"/>
  <c r="AE1149" i="1"/>
  <c r="AD1149" i="1"/>
  <c r="AE1275" i="1"/>
  <c r="AD1275" i="1"/>
  <c r="AE1383" i="1"/>
  <c r="AD1383" i="1"/>
  <c r="AE1479" i="1"/>
  <c r="AD1479" i="1"/>
  <c r="AE1599" i="1"/>
  <c r="AD1599" i="1"/>
  <c r="AE1695" i="1"/>
  <c r="AD1695" i="1"/>
  <c r="AE76" i="1"/>
  <c r="AD76" i="1"/>
  <c r="AD346" i="1"/>
  <c r="AE346" i="1"/>
  <c r="AE658" i="1"/>
  <c r="AD658" i="1"/>
  <c r="AE946" i="1"/>
  <c r="AD946" i="1"/>
  <c r="AE1144" i="1"/>
  <c r="AD1144" i="1"/>
  <c r="AE1324" i="1"/>
  <c r="AD1324" i="1"/>
  <c r="AE1480" i="1"/>
  <c r="AD1480" i="1"/>
  <c r="AE1636" i="1"/>
  <c r="AD1636" i="1"/>
  <c r="AE1768" i="1"/>
  <c r="AD1768" i="1"/>
  <c r="AE674" i="1"/>
  <c r="AD674" i="1"/>
  <c r="AE431" i="1"/>
  <c r="AD431" i="1"/>
  <c r="AE827" i="1"/>
  <c r="AD827" i="1"/>
  <c r="AE1085" i="1"/>
  <c r="AD1085" i="1"/>
  <c r="AD1193" i="1"/>
  <c r="AE1193" i="1"/>
  <c r="AE1313" i="1"/>
  <c r="AD1313" i="1"/>
  <c r="AE1457" i="1"/>
  <c r="AD1457" i="1"/>
  <c r="AE1601" i="1"/>
  <c r="AD1601" i="1"/>
  <c r="AE1745" i="1"/>
  <c r="AD1745" i="1"/>
  <c r="AE1451" i="1"/>
  <c r="AD1451" i="1"/>
  <c r="AE1164" i="1"/>
  <c r="AD1164" i="1"/>
  <c r="AE49" i="1"/>
  <c r="AD49" i="1"/>
  <c r="AE153" i="1"/>
  <c r="AD153" i="1"/>
  <c r="AE399" i="1"/>
  <c r="AD399" i="1"/>
  <c r="AD579" i="1"/>
  <c r="AE903" i="1"/>
  <c r="AD903" i="1"/>
  <c r="AE125" i="1"/>
  <c r="AD125" i="1"/>
  <c r="AE269" i="1"/>
  <c r="AD269" i="1"/>
  <c r="AE413" i="1"/>
  <c r="AD413" i="1"/>
  <c r="AD581" i="1"/>
  <c r="AE581" i="1"/>
  <c r="AD725" i="1"/>
  <c r="AE725" i="1"/>
  <c r="AD893" i="1"/>
  <c r="AE893" i="1"/>
  <c r="AE1073" i="1"/>
  <c r="AD1073" i="1"/>
  <c r="AE96" i="1"/>
  <c r="AE204" i="1"/>
  <c r="AD204" i="1"/>
  <c r="AE324" i="1"/>
  <c r="AD324" i="1"/>
  <c r="AD438" i="1"/>
  <c r="AE438" i="1"/>
  <c r="AE552" i="1"/>
  <c r="AD552" i="1"/>
  <c r="AE172" i="1"/>
  <c r="AD172" i="1"/>
  <c r="AE936" i="1"/>
  <c r="AD936" i="1"/>
  <c r="AE1158" i="1"/>
  <c r="AD1158" i="1"/>
  <c r="AD1272" i="1"/>
  <c r="AE1272" i="1"/>
  <c r="AD1344" i="1"/>
  <c r="AE1344" i="1"/>
  <c r="AE1422" i="1"/>
  <c r="AD1422" i="1"/>
  <c r="AE1494" i="1"/>
  <c r="AD1494" i="1"/>
  <c r="AE1578" i="1"/>
  <c r="AD1578" i="1"/>
  <c r="AE1650" i="1"/>
  <c r="AD1650" i="1"/>
  <c r="AE1734" i="1"/>
  <c r="AD1734" i="1"/>
  <c r="AE1806" i="1"/>
  <c r="AD1806" i="1"/>
  <c r="AE115" i="1"/>
  <c r="AD115" i="1"/>
  <c r="AD295" i="1"/>
  <c r="AE625" i="1"/>
  <c r="AD625" i="1"/>
  <c r="AE961" i="1"/>
  <c r="AD961" i="1"/>
  <c r="AE1045" i="1"/>
  <c r="AD1045" i="1"/>
  <c r="AE1147" i="1"/>
  <c r="AD1147" i="1"/>
  <c r="AE1255" i="1"/>
  <c r="AD1255" i="1"/>
  <c r="AE1513" i="1"/>
  <c r="AD1513" i="1"/>
  <c r="AE1603" i="1"/>
  <c r="AD1603" i="1"/>
  <c r="AE1699" i="1"/>
  <c r="AD1699" i="1"/>
  <c r="AE1771" i="1"/>
  <c r="AD1771" i="1"/>
  <c r="AE176" i="1"/>
  <c r="AD176" i="1"/>
  <c r="AE344" i="1"/>
  <c r="AD344" i="1"/>
  <c r="AE488" i="1"/>
  <c r="AD488" i="1"/>
  <c r="AE614" i="1"/>
  <c r="AD614" i="1"/>
  <c r="AE740" i="1"/>
  <c r="AE848" i="1"/>
  <c r="AD848" i="1"/>
  <c r="AE962" i="1"/>
  <c r="AD962" i="1"/>
  <c r="AE1070" i="1"/>
  <c r="AD1070" i="1"/>
  <c r="AD1178" i="1"/>
  <c r="AE1178" i="1"/>
  <c r="AE1304" i="1"/>
  <c r="AD1304" i="1"/>
  <c r="AE1418" i="1"/>
  <c r="AD1418" i="1"/>
  <c r="AE1526" i="1"/>
  <c r="AD1526" i="1"/>
  <c r="AE1634" i="1"/>
  <c r="AD1634" i="1"/>
  <c r="AE1754" i="1"/>
  <c r="AD1754" i="1"/>
  <c r="AE741" i="1"/>
  <c r="AD741" i="1"/>
  <c r="AE1047" i="1"/>
  <c r="AD1047" i="1"/>
  <c r="AE1155" i="1"/>
  <c r="AD1155" i="1"/>
  <c r="AE1389" i="1"/>
  <c r="AD1389" i="1"/>
  <c r="AE1485" i="1"/>
  <c r="AD1485" i="1"/>
  <c r="AE1611" i="1"/>
  <c r="AD1611" i="1"/>
  <c r="AE1707" i="1"/>
  <c r="AD1707" i="1"/>
  <c r="AE364" i="1"/>
  <c r="AD364" i="1"/>
  <c r="AE676" i="1"/>
  <c r="AD676" i="1"/>
  <c r="AE964" i="1"/>
  <c r="AD964" i="1"/>
  <c r="AE1174" i="1"/>
  <c r="AD1174" i="1"/>
  <c r="AE1336" i="1"/>
  <c r="AD1336" i="1"/>
  <c r="AD1642" i="1"/>
  <c r="AE1642" i="1"/>
  <c r="AD35" i="1"/>
  <c r="AE449" i="1"/>
  <c r="AD449" i="1"/>
  <c r="AD845" i="1"/>
  <c r="AE845" i="1"/>
  <c r="AD1097" i="1"/>
  <c r="AE1097" i="1"/>
  <c r="AE1205" i="1"/>
  <c r="AD1205" i="1"/>
  <c r="AE1325" i="1"/>
  <c r="AD1325" i="1"/>
  <c r="AE1469" i="1"/>
  <c r="AD1469" i="1"/>
  <c r="AE1613" i="1"/>
  <c r="AD1613" i="1"/>
  <c r="AE1757" i="1"/>
  <c r="AD1757" i="1"/>
  <c r="AE1475" i="1"/>
  <c r="AD1475" i="1"/>
  <c r="AD75" i="1"/>
  <c r="AE75" i="1"/>
  <c r="AE507" i="1"/>
  <c r="AD507" i="1"/>
  <c r="AE795" i="1"/>
  <c r="AD795" i="1"/>
  <c r="AE939" i="1"/>
  <c r="AD939" i="1"/>
  <c r="AE254" i="1"/>
  <c r="AD254" i="1"/>
  <c r="AE398" i="1"/>
  <c r="AD398" i="1"/>
  <c r="AE79" i="1"/>
  <c r="AD79" i="1"/>
  <c r="AE223" i="1"/>
  <c r="AD223" i="1"/>
  <c r="AE367" i="1"/>
  <c r="AD367" i="1"/>
  <c r="AE1807" i="1"/>
  <c r="AD1807" i="1"/>
  <c r="AE101" i="1"/>
  <c r="AD101" i="1"/>
  <c r="AE1049" i="1"/>
  <c r="AD1049" i="1"/>
  <c r="AE636" i="1"/>
  <c r="AD636" i="1"/>
  <c r="AE1254" i="1"/>
  <c r="AD1254" i="1"/>
  <c r="AE1722" i="1"/>
  <c r="AD1722" i="1"/>
  <c r="AE607" i="1"/>
  <c r="AD607" i="1"/>
  <c r="AE1225" i="1"/>
  <c r="AD1225" i="1"/>
  <c r="AE1759" i="1"/>
  <c r="AD1759" i="1"/>
  <c r="AE944" i="1"/>
  <c r="AD944" i="1"/>
  <c r="AE1610" i="1"/>
  <c r="AD1610" i="1"/>
  <c r="AE1467" i="1"/>
  <c r="AD1467" i="1"/>
  <c r="AE922" i="1"/>
  <c r="AD922" i="1"/>
  <c r="AE359" i="1"/>
  <c r="AD359" i="1"/>
  <c r="AE1589" i="1"/>
  <c r="AD1589" i="1"/>
  <c r="AE1203" i="1"/>
  <c r="AD1203" i="1"/>
  <c r="AE85" i="1"/>
  <c r="AD85" i="1"/>
  <c r="AE529" i="1"/>
  <c r="AD529" i="1"/>
  <c r="AE159" i="1"/>
  <c r="AD159" i="1"/>
  <c r="AE405" i="1"/>
  <c r="AD405" i="1"/>
  <c r="AE591" i="1"/>
  <c r="AD591" i="1"/>
  <c r="AE137" i="1"/>
  <c r="AD137" i="1"/>
  <c r="AE281" i="1"/>
  <c r="AD281" i="1"/>
  <c r="AE425" i="1"/>
  <c r="AD425" i="1"/>
  <c r="AE593" i="1"/>
  <c r="AD593" i="1"/>
  <c r="AE737" i="1"/>
  <c r="AD737" i="1"/>
  <c r="AD1810" i="1"/>
  <c r="AE1810" i="1"/>
  <c r="AE216" i="1"/>
  <c r="AD216" i="1"/>
  <c r="AD330" i="1"/>
  <c r="AE330" i="1"/>
  <c r="AE444" i="1"/>
  <c r="AD444" i="1"/>
  <c r="AE564" i="1"/>
  <c r="AD564" i="1"/>
  <c r="AE460" i="1"/>
  <c r="AD460" i="1"/>
  <c r="AE840" i="1"/>
  <c r="AD840" i="1"/>
  <c r="AE942" i="1"/>
  <c r="AD942" i="1"/>
  <c r="AE1056" i="1"/>
  <c r="AD1056" i="1"/>
  <c r="AE1176" i="1"/>
  <c r="AD1176" i="1"/>
  <c r="AE1278" i="1"/>
  <c r="AD1278" i="1"/>
  <c r="AE1350" i="1"/>
  <c r="AD1350" i="1"/>
  <c r="AD1428" i="1"/>
  <c r="AE1428" i="1"/>
  <c r="AD1500" i="1"/>
  <c r="AE1500" i="1"/>
  <c r="AD1584" i="1"/>
  <c r="AE1584" i="1"/>
  <c r="AD1656" i="1"/>
  <c r="AE1656" i="1"/>
  <c r="AD1740" i="1"/>
  <c r="AE1740" i="1"/>
  <c r="AE917" i="1"/>
  <c r="AD917" i="1"/>
  <c r="AE307" i="1"/>
  <c r="AD307" i="1"/>
  <c r="AE475" i="1"/>
  <c r="AD475" i="1"/>
  <c r="AD643" i="1"/>
  <c r="AE643" i="1"/>
  <c r="AE859" i="1"/>
  <c r="AD859" i="1"/>
  <c r="AE967" i="1"/>
  <c r="AD967" i="1"/>
  <c r="AE1051" i="1"/>
  <c r="AD1051" i="1"/>
  <c r="AE1153" i="1"/>
  <c r="AD1153" i="1"/>
  <c r="AE1261" i="1"/>
  <c r="AD1261" i="1"/>
  <c r="AE1333" i="1"/>
  <c r="AD1333" i="1"/>
  <c r="AE1537" i="1"/>
  <c r="AD1537" i="1"/>
  <c r="AE1609" i="1"/>
  <c r="AD1609" i="1"/>
  <c r="AE1705" i="1"/>
  <c r="AD1705" i="1"/>
  <c r="AE1777" i="1"/>
  <c r="AD1777" i="1"/>
  <c r="AE350" i="1"/>
  <c r="AD350" i="1"/>
  <c r="AE494" i="1"/>
  <c r="AD494" i="1"/>
  <c r="AE626" i="1"/>
  <c r="AD626" i="1"/>
  <c r="AE746" i="1"/>
  <c r="AD746" i="1"/>
  <c r="AE854" i="1"/>
  <c r="AD854" i="1"/>
  <c r="AE974" i="1"/>
  <c r="AD974" i="1"/>
  <c r="AD1082" i="1"/>
  <c r="AE1082" i="1"/>
  <c r="AE1202" i="1"/>
  <c r="AD1202" i="1"/>
  <c r="AE1310" i="1"/>
  <c r="AD1310" i="1"/>
  <c r="AE1424" i="1"/>
  <c r="AD1424" i="1"/>
  <c r="AE1538" i="1"/>
  <c r="AD1538" i="1"/>
  <c r="AE1646" i="1"/>
  <c r="AD1646" i="1"/>
  <c r="AE1766" i="1"/>
  <c r="AD1766" i="1"/>
  <c r="AE813" i="1"/>
  <c r="AD813" i="1"/>
  <c r="AE1059" i="1"/>
  <c r="AD1059" i="1"/>
  <c r="AE1167" i="1"/>
  <c r="AD1167" i="1"/>
  <c r="AE1287" i="1"/>
  <c r="AD1287" i="1"/>
  <c r="AE1395" i="1"/>
  <c r="AD1395" i="1"/>
  <c r="AE1491" i="1"/>
  <c r="AD1491" i="1"/>
  <c r="AE1617" i="1"/>
  <c r="AD1617" i="1"/>
  <c r="AE1719" i="1"/>
  <c r="AD1719" i="1"/>
  <c r="AE1177" i="1"/>
  <c r="AD1177" i="1"/>
  <c r="AE370" i="1"/>
  <c r="AD370" i="1"/>
  <c r="AE730" i="1"/>
  <c r="AD730" i="1"/>
  <c r="AE1018" i="1"/>
  <c r="AD1018" i="1"/>
  <c r="AD1180" i="1"/>
  <c r="AE1180" i="1"/>
  <c r="AE1648" i="1"/>
  <c r="AD1648" i="1"/>
  <c r="AD1786" i="1"/>
  <c r="AE1786" i="1"/>
  <c r="AE47" i="1"/>
  <c r="AD47" i="1"/>
  <c r="AE479" i="1"/>
  <c r="AD479" i="1"/>
  <c r="AE1109" i="1"/>
  <c r="AD1109" i="1"/>
  <c r="AE1217" i="1"/>
  <c r="AD1217" i="1"/>
  <c r="AE1337" i="1"/>
  <c r="AD1337" i="1"/>
  <c r="AE1481" i="1"/>
  <c r="AD1481" i="1"/>
  <c r="AE1625" i="1"/>
  <c r="AD1625" i="1"/>
  <c r="AE1769" i="1"/>
  <c r="AD1769" i="1"/>
  <c r="AE1547" i="1"/>
  <c r="AD1547" i="1"/>
  <c r="AE1621" i="1"/>
  <c r="AD1621" i="1"/>
  <c r="AE409" i="1"/>
  <c r="AD409" i="1"/>
  <c r="AE245" i="1"/>
  <c r="AD245" i="1"/>
  <c r="AE192" i="1"/>
  <c r="AD192" i="1"/>
  <c r="AE1794" i="1"/>
  <c r="AD1794" i="1"/>
  <c r="AE835" i="1"/>
  <c r="AD835" i="1"/>
  <c r="AE1489" i="1"/>
  <c r="AD1489" i="1"/>
  <c r="AE320" i="1"/>
  <c r="AD320" i="1"/>
  <c r="AE1046" i="1"/>
  <c r="AD1046" i="1"/>
  <c r="AE1736" i="1"/>
  <c r="AD1736" i="1"/>
  <c r="AE1371" i="1"/>
  <c r="AD1371" i="1"/>
  <c r="AE652" i="1"/>
  <c r="AD652" i="1"/>
  <c r="AE1756" i="1"/>
  <c r="AD1756" i="1"/>
  <c r="AE1445" i="1"/>
  <c r="AD1445" i="1"/>
  <c r="AE97" i="1"/>
  <c r="AD97" i="1"/>
  <c r="AE183" i="1"/>
  <c r="AD183" i="1"/>
  <c r="AE417" i="1"/>
  <c r="AD417" i="1"/>
  <c r="AE597" i="1"/>
  <c r="AD597" i="1"/>
  <c r="AE149" i="1"/>
  <c r="AD149" i="1"/>
  <c r="AE293" i="1"/>
  <c r="AD293" i="1"/>
  <c r="AE437" i="1"/>
  <c r="AD437" i="1"/>
  <c r="AE605" i="1"/>
  <c r="AD605" i="1"/>
  <c r="AE749" i="1"/>
  <c r="AD749" i="1"/>
  <c r="AD929" i="1"/>
  <c r="AE929" i="1"/>
  <c r="AE12" i="1"/>
  <c r="AD12" i="1"/>
  <c r="AE120" i="1"/>
  <c r="AD120" i="1"/>
  <c r="AE222" i="1"/>
  <c r="AD222" i="1"/>
  <c r="AE336" i="1"/>
  <c r="AD336" i="1"/>
  <c r="AE456" i="1"/>
  <c r="AD456" i="1"/>
  <c r="AE576" i="1"/>
  <c r="AD576" i="1"/>
  <c r="AE710" i="1"/>
  <c r="AD710" i="1"/>
  <c r="AE948" i="1"/>
  <c r="AD948" i="1"/>
  <c r="AE1062" i="1"/>
  <c r="AD1062" i="1"/>
  <c r="AE1188" i="1"/>
  <c r="AD1188" i="1"/>
  <c r="AE1284" i="1"/>
  <c r="AD1284" i="1"/>
  <c r="AE1356" i="1"/>
  <c r="AD1356" i="1"/>
  <c r="AE1434" i="1"/>
  <c r="AD1434" i="1"/>
  <c r="AE1590" i="1"/>
  <c r="AD1590" i="1"/>
  <c r="AE1662" i="1"/>
  <c r="AD1662" i="1"/>
  <c r="AE1746" i="1"/>
  <c r="AD1746" i="1"/>
  <c r="AE729" i="1"/>
  <c r="AD729" i="1"/>
  <c r="AE139" i="1"/>
  <c r="AD139" i="1"/>
  <c r="AE319" i="1"/>
  <c r="AD319" i="1"/>
  <c r="AD499" i="1"/>
  <c r="AE499" i="1"/>
  <c r="AE661" i="1"/>
  <c r="AD661" i="1"/>
  <c r="AE739" i="1"/>
  <c r="AD739" i="1"/>
  <c r="AE973" i="1"/>
  <c r="AD973" i="1"/>
  <c r="AE1057" i="1"/>
  <c r="AD1057" i="1"/>
  <c r="AE1159" i="1"/>
  <c r="AD1159" i="1"/>
  <c r="AE1267" i="1"/>
  <c r="AD1267" i="1"/>
  <c r="AE1339" i="1"/>
  <c r="AD1339" i="1"/>
  <c r="AE1543" i="1"/>
  <c r="AD1543" i="1"/>
  <c r="AE1615" i="1"/>
  <c r="AD1615" i="1"/>
  <c r="AE1711" i="1"/>
  <c r="AD1711" i="1"/>
  <c r="AE1789" i="1"/>
  <c r="AD1789" i="1"/>
  <c r="AE32" i="1"/>
  <c r="AD32" i="1"/>
  <c r="AE386" i="1"/>
  <c r="AD386" i="1"/>
  <c r="AE506" i="1"/>
  <c r="AD506" i="1"/>
  <c r="AE632" i="1"/>
  <c r="AD632" i="1"/>
  <c r="AE752" i="1"/>
  <c r="AD752" i="1"/>
  <c r="AE866" i="1"/>
  <c r="AD866" i="1"/>
  <c r="AD986" i="1"/>
  <c r="AE986" i="1"/>
  <c r="AE1088" i="1"/>
  <c r="AD1088" i="1"/>
  <c r="AE1214" i="1"/>
  <c r="AD1214" i="1"/>
  <c r="AE1322" i="1"/>
  <c r="AD1322" i="1"/>
  <c r="AE1430" i="1"/>
  <c r="AD1430" i="1"/>
  <c r="AE1550" i="1"/>
  <c r="AD1550" i="1"/>
  <c r="AE1658" i="1"/>
  <c r="AD1658" i="1"/>
  <c r="AE1778" i="1"/>
  <c r="AD1778" i="1"/>
  <c r="AE849" i="1"/>
  <c r="AD849" i="1"/>
  <c r="AE1071" i="1"/>
  <c r="AD1071" i="1"/>
  <c r="AE1173" i="1"/>
  <c r="AD1173" i="1"/>
  <c r="AE1293" i="1"/>
  <c r="AD1293" i="1"/>
  <c r="AE1407" i="1"/>
  <c r="AD1407" i="1"/>
  <c r="AE1503" i="1"/>
  <c r="AD1503" i="1"/>
  <c r="AE1623" i="1"/>
  <c r="AD1623" i="1"/>
  <c r="AE1731" i="1"/>
  <c r="AD1731" i="1"/>
  <c r="AD10" i="1"/>
  <c r="AE442" i="1"/>
  <c r="AD442" i="1"/>
  <c r="AB748" i="1"/>
  <c r="AE1030" i="1"/>
  <c r="AD1030" i="1"/>
  <c r="AE1192" i="1"/>
  <c r="AD1192" i="1"/>
  <c r="AE1354" i="1"/>
  <c r="AE1504" i="1"/>
  <c r="AD1504" i="1"/>
  <c r="AE1792" i="1"/>
  <c r="AD1792" i="1"/>
  <c r="AE503" i="1"/>
  <c r="AD503" i="1"/>
  <c r="AE875" i="1"/>
  <c r="AD875" i="1"/>
  <c r="AE1115" i="1"/>
  <c r="AD1115" i="1"/>
  <c r="AE1229" i="1"/>
  <c r="AD1229" i="1"/>
  <c r="AE1349" i="1"/>
  <c r="AD1349" i="1"/>
  <c r="AE1493" i="1"/>
  <c r="AD1493" i="1"/>
  <c r="AE1637" i="1"/>
  <c r="AD1637" i="1"/>
  <c r="AE1781" i="1"/>
  <c r="AD1781" i="1"/>
  <c r="AE1583" i="1"/>
  <c r="AD1583" i="1"/>
  <c r="AE1706" i="1"/>
  <c r="AD1706" i="1"/>
  <c r="AE561" i="1"/>
  <c r="AD561" i="1"/>
  <c r="AD701" i="1"/>
  <c r="AE701" i="1"/>
  <c r="AE420" i="1"/>
  <c r="AD420" i="1"/>
  <c r="AE1140" i="1"/>
  <c r="AD1140" i="1"/>
  <c r="AE1638" i="1"/>
  <c r="AD1638" i="1"/>
  <c r="AE1417" i="1"/>
  <c r="AD1417" i="1"/>
  <c r="AE554" i="1"/>
  <c r="AD554" i="1"/>
  <c r="AE722" i="1"/>
  <c r="AD722" i="1"/>
  <c r="AE1406" i="1"/>
  <c r="AD1406" i="1"/>
  <c r="AE1143" i="1"/>
  <c r="AD1143" i="1"/>
  <c r="AE334" i="1"/>
  <c r="AD334" i="1"/>
  <c r="AE1624" i="1"/>
  <c r="AD1624" i="1"/>
  <c r="AE1187" i="1"/>
  <c r="AD1187" i="1"/>
  <c r="AE121" i="1"/>
  <c r="AD121" i="1"/>
  <c r="AD225" i="1"/>
  <c r="AE225" i="1"/>
  <c r="AE615" i="1"/>
  <c r="AD615" i="1"/>
  <c r="AE17" i="1"/>
  <c r="AD17" i="1"/>
  <c r="AE161" i="1"/>
  <c r="AD161" i="1"/>
  <c r="AE305" i="1"/>
  <c r="AD305" i="1"/>
  <c r="AE461" i="1"/>
  <c r="AD461" i="1"/>
  <c r="AE617" i="1"/>
  <c r="AD761" i="1"/>
  <c r="AE953" i="1"/>
  <c r="AD953" i="1"/>
  <c r="AE24" i="1"/>
  <c r="AD24" i="1"/>
  <c r="AD132" i="1"/>
  <c r="AE132" i="1"/>
  <c r="AE342" i="1"/>
  <c r="AD342" i="1"/>
  <c r="AE582" i="1"/>
  <c r="AD582" i="1"/>
  <c r="AE360" i="1"/>
  <c r="AD360" i="1"/>
  <c r="AE864" i="1"/>
  <c r="AD864" i="1"/>
  <c r="AE1068" i="1"/>
  <c r="AD1068" i="1"/>
  <c r="AE1194" i="1"/>
  <c r="AD1194" i="1"/>
  <c r="AE1290" i="1"/>
  <c r="AD1290" i="1"/>
  <c r="AD1440" i="1"/>
  <c r="AE1440" i="1"/>
  <c r="AD1512" i="1"/>
  <c r="AE1512" i="1"/>
  <c r="AD1596" i="1"/>
  <c r="AE1596" i="1"/>
  <c r="AE1668" i="1"/>
  <c r="AE1752" i="1"/>
  <c r="AD1752" i="1"/>
  <c r="AE151" i="1"/>
  <c r="AD151" i="1"/>
  <c r="AE331" i="1"/>
  <c r="AD331" i="1"/>
  <c r="AE535" i="1"/>
  <c r="AD535" i="1"/>
  <c r="AE673" i="1"/>
  <c r="AD673" i="1"/>
  <c r="AE751" i="1"/>
  <c r="AD751" i="1"/>
  <c r="AE871" i="1"/>
  <c r="AD871" i="1"/>
  <c r="AE979" i="1"/>
  <c r="AD979" i="1"/>
  <c r="AE1075" i="1"/>
  <c r="AD1075" i="1"/>
  <c r="AE1273" i="1"/>
  <c r="AD1273" i="1"/>
  <c r="AE1345" i="1"/>
  <c r="AD1345" i="1"/>
  <c r="AE1549" i="1"/>
  <c r="AD1549" i="1"/>
  <c r="AE1627" i="1"/>
  <c r="AD1627" i="1"/>
  <c r="AE1717" i="1"/>
  <c r="AD1717" i="1"/>
  <c r="AE1795" i="1"/>
  <c r="AD1795" i="1"/>
  <c r="AE38" i="1"/>
  <c r="AD38" i="1"/>
  <c r="AE410" i="1"/>
  <c r="AD410" i="1"/>
  <c r="AE518" i="1"/>
  <c r="AD518" i="1"/>
  <c r="AE638" i="1"/>
  <c r="AD638" i="1"/>
  <c r="AE758" i="1"/>
  <c r="AD758" i="1"/>
  <c r="AE872" i="1"/>
  <c r="AD872" i="1"/>
  <c r="AE992" i="1"/>
  <c r="AD992" i="1"/>
  <c r="AE1094" i="1"/>
  <c r="AD1094" i="1"/>
  <c r="AE1226" i="1"/>
  <c r="AD1226" i="1"/>
  <c r="AE1334" i="1"/>
  <c r="AD1334" i="1"/>
  <c r="AE1442" i="1"/>
  <c r="AD1442" i="1"/>
  <c r="AE1664" i="1"/>
  <c r="AD1664" i="1"/>
  <c r="AE1790" i="1"/>
  <c r="AD1790" i="1"/>
  <c r="AE861" i="1"/>
  <c r="AD861" i="1"/>
  <c r="AE1083" i="1"/>
  <c r="AD1083" i="1"/>
  <c r="AE1179" i="1"/>
  <c r="AD1179" i="1"/>
  <c r="AE1299" i="1"/>
  <c r="AD1299" i="1"/>
  <c r="AE1419" i="1"/>
  <c r="AD1419" i="1"/>
  <c r="AE1515" i="1"/>
  <c r="AD1515" i="1"/>
  <c r="AE1635" i="1"/>
  <c r="AD1635" i="1"/>
  <c r="AE1743" i="1"/>
  <c r="AD1743" i="1"/>
  <c r="AD46" i="1"/>
  <c r="AE1036" i="1"/>
  <c r="AD1036" i="1"/>
  <c r="AE1204" i="1"/>
  <c r="AD1204" i="1"/>
  <c r="AD1360" i="1"/>
  <c r="AE1360" i="1"/>
  <c r="AD1510" i="1"/>
  <c r="AE1510" i="1"/>
  <c r="AE1678" i="1"/>
  <c r="AD1678" i="1"/>
  <c r="AD1798" i="1"/>
  <c r="AE1798" i="1"/>
  <c r="AE143" i="1"/>
  <c r="AD143" i="1"/>
  <c r="AD557" i="1"/>
  <c r="AE557" i="1"/>
  <c r="AD881" i="1"/>
  <c r="AE881" i="1"/>
  <c r="AE1121" i="1"/>
  <c r="AD1121" i="1"/>
  <c r="AE1235" i="1"/>
  <c r="AD1235" i="1"/>
  <c r="AE1361" i="1"/>
  <c r="AD1361" i="1"/>
  <c r="AE1505" i="1"/>
  <c r="AD1505" i="1"/>
  <c r="AE1649" i="1"/>
  <c r="AD1649" i="1"/>
  <c r="AE1793" i="1"/>
  <c r="AD1793" i="1"/>
  <c r="AE1595" i="1"/>
  <c r="AD1595" i="1"/>
  <c r="AE575" i="1"/>
  <c r="AD575" i="1"/>
  <c r="AE193" i="1"/>
  <c r="AD193" i="1"/>
  <c r="AE255" i="1"/>
  <c r="AD255" i="1"/>
  <c r="AE441" i="1"/>
  <c r="AD441" i="1"/>
  <c r="AE651" i="1"/>
  <c r="AD651" i="1"/>
  <c r="AE29" i="1"/>
  <c r="AD29" i="1"/>
  <c r="AE173" i="1"/>
  <c r="AD173" i="1"/>
  <c r="AE317" i="1"/>
  <c r="AD317" i="1"/>
  <c r="AD473" i="1"/>
  <c r="AE473" i="1"/>
  <c r="AD629" i="1"/>
  <c r="AE629" i="1"/>
  <c r="AD773" i="1"/>
  <c r="AE773" i="1"/>
  <c r="AD965" i="1"/>
  <c r="AE965" i="1"/>
  <c r="AE36" i="1"/>
  <c r="AD36" i="1"/>
  <c r="AE144" i="1"/>
  <c r="AD144" i="1"/>
  <c r="AE240" i="1"/>
  <c r="AD240" i="1"/>
  <c r="AE348" i="1"/>
  <c r="AD348" i="1"/>
  <c r="AE480" i="1"/>
  <c r="AD480" i="1"/>
  <c r="AE588" i="1"/>
  <c r="AD588" i="1"/>
  <c r="AE696" i="1"/>
  <c r="AD696" i="1"/>
  <c r="AE468" i="1"/>
  <c r="AD468" i="1"/>
  <c r="AE870" i="1"/>
  <c r="AD870" i="1"/>
  <c r="AD972" i="1"/>
  <c r="AE1080" i="1"/>
  <c r="AD1080" i="1"/>
  <c r="AE1200" i="1"/>
  <c r="AD1200" i="1"/>
  <c r="AE1296" i="1"/>
  <c r="AD1296" i="1"/>
  <c r="AE1368" i="1"/>
  <c r="AD1368" i="1"/>
  <c r="AE1446" i="1"/>
  <c r="AD1446" i="1"/>
  <c r="AE1518" i="1"/>
  <c r="AD1518" i="1"/>
  <c r="AE1602" i="1"/>
  <c r="AD1602" i="1"/>
  <c r="AE163" i="1"/>
  <c r="AD163" i="1"/>
  <c r="AE337" i="1"/>
  <c r="AD337" i="1"/>
  <c r="AE547" i="1"/>
  <c r="AD547" i="1"/>
  <c r="AE679" i="1"/>
  <c r="AD679" i="1"/>
  <c r="AE757" i="1"/>
  <c r="AD757" i="1"/>
  <c r="AE877" i="1"/>
  <c r="AD877" i="1"/>
  <c r="AE985" i="1"/>
  <c r="AD985" i="1"/>
  <c r="AE1081" i="1"/>
  <c r="AD1081" i="1"/>
  <c r="AE1171" i="1"/>
  <c r="AD1171" i="1"/>
  <c r="AE1363" i="1"/>
  <c r="AD1363" i="1"/>
  <c r="AE1555" i="1"/>
  <c r="AD1555" i="1"/>
  <c r="AE1633" i="1"/>
  <c r="AD1633" i="1"/>
  <c r="AE1723" i="1"/>
  <c r="AD1723" i="1"/>
  <c r="AE1801" i="1"/>
  <c r="AD1801" i="1"/>
  <c r="AE56" i="1"/>
  <c r="AD56" i="1"/>
  <c r="AE242" i="1"/>
  <c r="AD242" i="1"/>
  <c r="AE530" i="1"/>
  <c r="AD530" i="1"/>
  <c r="AE650" i="1"/>
  <c r="AD650" i="1"/>
  <c r="AE770" i="1"/>
  <c r="AD770" i="1"/>
  <c r="AE878" i="1"/>
  <c r="AD878" i="1"/>
  <c r="AE998" i="1"/>
  <c r="AD998" i="1"/>
  <c r="AE1106" i="1"/>
  <c r="AD1106" i="1"/>
  <c r="AE1232" i="1"/>
  <c r="AD1232" i="1"/>
  <c r="AD1346" i="1"/>
  <c r="AE1346" i="1"/>
  <c r="AE1448" i="1"/>
  <c r="AD1448" i="1"/>
  <c r="AE1562" i="1"/>
  <c r="AD1562" i="1"/>
  <c r="AE1670" i="1"/>
  <c r="AD1670" i="1"/>
  <c r="AE1802" i="1"/>
  <c r="AD1802" i="1"/>
  <c r="AE885" i="1"/>
  <c r="AD885" i="1"/>
  <c r="AE1095" i="1"/>
  <c r="AD1095" i="1"/>
  <c r="AE1191" i="1"/>
  <c r="AD1191" i="1"/>
  <c r="AE1311" i="1"/>
  <c r="AD1311" i="1"/>
  <c r="AD1425" i="1"/>
  <c r="AE1527" i="1"/>
  <c r="AD1527" i="1"/>
  <c r="AE1647" i="1"/>
  <c r="AD1647" i="1"/>
  <c r="AE1755" i="1"/>
  <c r="AD1755" i="1"/>
  <c r="AE58" i="1"/>
  <c r="AD58" i="1"/>
  <c r="AE490" i="1"/>
  <c r="AD490" i="1"/>
  <c r="AE1048" i="1"/>
  <c r="AD1048" i="1"/>
  <c r="AE1210" i="1"/>
  <c r="AD1210" i="1"/>
  <c r="AE1366" i="1"/>
  <c r="AD1366" i="1"/>
  <c r="AE1516" i="1"/>
  <c r="AD1516" i="1"/>
  <c r="AE1684" i="1"/>
  <c r="AD1684" i="1"/>
  <c r="AE1804" i="1"/>
  <c r="AD1804" i="1"/>
  <c r="AE191" i="1"/>
  <c r="AD191" i="1"/>
  <c r="AE899" i="1"/>
  <c r="AD899" i="1"/>
  <c r="AE1133" i="1"/>
  <c r="AD1133" i="1"/>
  <c r="AE1241" i="1"/>
  <c r="AD1241" i="1"/>
  <c r="AE1373" i="1"/>
  <c r="AD1373" i="1"/>
  <c r="AE1517" i="1"/>
  <c r="AD1517" i="1"/>
  <c r="AE1661" i="1"/>
  <c r="AD1661" i="1"/>
  <c r="AE1805" i="1"/>
  <c r="AD1805" i="1"/>
  <c r="AE1619" i="1"/>
  <c r="AD1619" i="1"/>
  <c r="AE1779" i="1"/>
  <c r="AD1779" i="1"/>
  <c r="AE15" i="1"/>
  <c r="AD15" i="1"/>
  <c r="AE447" i="1"/>
  <c r="AD447" i="1"/>
  <c r="AE687" i="1"/>
  <c r="AD687" i="1"/>
  <c r="AE41" i="1"/>
  <c r="AD41" i="1"/>
  <c r="AE185" i="1"/>
  <c r="AD185" i="1"/>
  <c r="AD485" i="1"/>
  <c r="AE485" i="1"/>
  <c r="AD641" i="1"/>
  <c r="AE641" i="1"/>
  <c r="AD785" i="1"/>
  <c r="AE785" i="1"/>
  <c r="AE989" i="1"/>
  <c r="AD989" i="1"/>
  <c r="AD42" i="1"/>
  <c r="AE150" i="1"/>
  <c r="AD150" i="1"/>
  <c r="AE366" i="1"/>
  <c r="AD366" i="1"/>
  <c r="AE486" i="1"/>
  <c r="AD486" i="1"/>
  <c r="AE600" i="1"/>
  <c r="AD600" i="1"/>
  <c r="AE708" i="1"/>
  <c r="AD708" i="1"/>
  <c r="AE744" i="1"/>
  <c r="AD744" i="1"/>
  <c r="AE876" i="1"/>
  <c r="AD876" i="1"/>
  <c r="AE984" i="1"/>
  <c r="AD984" i="1"/>
  <c r="AE1086" i="1"/>
  <c r="AD1086" i="1"/>
  <c r="AE1206" i="1"/>
  <c r="AD1206" i="1"/>
  <c r="AE1302" i="1"/>
  <c r="AD1302" i="1"/>
  <c r="AD1374" i="1"/>
  <c r="AE1374" i="1"/>
  <c r="AD1452" i="1"/>
  <c r="AE1452" i="1"/>
  <c r="AD1524" i="1"/>
  <c r="AE1524" i="1"/>
  <c r="AE1608" i="1"/>
  <c r="AD1608" i="1"/>
  <c r="AE1686" i="1"/>
  <c r="AD1686" i="1"/>
  <c r="AE1764" i="1"/>
  <c r="AD1764" i="1"/>
  <c r="AE508" i="1"/>
  <c r="AD508" i="1"/>
  <c r="AE175" i="1"/>
  <c r="AD175" i="1"/>
  <c r="AE355" i="1"/>
  <c r="AD355" i="1"/>
  <c r="AE553" i="1"/>
  <c r="AD553" i="1"/>
  <c r="AE685" i="1"/>
  <c r="AD685" i="1"/>
  <c r="AE769" i="1"/>
  <c r="AD769" i="1"/>
  <c r="AE889" i="1"/>
  <c r="AD889" i="1"/>
  <c r="AE991" i="1"/>
  <c r="AD991" i="1"/>
  <c r="AE1105" i="1"/>
  <c r="AD1105" i="1"/>
  <c r="AE1369" i="1"/>
  <c r="AD1369" i="1"/>
  <c r="AE1459" i="1"/>
  <c r="AD1459" i="1"/>
  <c r="AE1561" i="1"/>
  <c r="AD1561" i="1"/>
  <c r="AE1645" i="1"/>
  <c r="AD1645" i="1"/>
  <c r="AE1729" i="1"/>
  <c r="AD1729" i="1"/>
  <c r="AE883" i="1"/>
  <c r="AD883" i="1"/>
  <c r="AE62" i="1"/>
  <c r="AD62" i="1"/>
  <c r="AE272" i="1"/>
  <c r="AD272" i="1"/>
  <c r="AE422" i="1"/>
  <c r="AD422" i="1"/>
  <c r="AE542" i="1"/>
  <c r="AD542" i="1"/>
  <c r="AE662" i="1"/>
  <c r="AD662" i="1"/>
  <c r="AE776" i="1"/>
  <c r="AD776" i="1"/>
  <c r="AE890" i="1"/>
  <c r="AD890" i="1"/>
  <c r="AE1004" i="1"/>
  <c r="AD1004" i="1"/>
  <c r="AE1118" i="1"/>
  <c r="AD1118" i="1"/>
  <c r="AE1238" i="1"/>
  <c r="AD1238" i="1"/>
  <c r="AD1358" i="1"/>
  <c r="AE1358" i="1"/>
  <c r="AE1454" i="1"/>
  <c r="AD1454" i="1"/>
  <c r="AE1568" i="1"/>
  <c r="AD1568" i="1"/>
  <c r="AE1682" i="1"/>
  <c r="AD1682" i="1"/>
  <c r="AE1808" i="1"/>
  <c r="AD1808" i="1"/>
  <c r="AE957" i="1"/>
  <c r="AD957" i="1"/>
  <c r="AE1101" i="1"/>
  <c r="AD1101" i="1"/>
  <c r="AE1215" i="1"/>
  <c r="AD1215" i="1"/>
  <c r="AD1317" i="1"/>
  <c r="AE1317" i="1"/>
  <c r="AE1431" i="1"/>
  <c r="AD1431" i="1"/>
  <c r="AE1539" i="1"/>
  <c r="AD1539" i="1"/>
  <c r="AE1761" i="1"/>
  <c r="AD1761" i="1"/>
  <c r="AE82" i="1"/>
  <c r="AD82" i="1"/>
  <c r="AE514" i="1"/>
  <c r="AD514" i="1"/>
  <c r="AE802" i="1"/>
  <c r="AD802" i="1"/>
  <c r="AE1222" i="1"/>
  <c r="AD1222" i="1"/>
  <c r="AD1372" i="1"/>
  <c r="AE1372" i="1"/>
  <c r="AE1534" i="1"/>
  <c r="AD1534" i="1"/>
  <c r="AE1690" i="1"/>
  <c r="AD1690" i="1"/>
  <c r="AE1216" i="1"/>
  <c r="AD1216" i="1"/>
  <c r="AE203" i="1"/>
  <c r="AD203" i="1"/>
  <c r="AE623" i="1"/>
  <c r="AD623" i="1"/>
  <c r="AD941" i="1"/>
  <c r="AE941" i="1"/>
  <c r="AE1145" i="1"/>
  <c r="AD1145" i="1"/>
  <c r="AE1253" i="1"/>
  <c r="AD1253" i="1"/>
  <c r="AE1385" i="1"/>
  <c r="AD1385" i="1"/>
  <c r="AE1529" i="1"/>
  <c r="AD1529" i="1"/>
  <c r="AE1673" i="1"/>
  <c r="AD1673" i="1"/>
  <c r="AD1151" i="1"/>
  <c r="AE1691" i="1"/>
  <c r="AD1691" i="1"/>
  <c r="AE327" i="1"/>
  <c r="AD327" i="1"/>
  <c r="AD545" i="1"/>
  <c r="AE545" i="1"/>
  <c r="AE300" i="1"/>
  <c r="AD300" i="1"/>
  <c r="AE918" i="1"/>
  <c r="AD918" i="1"/>
  <c r="AE1566" i="1"/>
  <c r="AD1566" i="1"/>
  <c r="AE439" i="1"/>
  <c r="AE1687" i="1"/>
  <c r="AD1687" i="1"/>
  <c r="AE602" i="1"/>
  <c r="AD602" i="1"/>
  <c r="AD1286" i="1"/>
  <c r="AE1286" i="1"/>
  <c r="AE1263" i="1"/>
  <c r="AD1263" i="1"/>
  <c r="AE1468" i="1"/>
  <c r="AD1468" i="1"/>
  <c r="AE1043" i="1"/>
  <c r="AD1043" i="1"/>
  <c r="AD241" i="1"/>
  <c r="AE241" i="1"/>
  <c r="AD39" i="1"/>
  <c r="AE39" i="1"/>
  <c r="AE273" i="1"/>
  <c r="AD273" i="1"/>
  <c r="AE459" i="1"/>
  <c r="AD459" i="1"/>
  <c r="AE723" i="1"/>
  <c r="AD723" i="1"/>
  <c r="AE53" i="1"/>
  <c r="AD53" i="1"/>
  <c r="AE197" i="1"/>
  <c r="AD197" i="1"/>
  <c r="AE341" i="1"/>
  <c r="AD341" i="1"/>
  <c r="AD497" i="1"/>
  <c r="AE497" i="1"/>
  <c r="AD653" i="1"/>
  <c r="AE653" i="1"/>
  <c r="AD797" i="1"/>
  <c r="AE797" i="1"/>
  <c r="AD1001" i="1"/>
  <c r="AE1001" i="1"/>
  <c r="AE48" i="1"/>
  <c r="AD48" i="1"/>
  <c r="AE156" i="1"/>
  <c r="AD156" i="1"/>
  <c r="AE264" i="1"/>
  <c r="AD264" i="1"/>
  <c r="AE492" i="1"/>
  <c r="AD492" i="1"/>
  <c r="AE612" i="1"/>
  <c r="AD612" i="1"/>
  <c r="AE720" i="1"/>
  <c r="AD720" i="1"/>
  <c r="AE756" i="1"/>
  <c r="AD756" i="1"/>
  <c r="AE888" i="1"/>
  <c r="AD888" i="1"/>
  <c r="AE996" i="1"/>
  <c r="AD996" i="1"/>
  <c r="AE1212" i="1"/>
  <c r="AD1212" i="1"/>
  <c r="AE1308" i="1"/>
  <c r="AD1308" i="1"/>
  <c r="AE1380" i="1"/>
  <c r="AD1380" i="1"/>
  <c r="AE1458" i="1"/>
  <c r="AD1458" i="1"/>
  <c r="AE1536" i="1"/>
  <c r="AD1536" i="1"/>
  <c r="AE1614" i="1"/>
  <c r="AD1614" i="1"/>
  <c r="AE1692" i="1"/>
  <c r="AE745" i="1"/>
  <c r="AD745" i="1"/>
  <c r="AE187" i="1"/>
  <c r="AD187" i="1"/>
  <c r="AE391" i="1"/>
  <c r="AD391" i="1"/>
  <c r="AD559" i="1"/>
  <c r="AE559" i="1"/>
  <c r="AE691" i="1"/>
  <c r="AD691" i="1"/>
  <c r="AD787" i="1"/>
  <c r="AE787" i="1"/>
  <c r="AE895" i="1"/>
  <c r="AD895" i="1"/>
  <c r="AD1003" i="1"/>
  <c r="AE1003" i="1"/>
  <c r="AE1111" i="1"/>
  <c r="AD1111" i="1"/>
  <c r="AE1189" i="1"/>
  <c r="AD1189" i="1"/>
  <c r="AE1291" i="1"/>
  <c r="AD1291" i="1"/>
  <c r="AE1393" i="1"/>
  <c r="AD1393" i="1"/>
  <c r="AE1465" i="1"/>
  <c r="AD1465" i="1"/>
  <c r="AE1567" i="1"/>
  <c r="AD1567" i="1"/>
  <c r="AE1651" i="1"/>
  <c r="AD1651" i="1"/>
  <c r="AE244" i="1"/>
  <c r="AD244" i="1"/>
  <c r="AE98" i="1"/>
  <c r="AD98" i="1"/>
  <c r="AE278" i="1"/>
  <c r="AD278" i="1"/>
  <c r="AE434" i="1"/>
  <c r="AD434" i="1"/>
  <c r="AE560" i="1"/>
  <c r="AD560" i="1"/>
  <c r="AE680" i="1"/>
  <c r="AD680" i="1"/>
  <c r="AE782" i="1"/>
  <c r="AD782" i="1"/>
  <c r="AE902" i="1"/>
  <c r="AD902" i="1"/>
  <c r="AE1010" i="1"/>
  <c r="AD1010" i="1"/>
  <c r="AE1130" i="1"/>
  <c r="AD1130" i="1"/>
  <c r="AE1250" i="1"/>
  <c r="AD1250" i="1"/>
  <c r="AE1370" i="1"/>
  <c r="AD1370" i="1"/>
  <c r="AE1466" i="1"/>
  <c r="AD1466" i="1"/>
  <c r="AE1574" i="1"/>
  <c r="AD1574" i="1"/>
  <c r="AE1694" i="1"/>
  <c r="AD1694" i="1"/>
  <c r="AE793" i="1"/>
  <c r="AD793" i="1"/>
  <c r="AE975" i="1"/>
  <c r="AD975" i="1"/>
  <c r="AE1107" i="1"/>
  <c r="AD1107" i="1"/>
  <c r="AE1227" i="1"/>
  <c r="AD1227" i="1"/>
  <c r="AE1323" i="1"/>
  <c r="AD1323" i="1"/>
  <c r="AE1437" i="1"/>
  <c r="AD1437" i="1"/>
  <c r="AE1545" i="1"/>
  <c r="AD1545" i="1"/>
  <c r="AE1659" i="1"/>
  <c r="AD1659" i="1"/>
  <c r="AE1767" i="1"/>
  <c r="AD1767" i="1"/>
  <c r="AE154" i="1"/>
  <c r="AD154" i="1"/>
  <c r="AD586" i="1"/>
  <c r="AE1390" i="1"/>
  <c r="AD1390" i="1"/>
  <c r="AE1540" i="1"/>
  <c r="AD1540" i="1"/>
  <c r="AD1714" i="1"/>
  <c r="AE1714" i="1"/>
  <c r="AE100" i="1"/>
  <c r="AD100" i="1"/>
  <c r="AE215" i="1"/>
  <c r="AD215" i="1"/>
  <c r="AE647" i="1"/>
  <c r="AD647" i="1"/>
  <c r="AE971" i="1"/>
  <c r="AD971" i="1"/>
  <c r="AE1157" i="1"/>
  <c r="AD1157" i="1"/>
  <c r="AE1259" i="1"/>
  <c r="AD1259" i="1"/>
  <c r="AE1397" i="1"/>
  <c r="AD1397" i="1"/>
  <c r="AE1541" i="1"/>
  <c r="AD1541" i="1"/>
  <c r="AE1685" i="1"/>
  <c r="AD1685" i="1"/>
  <c r="AE1295" i="1"/>
  <c r="AD1295" i="1"/>
  <c r="AE1727" i="1"/>
  <c r="AD1727" i="1"/>
  <c r="AE867" i="1"/>
  <c r="AD857" i="1"/>
  <c r="AE857" i="1"/>
  <c r="AE1032" i="1"/>
  <c r="AD1032" i="1"/>
  <c r="AE271" i="1"/>
  <c r="AD271" i="1"/>
  <c r="AE1033" i="1"/>
  <c r="AD1033" i="1"/>
  <c r="AE1591" i="1"/>
  <c r="AD1591" i="1"/>
  <c r="AE470" i="1"/>
  <c r="AD470" i="1"/>
  <c r="AE1587" i="1"/>
  <c r="AD1587" i="1"/>
  <c r="AE1190" i="1"/>
  <c r="AD1190" i="1"/>
  <c r="AE1301" i="1"/>
  <c r="AD1301" i="1"/>
  <c r="AE265" i="1"/>
  <c r="AD265" i="1"/>
  <c r="AE81" i="1"/>
  <c r="AD81" i="1"/>
  <c r="AE291" i="1"/>
  <c r="AD291" i="1"/>
  <c r="AE471" i="1"/>
  <c r="AD471" i="1"/>
  <c r="AE735" i="1"/>
  <c r="AD735" i="1"/>
  <c r="AE65" i="1"/>
  <c r="AD65" i="1"/>
  <c r="AE353" i="1"/>
  <c r="AD353" i="1"/>
  <c r="AD509" i="1"/>
  <c r="AE509" i="1"/>
  <c r="AE665" i="1"/>
  <c r="AD665" i="1"/>
  <c r="AE809" i="1"/>
  <c r="AD809" i="1"/>
  <c r="AE1013" i="1"/>
  <c r="AD1013" i="1"/>
  <c r="AE54" i="1"/>
  <c r="AD54" i="1"/>
  <c r="AE168" i="1"/>
  <c r="AD168" i="1"/>
  <c r="AE276" i="1"/>
  <c r="AD276" i="1"/>
  <c r="AE384" i="1"/>
  <c r="AD384" i="1"/>
  <c r="AE504" i="1"/>
  <c r="AD504" i="1"/>
  <c r="AE726" i="1"/>
  <c r="AD726" i="1"/>
  <c r="AE768" i="1"/>
  <c r="AD768" i="1"/>
  <c r="AE900" i="1"/>
  <c r="AD900" i="1"/>
  <c r="AE1008" i="1"/>
  <c r="AD1008" i="1"/>
  <c r="AE1104" i="1"/>
  <c r="AE1224" i="1"/>
  <c r="AD1224" i="1"/>
  <c r="AB1386" i="1"/>
  <c r="AE1464" i="1"/>
  <c r="AD1464" i="1"/>
  <c r="AE1542" i="1"/>
  <c r="AD1542" i="1"/>
  <c r="AE1620" i="1"/>
  <c r="AD1620" i="1"/>
  <c r="AD1704" i="1"/>
  <c r="AE1704" i="1"/>
  <c r="AD1776" i="1"/>
  <c r="AE1776" i="1"/>
  <c r="AE19" i="1"/>
  <c r="AD19" i="1"/>
  <c r="AE211" i="1"/>
  <c r="AD211" i="1"/>
  <c r="AE403" i="1"/>
  <c r="AD403" i="1"/>
  <c r="AE697" i="1"/>
  <c r="AD697" i="1"/>
  <c r="AE817" i="1"/>
  <c r="AD817" i="1"/>
  <c r="AE901" i="1"/>
  <c r="AD901" i="1"/>
  <c r="AE1117" i="1"/>
  <c r="AD1117" i="1"/>
  <c r="AE1195" i="1"/>
  <c r="AD1195" i="1"/>
  <c r="AE1297" i="1"/>
  <c r="AD1297" i="1"/>
  <c r="AE1399" i="1"/>
  <c r="AD1399" i="1"/>
  <c r="AE1471" i="1"/>
  <c r="AD1471" i="1"/>
  <c r="AE1573" i="1"/>
  <c r="AD1573" i="1"/>
  <c r="AE1657" i="1"/>
  <c r="AD1657" i="1"/>
  <c r="AE1741" i="1"/>
  <c r="AD1741" i="1"/>
  <c r="AE532" i="1"/>
  <c r="AD532" i="1"/>
  <c r="AD128" i="1"/>
  <c r="AE290" i="1"/>
  <c r="AD290" i="1"/>
  <c r="AE446" i="1"/>
  <c r="AD446" i="1"/>
  <c r="AE566" i="1"/>
  <c r="AD566" i="1"/>
  <c r="AE686" i="1"/>
  <c r="AD686" i="1"/>
  <c r="AE794" i="1"/>
  <c r="AD794" i="1"/>
  <c r="AE914" i="1"/>
  <c r="AD914" i="1"/>
  <c r="AE1016" i="1"/>
  <c r="AD1016" i="1"/>
  <c r="AE1136" i="1"/>
  <c r="AD1136" i="1"/>
  <c r="AE1262" i="1"/>
  <c r="AD1262" i="1"/>
  <c r="AE1376" i="1"/>
  <c r="AD1376" i="1"/>
  <c r="AE1478" i="1"/>
  <c r="AD1478" i="1"/>
  <c r="AE1586" i="1"/>
  <c r="AD1586" i="1"/>
  <c r="AE1712" i="1"/>
  <c r="AD1712" i="1"/>
  <c r="AE1119" i="1"/>
  <c r="AD1119" i="1"/>
  <c r="AE1239" i="1"/>
  <c r="AD1239" i="1"/>
  <c r="AE1335" i="1"/>
  <c r="AD1335" i="1"/>
  <c r="AE1443" i="1"/>
  <c r="AD1443" i="1"/>
  <c r="AE1551" i="1"/>
  <c r="AD1551" i="1"/>
  <c r="AE1665" i="1"/>
  <c r="AD1665" i="1"/>
  <c r="AE1791" i="1"/>
  <c r="AD1791" i="1"/>
  <c r="AE202" i="1"/>
  <c r="AD202" i="1"/>
  <c r="AE604" i="1"/>
  <c r="AD604" i="1"/>
  <c r="AE874" i="1"/>
  <c r="AD874" i="1"/>
  <c r="AE1246" i="1"/>
  <c r="AD1246" i="1"/>
  <c r="AE1396" i="1"/>
  <c r="AD1396" i="1"/>
  <c r="AE1576" i="1"/>
  <c r="AD1576" i="1"/>
  <c r="AE1720" i="1"/>
  <c r="AD1720" i="1"/>
  <c r="AE388" i="1"/>
  <c r="AD388" i="1"/>
  <c r="AE719" i="1"/>
  <c r="AD719" i="1"/>
  <c r="AE977" i="1"/>
  <c r="AD977" i="1"/>
  <c r="AE1163" i="1"/>
  <c r="AD1163" i="1"/>
  <c r="AE1265" i="1"/>
  <c r="AD1265" i="1"/>
  <c r="AE1409" i="1"/>
  <c r="AD1409" i="1"/>
  <c r="AE1553" i="1"/>
  <c r="AD1553" i="1"/>
  <c r="AE1697" i="1"/>
  <c r="AD1697" i="1"/>
  <c r="AE1307" i="1"/>
  <c r="AD1307" i="1"/>
  <c r="AE1739" i="1"/>
  <c r="AD1739" i="1"/>
  <c r="AE129" i="1"/>
  <c r="AD129" i="1"/>
  <c r="AE389" i="1"/>
  <c r="AD389" i="1"/>
  <c r="AE78" i="1"/>
  <c r="AD78" i="1"/>
  <c r="AE774" i="1"/>
  <c r="AD774" i="1"/>
  <c r="AD1332" i="1"/>
  <c r="AE1332" i="1"/>
  <c r="AE67" i="1"/>
  <c r="AD67" i="1"/>
  <c r="AE931" i="1"/>
  <c r="AD931" i="1"/>
  <c r="AE1315" i="1"/>
  <c r="AD1315" i="1"/>
  <c r="AE158" i="1"/>
  <c r="AD158" i="1"/>
  <c r="AE830" i="1"/>
  <c r="AD830" i="1"/>
  <c r="AE1514" i="1"/>
  <c r="AD1514" i="1"/>
  <c r="AE1023" i="1"/>
  <c r="AD1023" i="1"/>
  <c r="AE1689" i="1"/>
  <c r="AD1689" i="1"/>
  <c r="AE1318" i="1"/>
  <c r="AD1318" i="1"/>
  <c r="AE791" i="1"/>
  <c r="AD791" i="1"/>
  <c r="AE1733" i="1"/>
  <c r="AD1733" i="1"/>
  <c r="AD373" i="1"/>
  <c r="AE111" i="1"/>
  <c r="AD111" i="1"/>
  <c r="AE297" i="1"/>
  <c r="AD297" i="1"/>
  <c r="AE525" i="1"/>
  <c r="AD525" i="1"/>
  <c r="AE759" i="1"/>
  <c r="AD759" i="1"/>
  <c r="AE77" i="1"/>
  <c r="AD77" i="1"/>
  <c r="AE221" i="1"/>
  <c r="AD221" i="1"/>
  <c r="AE365" i="1"/>
  <c r="AD365" i="1"/>
  <c r="AE521" i="1"/>
  <c r="AD521" i="1"/>
  <c r="AE677" i="1"/>
  <c r="AD677" i="1"/>
  <c r="AE821" i="1"/>
  <c r="AD821" i="1"/>
  <c r="AE1025" i="1"/>
  <c r="AD1025" i="1"/>
  <c r="AE60" i="1"/>
  <c r="AD60" i="1"/>
  <c r="AE180" i="1"/>
  <c r="AD180" i="1"/>
  <c r="AE288" i="1"/>
  <c r="AD288" i="1"/>
  <c r="AE396" i="1"/>
  <c r="AD396" i="1"/>
  <c r="AE510" i="1"/>
  <c r="AD510" i="1"/>
  <c r="AE624" i="1"/>
  <c r="AD624" i="1"/>
  <c r="AE732" i="1"/>
  <c r="AD732" i="1"/>
  <c r="AE780" i="1"/>
  <c r="AD780" i="1"/>
  <c r="AE1014" i="1"/>
  <c r="AD1014" i="1"/>
  <c r="AE1320" i="1"/>
  <c r="AD1320" i="1"/>
  <c r="AE1392" i="1"/>
  <c r="AD1392" i="1"/>
  <c r="AE1470" i="1"/>
  <c r="AD1470" i="1"/>
  <c r="AE1548" i="1"/>
  <c r="AD1548" i="1"/>
  <c r="AE1710" i="1"/>
  <c r="AD1710" i="1"/>
  <c r="AE1782" i="1"/>
  <c r="AD1782" i="1"/>
  <c r="AE247" i="1"/>
  <c r="AD247" i="1"/>
  <c r="AE823" i="1"/>
  <c r="AD823" i="1"/>
  <c r="AD907" i="1"/>
  <c r="AE907" i="1"/>
  <c r="AE1015" i="1"/>
  <c r="AD1015" i="1"/>
  <c r="AE1123" i="1"/>
  <c r="AD1123" i="1"/>
  <c r="AE1201" i="1"/>
  <c r="AD1201" i="1"/>
  <c r="AE1303" i="1"/>
  <c r="AD1303" i="1"/>
  <c r="AE1405" i="1"/>
  <c r="AD1405" i="1"/>
  <c r="AE1477" i="1"/>
  <c r="AD1477" i="1"/>
  <c r="AE1579" i="1"/>
  <c r="AD1579" i="1"/>
  <c r="AE1669" i="1"/>
  <c r="AD1669" i="1"/>
  <c r="AE1747" i="1"/>
  <c r="AD1747" i="1"/>
  <c r="AE763" i="1"/>
  <c r="AD763" i="1"/>
  <c r="AE134" i="1"/>
  <c r="AD134" i="1"/>
  <c r="AE458" i="1"/>
  <c r="AD458" i="1"/>
  <c r="AE578" i="1"/>
  <c r="AD578" i="1"/>
  <c r="AE698" i="1"/>
  <c r="AD698" i="1"/>
  <c r="AE806" i="1"/>
  <c r="AD806" i="1"/>
  <c r="AE926" i="1"/>
  <c r="AD926" i="1"/>
  <c r="AE1022" i="1"/>
  <c r="AD1022" i="1"/>
  <c r="AE1142" i="1"/>
  <c r="AD1142" i="1"/>
  <c r="AD1274" i="1"/>
  <c r="AE1274" i="1"/>
  <c r="AE1382" i="1"/>
  <c r="AD1382" i="1"/>
  <c r="AE1490" i="1"/>
  <c r="AD1490" i="1"/>
  <c r="AE1592" i="1"/>
  <c r="AD1592" i="1"/>
  <c r="AE1718" i="1"/>
  <c r="AD1718" i="1"/>
  <c r="AE316" i="1"/>
  <c r="AD316" i="1"/>
  <c r="AE1005" i="1"/>
  <c r="AD1005" i="1"/>
  <c r="AE1131" i="1"/>
  <c r="AD1131" i="1"/>
  <c r="AE1245" i="1"/>
  <c r="AD1245" i="1"/>
  <c r="AE1347" i="1"/>
  <c r="AD1347" i="1"/>
  <c r="AE1455" i="1"/>
  <c r="AD1455" i="1"/>
  <c r="AE1563" i="1"/>
  <c r="AD1563" i="1"/>
  <c r="AE1671" i="1"/>
  <c r="AD1671" i="1"/>
  <c r="AE1797" i="1"/>
  <c r="AD1797" i="1"/>
  <c r="AE622" i="1"/>
  <c r="AD622" i="1"/>
  <c r="AB892" i="1"/>
  <c r="AE1078" i="1"/>
  <c r="AD1078" i="1"/>
  <c r="AE1252" i="1"/>
  <c r="AD1252" i="1"/>
  <c r="AE1432" i="1"/>
  <c r="AD1432" i="1"/>
  <c r="AE1606" i="1"/>
  <c r="AD1606" i="1"/>
  <c r="AE853" i="1"/>
  <c r="AD853" i="1"/>
  <c r="AE1169" i="1"/>
  <c r="AD1169" i="1"/>
  <c r="AE1277" i="1"/>
  <c r="AD1277" i="1"/>
  <c r="AE1421" i="1"/>
  <c r="AD1421" i="1"/>
  <c r="AE1565" i="1"/>
  <c r="AD1565" i="1"/>
  <c r="AE1709" i="1"/>
  <c r="AD1709" i="1"/>
  <c r="AE1331" i="1"/>
  <c r="AD1331" i="1"/>
  <c r="AE1751" i="1"/>
  <c r="AD1751" i="1"/>
  <c r="AE385" i="1"/>
  <c r="AD385" i="1"/>
  <c r="AE117" i="1"/>
  <c r="AE303" i="1"/>
  <c r="AD303" i="1"/>
  <c r="AE543" i="1"/>
  <c r="AD543" i="1"/>
  <c r="AE831" i="1"/>
  <c r="AD831" i="1"/>
  <c r="AE89" i="1"/>
  <c r="AD89" i="1"/>
  <c r="AE233" i="1"/>
  <c r="AD233" i="1"/>
  <c r="AE377" i="1"/>
  <c r="AD377" i="1"/>
  <c r="AE533" i="1"/>
  <c r="AD533" i="1"/>
  <c r="AD689" i="1"/>
  <c r="AE689" i="1"/>
  <c r="AD833" i="1"/>
  <c r="AE833" i="1"/>
  <c r="AE1037" i="1"/>
  <c r="AD1037" i="1"/>
  <c r="AE72" i="1"/>
  <c r="AD72" i="1"/>
  <c r="AE186" i="1"/>
  <c r="AD186" i="1"/>
  <c r="AE294" i="1"/>
  <c r="AD294" i="1"/>
  <c r="AE408" i="1"/>
  <c r="AD408" i="1"/>
  <c r="AE630" i="1"/>
  <c r="AD630" i="1"/>
  <c r="AE792" i="1"/>
  <c r="AD792" i="1"/>
  <c r="AE912" i="1"/>
  <c r="AD912" i="1"/>
  <c r="AE1020" i="1"/>
  <c r="AD1020" i="1"/>
  <c r="AE1128" i="1"/>
  <c r="AD1128" i="1"/>
  <c r="AE1248" i="1"/>
  <c r="AD1248" i="1"/>
  <c r="AE1326" i="1"/>
  <c r="AD1326" i="1"/>
  <c r="AE1398" i="1"/>
  <c r="AD1398" i="1"/>
  <c r="AE1476" i="1"/>
  <c r="AD1476" i="1"/>
  <c r="AD1560" i="1"/>
  <c r="AE1560" i="1"/>
  <c r="AD1632" i="1"/>
  <c r="AE1632" i="1"/>
  <c r="AD1716" i="1"/>
  <c r="AE1716" i="1"/>
  <c r="AD1788" i="1"/>
  <c r="AE1788" i="1"/>
  <c r="AE43" i="1"/>
  <c r="AD43" i="1"/>
  <c r="AE259" i="1"/>
  <c r="AD259" i="1"/>
  <c r="AE595" i="1"/>
  <c r="AD595" i="1"/>
  <c r="AE829" i="1"/>
  <c r="AD829" i="1"/>
  <c r="AE913" i="1"/>
  <c r="AD913" i="1"/>
  <c r="AE1021" i="1"/>
  <c r="AD1021" i="1"/>
  <c r="AE1129" i="1"/>
  <c r="AD1129" i="1"/>
  <c r="AE1219" i="1"/>
  <c r="AD1219" i="1"/>
  <c r="AE1309" i="1"/>
  <c r="AD1309" i="1"/>
  <c r="AE1411" i="1"/>
  <c r="AD1411" i="1"/>
  <c r="AE1483" i="1"/>
  <c r="AD1483" i="1"/>
  <c r="AE1585" i="1"/>
  <c r="AD1585" i="1"/>
  <c r="AE1681" i="1"/>
  <c r="AD1681" i="1"/>
  <c r="AE1753" i="1"/>
  <c r="AD1753" i="1"/>
  <c r="AE940" i="1"/>
  <c r="AD940" i="1"/>
  <c r="AE146" i="1"/>
  <c r="AD146" i="1"/>
  <c r="AE464" i="1"/>
  <c r="AD464" i="1"/>
  <c r="AE590" i="1"/>
  <c r="AD590" i="1"/>
  <c r="AE818" i="1"/>
  <c r="AD818" i="1"/>
  <c r="AE938" i="1"/>
  <c r="AD938" i="1"/>
  <c r="AE1034" i="1"/>
  <c r="AD1034" i="1"/>
  <c r="AE1154" i="1"/>
  <c r="AD1154" i="1"/>
  <c r="AE1394" i="1"/>
  <c r="AD1394" i="1"/>
  <c r="AE1502" i="1"/>
  <c r="AD1502" i="1"/>
  <c r="AE1598" i="1"/>
  <c r="AD1598" i="1"/>
  <c r="AE1730" i="1"/>
  <c r="AD1730" i="1"/>
  <c r="AE669" i="1"/>
  <c r="AD669" i="1"/>
  <c r="AE1137" i="1"/>
  <c r="AD1137" i="1"/>
  <c r="AE1251" i="1"/>
  <c r="AD1251" i="1"/>
  <c r="AE1359" i="1"/>
  <c r="AD1359" i="1"/>
  <c r="AE1461" i="1"/>
  <c r="AD1461" i="1"/>
  <c r="AE1575" i="1"/>
  <c r="AD1575" i="1"/>
  <c r="AE1683" i="1"/>
  <c r="AD1683" i="1"/>
  <c r="AE1803" i="1"/>
  <c r="AD1803" i="1"/>
  <c r="AE298" i="1"/>
  <c r="AD298" i="1"/>
  <c r="AE634" i="1"/>
  <c r="AD634" i="1"/>
  <c r="AE910" i="1"/>
  <c r="AD910" i="1"/>
  <c r="AE1102" i="1"/>
  <c r="AD1102" i="1"/>
  <c r="AD1288" i="1"/>
  <c r="AE1288" i="1"/>
  <c r="AE1462" i="1"/>
  <c r="AD1462" i="1"/>
  <c r="AE1612" i="1"/>
  <c r="AD1612" i="1"/>
  <c r="AE1750" i="1"/>
  <c r="AD1750" i="1"/>
  <c r="AE1027" i="1"/>
  <c r="AD1027" i="1"/>
  <c r="AE335" i="1"/>
  <c r="AD335" i="1"/>
  <c r="AE767" i="1"/>
  <c r="AD767" i="1"/>
  <c r="AE1019" i="1"/>
  <c r="AD1019" i="1"/>
  <c r="AE1181" i="1"/>
  <c r="AD1181" i="1"/>
  <c r="AE1289" i="1"/>
  <c r="AD1289" i="1"/>
  <c r="AE1433" i="1"/>
  <c r="AD1433" i="1"/>
  <c r="AE1577" i="1"/>
  <c r="AD1577" i="1"/>
  <c r="AE1721" i="1"/>
  <c r="AD1721" i="1"/>
  <c r="AE1403" i="1"/>
  <c r="AD1403" i="1"/>
  <c r="AE1775" i="1"/>
  <c r="AD1775" i="1"/>
  <c r="AB164" i="1"/>
  <c r="AB1242" i="1"/>
  <c r="AB980" i="1"/>
  <c r="AB208" i="1"/>
  <c r="AB20" i="1"/>
  <c r="AD20" i="1" s="1"/>
  <c r="AB179" i="1"/>
  <c r="AB64" i="1"/>
  <c r="AB928" i="1"/>
  <c r="AB1268" i="1"/>
  <c r="AB1700" i="1"/>
  <c r="AB836" i="1"/>
  <c r="AB1674" i="1"/>
  <c r="AB1530" i="1"/>
  <c r="AB190" i="1"/>
  <c r="AB496" i="1"/>
  <c r="AB640" i="1"/>
  <c r="AB766" i="1"/>
  <c r="AB467" i="1"/>
  <c r="AB915" i="1"/>
  <c r="AB308" i="1"/>
  <c r="AB452" i="1"/>
  <c r="AB1124" i="1"/>
  <c r="AB596" i="1"/>
  <c r="AB1266" i="1"/>
  <c r="AB1410" i="1"/>
  <c r="AB1554" i="1"/>
  <c r="AB1698" i="1"/>
  <c r="AB1501" i="1"/>
  <c r="AC1501" i="1"/>
  <c r="AB771" i="1"/>
  <c r="AB94" i="1"/>
  <c r="AB238" i="1"/>
  <c r="AB382" i="1"/>
  <c r="AB526" i="1"/>
  <c r="AB1258" i="1"/>
  <c r="AC80" i="1"/>
  <c r="AC224" i="1"/>
  <c r="AC368" i="1"/>
  <c r="AC512" i="1"/>
  <c r="AC656" i="1"/>
  <c r="AC800" i="1"/>
  <c r="AC124" i="1"/>
  <c r="AC268" i="1"/>
  <c r="AC412" i="1"/>
  <c r="AC556" i="1"/>
  <c r="AB700" i="1"/>
  <c r="AC700" i="1"/>
  <c r="AC844" i="1"/>
  <c r="AC988" i="1"/>
  <c r="AC896" i="1"/>
  <c r="AC1040" i="1"/>
  <c r="AC1184" i="1"/>
  <c r="AC1328" i="1"/>
  <c r="AC1472" i="1"/>
  <c r="AC1616" i="1"/>
  <c r="AC1760" i="1"/>
  <c r="AC102" i="1"/>
  <c r="AC246" i="1"/>
  <c r="AC390" i="1"/>
  <c r="AC534" i="1"/>
  <c r="AC678" i="1"/>
  <c r="AC822" i="1"/>
  <c r="AC966" i="1"/>
  <c r="AC1110" i="1"/>
  <c r="AC33" i="1"/>
  <c r="AC177" i="1"/>
  <c r="AC321" i="1"/>
  <c r="AC465" i="1"/>
  <c r="AC106" i="1"/>
  <c r="AC250" i="1"/>
  <c r="AC394" i="1"/>
  <c r="AC538" i="1"/>
  <c r="AC682" i="1"/>
  <c r="AB826" i="1"/>
  <c r="AC826" i="1"/>
  <c r="AB970" i="1"/>
  <c r="AC970" i="1"/>
  <c r="AC95" i="1"/>
  <c r="AC239" i="1"/>
  <c r="AC383" i="1"/>
  <c r="AC527" i="1"/>
  <c r="AB671" i="1"/>
  <c r="AC671" i="1"/>
  <c r="AC815" i="1"/>
  <c r="AB621" i="1"/>
  <c r="AC621" i="1"/>
  <c r="AC765" i="1"/>
  <c r="AC909" i="1"/>
  <c r="AC1053" i="1"/>
  <c r="AC1197" i="1"/>
  <c r="AC1341" i="1"/>
  <c r="AC1485" i="1"/>
  <c r="AC1126" i="1"/>
  <c r="AC1270" i="1"/>
  <c r="AB1414" i="1"/>
  <c r="AC1414" i="1"/>
  <c r="AC1558" i="1"/>
  <c r="AC923" i="1"/>
  <c r="AC1067" i="1"/>
  <c r="AC1211" i="1"/>
  <c r="AC1355" i="1"/>
  <c r="AC1499" i="1"/>
  <c r="AC1643" i="1"/>
  <c r="AC1569" i="1"/>
  <c r="AC1713" i="1"/>
  <c r="AC1799" i="1"/>
  <c r="AC145" i="1"/>
  <c r="AB289" i="1"/>
  <c r="AC289" i="1"/>
  <c r="AB433" i="1"/>
  <c r="AC433" i="1"/>
  <c r="AC577" i="1"/>
  <c r="AC63" i="1"/>
  <c r="AC207" i="1"/>
  <c r="AC351" i="1"/>
  <c r="AB495" i="1"/>
  <c r="AC495" i="1"/>
  <c r="AC639" i="1"/>
  <c r="AC783" i="1"/>
  <c r="AC927" i="1"/>
  <c r="AC356" i="1"/>
  <c r="AC256" i="1"/>
  <c r="AC832" i="1"/>
  <c r="AC1316" i="1"/>
  <c r="AC234" i="1"/>
  <c r="AC954" i="1"/>
  <c r="AC1630" i="1"/>
  <c r="AC1132" i="1"/>
  <c r="AC55" i="1"/>
  <c r="AB631" i="1"/>
  <c r="AC631" i="1"/>
  <c r="AC925" i="1"/>
  <c r="AB309" i="1"/>
  <c r="AB627" i="1"/>
  <c r="AB1473" i="1"/>
  <c r="AB958" i="1"/>
  <c r="AB1114" i="1"/>
  <c r="AB1402" i="1"/>
  <c r="AB1546" i="1"/>
  <c r="AC92" i="1"/>
  <c r="AC236" i="1"/>
  <c r="AB380" i="1"/>
  <c r="AC380" i="1"/>
  <c r="AC524" i="1"/>
  <c r="AC668" i="1"/>
  <c r="AB1815" i="1"/>
  <c r="AC1815" i="1"/>
  <c r="AC136" i="1"/>
  <c r="AC280" i="1"/>
  <c r="AC424" i="1"/>
  <c r="AC568" i="1"/>
  <c r="AC712" i="1"/>
  <c r="AC856" i="1"/>
  <c r="AC1000" i="1"/>
  <c r="AC908" i="1"/>
  <c r="AC1052" i="1"/>
  <c r="AC1196" i="1"/>
  <c r="AC1340" i="1"/>
  <c r="AC1484" i="1"/>
  <c r="AC1628" i="1"/>
  <c r="AC1772" i="1"/>
  <c r="AC114" i="1"/>
  <c r="AB258" i="1"/>
  <c r="AC258" i="1"/>
  <c r="AB402" i="1"/>
  <c r="AC402" i="1"/>
  <c r="AC546" i="1"/>
  <c r="AC690" i="1"/>
  <c r="AC834" i="1"/>
  <c r="AC978" i="1"/>
  <c r="AB1122" i="1"/>
  <c r="AC1122" i="1"/>
  <c r="AB45" i="1"/>
  <c r="AC45" i="1"/>
  <c r="AB189" i="1"/>
  <c r="AC189" i="1"/>
  <c r="AB333" i="1"/>
  <c r="AC333" i="1"/>
  <c r="AB477" i="1"/>
  <c r="AC477" i="1"/>
  <c r="AC118" i="1"/>
  <c r="AC262" i="1"/>
  <c r="AC406" i="1"/>
  <c r="AB550" i="1"/>
  <c r="AC550" i="1"/>
  <c r="AC694" i="1"/>
  <c r="AC838" i="1"/>
  <c r="AC982" i="1"/>
  <c r="AC107" i="1"/>
  <c r="AC251" i="1"/>
  <c r="AC395" i="1"/>
  <c r="AC539" i="1"/>
  <c r="AC683" i="1"/>
  <c r="AC1811" i="1"/>
  <c r="AB633" i="1"/>
  <c r="AC633" i="1"/>
  <c r="AB777" i="1"/>
  <c r="AC777" i="1"/>
  <c r="AC921" i="1"/>
  <c r="AB1065" i="1"/>
  <c r="AC1065" i="1"/>
  <c r="AB1209" i="1"/>
  <c r="AC1209" i="1"/>
  <c r="AC1353" i="1"/>
  <c r="AB1497" i="1"/>
  <c r="AC1497" i="1"/>
  <c r="AC1138" i="1"/>
  <c r="AC1282" i="1"/>
  <c r="AB1426" i="1"/>
  <c r="AC1426" i="1"/>
  <c r="AB1570" i="1"/>
  <c r="AC1570" i="1"/>
  <c r="AB935" i="1"/>
  <c r="AC935" i="1"/>
  <c r="AB1079" i="1"/>
  <c r="AC1079" i="1"/>
  <c r="AC1223" i="1"/>
  <c r="AB1367" i="1"/>
  <c r="AC1367" i="1"/>
  <c r="AB1511" i="1"/>
  <c r="AC1511" i="1"/>
  <c r="AC1655" i="1"/>
  <c r="AC1581" i="1"/>
  <c r="AC1725" i="1"/>
  <c r="AC13" i="1"/>
  <c r="AB157" i="1"/>
  <c r="AC157" i="1"/>
  <c r="AB301" i="1"/>
  <c r="AC301" i="1"/>
  <c r="AB445" i="1"/>
  <c r="AC445" i="1"/>
  <c r="AC589" i="1"/>
  <c r="AC75" i="1"/>
  <c r="AB219" i="1"/>
  <c r="AC219" i="1"/>
  <c r="AC363" i="1"/>
  <c r="AC507" i="1"/>
  <c r="AC651" i="1"/>
  <c r="AC795" i="1"/>
  <c r="AC939" i="1"/>
  <c r="AC1654" i="1"/>
  <c r="AC1798" i="1"/>
  <c r="AC110" i="1"/>
  <c r="AC254" i="1"/>
  <c r="AC398" i="1"/>
  <c r="AB1156" i="1"/>
  <c r="AC1156" i="1"/>
  <c r="AC1300" i="1"/>
  <c r="AC1444" i="1"/>
  <c r="AB1588" i="1"/>
  <c r="AC1588" i="1"/>
  <c r="AC1732" i="1"/>
  <c r="AC79" i="1"/>
  <c r="AC223" i="1"/>
  <c r="AC367" i="1"/>
  <c r="AC511" i="1"/>
  <c r="AC655" i="1"/>
  <c r="AC799" i="1"/>
  <c r="AB943" i="1"/>
  <c r="AC943" i="1"/>
  <c r="AC1087" i="1"/>
  <c r="AC1231" i="1"/>
  <c r="AC1375" i="1"/>
  <c r="AC1519" i="1"/>
  <c r="AB1663" i="1"/>
  <c r="AC1663" i="1"/>
  <c r="AC1807" i="1"/>
  <c r="AC805" i="1"/>
  <c r="AB949" i="1"/>
  <c r="AC949" i="1"/>
  <c r="AC1093" i="1"/>
  <c r="AB1237" i="1"/>
  <c r="AC1237" i="1"/>
  <c r="AC1381" i="1"/>
  <c r="AC1525" i="1"/>
  <c r="AC1213" i="1"/>
  <c r="AB483" i="1"/>
  <c r="AB1631" i="1"/>
  <c r="AB1787" i="1"/>
  <c r="AC104" i="1"/>
  <c r="AC248" i="1"/>
  <c r="AC392" i="1"/>
  <c r="AC536" i="1"/>
  <c r="AC680" i="1"/>
  <c r="AC1817" i="1"/>
  <c r="AC148" i="1"/>
  <c r="AC292" i="1"/>
  <c r="AC436" i="1"/>
  <c r="AC580" i="1"/>
  <c r="AC724" i="1"/>
  <c r="AB868" i="1"/>
  <c r="AC868" i="1"/>
  <c r="AC1012" i="1"/>
  <c r="AC920" i="1"/>
  <c r="AB1064" i="1"/>
  <c r="AC1064" i="1"/>
  <c r="AC1208" i="1"/>
  <c r="AC1352" i="1"/>
  <c r="AB1496" i="1"/>
  <c r="AC1496" i="1"/>
  <c r="AB1640" i="1"/>
  <c r="AC1640" i="1"/>
  <c r="AB1784" i="1"/>
  <c r="AC1784" i="1"/>
  <c r="AC126" i="1"/>
  <c r="AB270" i="1"/>
  <c r="AC270" i="1"/>
  <c r="AB414" i="1"/>
  <c r="AC414" i="1"/>
  <c r="AC558" i="1"/>
  <c r="AC702" i="1"/>
  <c r="AC846" i="1"/>
  <c r="AC990" i="1"/>
  <c r="AB1134" i="1"/>
  <c r="AC1134" i="1"/>
  <c r="AB57" i="1"/>
  <c r="AC57" i="1"/>
  <c r="AB201" i="1"/>
  <c r="AC201" i="1"/>
  <c r="AB345" i="1"/>
  <c r="AC345" i="1"/>
  <c r="AC489" i="1"/>
  <c r="AC130" i="1"/>
  <c r="AC274" i="1"/>
  <c r="AB418" i="1"/>
  <c r="AC418" i="1"/>
  <c r="AC562" i="1"/>
  <c r="AC706" i="1"/>
  <c r="AC850" i="1"/>
  <c r="AC994" i="1"/>
  <c r="AC119" i="1"/>
  <c r="AC263" i="1"/>
  <c r="AC407" i="1"/>
  <c r="AB551" i="1"/>
  <c r="AC551" i="1"/>
  <c r="AB695" i="1"/>
  <c r="AC695" i="1"/>
  <c r="AC1812" i="1"/>
  <c r="AC645" i="1"/>
  <c r="AC789" i="1"/>
  <c r="AC933" i="1"/>
  <c r="AC1077" i="1"/>
  <c r="AC1221" i="1"/>
  <c r="AC1365" i="1"/>
  <c r="AC1509" i="1"/>
  <c r="AC1150" i="1"/>
  <c r="AC1294" i="1"/>
  <c r="AC1438" i="1"/>
  <c r="AC1582" i="1"/>
  <c r="AC947" i="1"/>
  <c r="AB1091" i="1"/>
  <c r="AC1091" i="1"/>
  <c r="AC1235" i="1"/>
  <c r="AC1379" i="1"/>
  <c r="AC1523" i="1"/>
  <c r="AC1667" i="1"/>
  <c r="AC1593" i="1"/>
  <c r="AC1737" i="1"/>
  <c r="AC25" i="1"/>
  <c r="AC169" i="1"/>
  <c r="AC313" i="1"/>
  <c r="AC457" i="1"/>
  <c r="AC601" i="1"/>
  <c r="AC87" i="1"/>
  <c r="AC231" i="1"/>
  <c r="AC375" i="1"/>
  <c r="AC519" i="1"/>
  <c r="AC663" i="1"/>
  <c r="AC807" i="1"/>
  <c r="AC951" i="1"/>
  <c r="AC1666" i="1"/>
  <c r="AC1035" i="1"/>
  <c r="AC122" i="1"/>
  <c r="AC266" i="1"/>
  <c r="AC1024" i="1"/>
  <c r="AC1168" i="1"/>
  <c r="AC1312" i="1"/>
  <c r="AC1456" i="1"/>
  <c r="AC1600" i="1"/>
  <c r="AC1744" i="1"/>
  <c r="AC91" i="1"/>
  <c r="AC235" i="1"/>
  <c r="AC379" i="1"/>
  <c r="AC523" i="1"/>
  <c r="AC667" i="1"/>
  <c r="AC811" i="1"/>
  <c r="AC955" i="1"/>
  <c r="AC1099" i="1"/>
  <c r="AC1243" i="1"/>
  <c r="AC1387" i="1"/>
  <c r="AC1531" i="1"/>
  <c r="AB1675" i="1"/>
  <c r="AC1675" i="1"/>
  <c r="AC1069" i="1"/>
  <c r="AB897" i="1"/>
  <c r="AB1329" i="1"/>
  <c r="AC116" i="1"/>
  <c r="AC260" i="1"/>
  <c r="AC404" i="1"/>
  <c r="AC548" i="1"/>
  <c r="AC692" i="1"/>
  <c r="AC16" i="1"/>
  <c r="AB160" i="1"/>
  <c r="AC160" i="1"/>
  <c r="AB304" i="1"/>
  <c r="AC304" i="1"/>
  <c r="AB448" i="1"/>
  <c r="AC448" i="1"/>
  <c r="AB592" i="1"/>
  <c r="AC592" i="1"/>
  <c r="AC736" i="1"/>
  <c r="AB880" i="1"/>
  <c r="AC880" i="1"/>
  <c r="AC8" i="1"/>
  <c r="AC932" i="1"/>
  <c r="AC1076" i="1"/>
  <c r="AC1220" i="1"/>
  <c r="AC1364" i="1"/>
  <c r="AB1508" i="1"/>
  <c r="AC1508" i="1"/>
  <c r="AB1652" i="1"/>
  <c r="AC1652" i="1"/>
  <c r="AC1796" i="1"/>
  <c r="AB138" i="1"/>
  <c r="AC138" i="1"/>
  <c r="AB282" i="1"/>
  <c r="AC282" i="1"/>
  <c r="AC426" i="1"/>
  <c r="AB570" i="1"/>
  <c r="AC570" i="1"/>
  <c r="AB714" i="1"/>
  <c r="AC714" i="1"/>
  <c r="AB858" i="1"/>
  <c r="AC858" i="1"/>
  <c r="AB1002" i="1"/>
  <c r="AC1002" i="1"/>
  <c r="AB1146" i="1"/>
  <c r="AC1146" i="1"/>
  <c r="AC69" i="1"/>
  <c r="AB213" i="1"/>
  <c r="AC213" i="1"/>
  <c r="AC357" i="1"/>
  <c r="AC501" i="1"/>
  <c r="AB142" i="1"/>
  <c r="AC142" i="1"/>
  <c r="AC286" i="1"/>
  <c r="AC430" i="1"/>
  <c r="AC574" i="1"/>
  <c r="AB718" i="1"/>
  <c r="AC718" i="1"/>
  <c r="AB862" i="1"/>
  <c r="AC862" i="1"/>
  <c r="AC1006" i="1"/>
  <c r="AB131" i="1"/>
  <c r="AC131" i="1"/>
  <c r="AB275" i="1"/>
  <c r="AC275" i="1"/>
  <c r="AB419" i="1"/>
  <c r="AC419" i="1"/>
  <c r="AB563" i="1"/>
  <c r="AC563" i="1"/>
  <c r="AB707" i="1"/>
  <c r="AC707" i="1"/>
  <c r="AC513" i="1"/>
  <c r="AC657" i="1"/>
  <c r="AB801" i="1"/>
  <c r="AC801" i="1"/>
  <c r="AB945" i="1"/>
  <c r="AC945" i="1"/>
  <c r="AB1089" i="1"/>
  <c r="AC1089" i="1"/>
  <c r="AC1233" i="1"/>
  <c r="AB1377" i="1"/>
  <c r="AC1377" i="1"/>
  <c r="AB1521" i="1"/>
  <c r="AC1521" i="1"/>
  <c r="AB1162" i="1"/>
  <c r="AC1162" i="1"/>
  <c r="AB1306" i="1"/>
  <c r="AC1306" i="1"/>
  <c r="AB1450" i="1"/>
  <c r="AC1450" i="1"/>
  <c r="AB1594" i="1"/>
  <c r="AC1594" i="1"/>
  <c r="AC959" i="1"/>
  <c r="AB1103" i="1"/>
  <c r="AC1103" i="1"/>
  <c r="AC1247" i="1"/>
  <c r="AC1391" i="1"/>
  <c r="AC1535" i="1"/>
  <c r="AC1679" i="1"/>
  <c r="AB1605" i="1"/>
  <c r="AC1605" i="1"/>
  <c r="AB1749" i="1"/>
  <c r="AC1749" i="1"/>
  <c r="AC37" i="1"/>
  <c r="AC181" i="1"/>
  <c r="AC325" i="1"/>
  <c r="AC469" i="1"/>
  <c r="AB613" i="1"/>
  <c r="AC613" i="1"/>
  <c r="AB99" i="1"/>
  <c r="AC99" i="1"/>
  <c r="AC243" i="1"/>
  <c r="AB387" i="1"/>
  <c r="AC387" i="1"/>
  <c r="AC531" i="1"/>
  <c r="AC675" i="1"/>
  <c r="AC819" i="1"/>
  <c r="AC963" i="1"/>
  <c r="AB1357" i="1"/>
  <c r="AC1357" i="1"/>
  <c r="AB421" i="1"/>
  <c r="AB165" i="1"/>
  <c r="AB803" i="1"/>
  <c r="AB1487" i="1"/>
  <c r="AC112" i="1"/>
  <c r="AC884" i="1"/>
  <c r="AC1748" i="1"/>
  <c r="AC1774" i="1"/>
  <c r="AC1420" i="1"/>
  <c r="AC1783" i="1"/>
  <c r="AB339" i="1"/>
  <c r="AB1069" i="1"/>
  <c r="AB925" i="1"/>
  <c r="AB670" i="1"/>
  <c r="AB659" i="1"/>
  <c r="AC140" i="1"/>
  <c r="AC284" i="1"/>
  <c r="AC428" i="1"/>
  <c r="AC572" i="1"/>
  <c r="AC716" i="1"/>
  <c r="AB40" i="1"/>
  <c r="AC40" i="1"/>
  <c r="AC184" i="1"/>
  <c r="AC328" i="1"/>
  <c r="AC472" i="1"/>
  <c r="AC616" i="1"/>
  <c r="AC760" i="1"/>
  <c r="AB904" i="1"/>
  <c r="AC904" i="1"/>
  <c r="AC812" i="1"/>
  <c r="AC956" i="1"/>
  <c r="AC1100" i="1"/>
  <c r="AC1244" i="1"/>
  <c r="AC1388" i="1"/>
  <c r="AB1532" i="1"/>
  <c r="AC1532" i="1"/>
  <c r="AC1676" i="1"/>
  <c r="AB18" i="1"/>
  <c r="AC18" i="1"/>
  <c r="AC162" i="1"/>
  <c r="AC306" i="1"/>
  <c r="AB450" i="1"/>
  <c r="AC450" i="1"/>
  <c r="AB594" i="1"/>
  <c r="AC594" i="1"/>
  <c r="AC738" i="1"/>
  <c r="AB882" i="1"/>
  <c r="AC882" i="1"/>
  <c r="AC1026" i="1"/>
  <c r="AC1170" i="1"/>
  <c r="AB93" i="1"/>
  <c r="AC93" i="1"/>
  <c r="AB237" i="1"/>
  <c r="AC237" i="1"/>
  <c r="AB381" i="1"/>
  <c r="AC381" i="1"/>
  <c r="AC22" i="1"/>
  <c r="AC166" i="1"/>
  <c r="AB310" i="1"/>
  <c r="AC310" i="1"/>
  <c r="AC454" i="1"/>
  <c r="AB598" i="1"/>
  <c r="AC598" i="1"/>
  <c r="AB742" i="1"/>
  <c r="AC742" i="1"/>
  <c r="AC886" i="1"/>
  <c r="AB11" i="1"/>
  <c r="AC11" i="1"/>
  <c r="AB155" i="1"/>
  <c r="AC155" i="1"/>
  <c r="AB299" i="1"/>
  <c r="AC299" i="1"/>
  <c r="AB443" i="1"/>
  <c r="AC443" i="1"/>
  <c r="AC587" i="1"/>
  <c r="AC731" i="1"/>
  <c r="AC537" i="1"/>
  <c r="AB681" i="1"/>
  <c r="AC681" i="1"/>
  <c r="AC825" i="1"/>
  <c r="AC969" i="1"/>
  <c r="AC1113" i="1"/>
  <c r="AC1257" i="1"/>
  <c r="AC1401" i="1"/>
  <c r="AB1042" i="1"/>
  <c r="AC1042" i="1"/>
  <c r="AB1186" i="1"/>
  <c r="AC1186" i="1"/>
  <c r="AC1330" i="1"/>
  <c r="AC1474" i="1"/>
  <c r="AC839" i="1"/>
  <c r="AC983" i="1"/>
  <c r="AC1127" i="1"/>
  <c r="AC1271" i="1"/>
  <c r="AC1415" i="1"/>
  <c r="AB1559" i="1"/>
  <c r="AC1559" i="1"/>
  <c r="AC1703" i="1"/>
  <c r="AB1629" i="1"/>
  <c r="AC1629" i="1"/>
  <c r="AB1773" i="1"/>
  <c r="AC1773" i="1"/>
  <c r="AB61" i="1"/>
  <c r="AC61" i="1"/>
  <c r="AB205" i="1"/>
  <c r="AC205" i="1"/>
  <c r="AC349" i="1"/>
  <c r="AC493" i="1"/>
  <c r="AC637" i="1"/>
  <c r="AC123" i="1"/>
  <c r="AC267" i="1"/>
  <c r="AB411" i="1"/>
  <c r="AC411" i="1"/>
  <c r="AC555" i="1"/>
  <c r="AC699" i="1"/>
  <c r="AC843" i="1"/>
  <c r="AC987" i="1"/>
  <c r="AC1702" i="1"/>
  <c r="AC500" i="1"/>
  <c r="AC400" i="1"/>
  <c r="AC976" i="1"/>
  <c r="AC1460" i="1"/>
  <c r="AC378" i="1"/>
  <c r="AC1098" i="1"/>
  <c r="AC86" i="1"/>
  <c r="AB1276" i="1"/>
  <c r="AC1276" i="1"/>
  <c r="AC199" i="1"/>
  <c r="AB775" i="1"/>
  <c r="AC775" i="1"/>
  <c r="AC781" i="1"/>
  <c r="AB21" i="1"/>
  <c r="AB1701" i="1"/>
  <c r="AB1055" i="1"/>
  <c r="AB371" i="1"/>
  <c r="AB1343" i="1"/>
  <c r="AB1809" i="1"/>
  <c r="AC1809" i="1"/>
  <c r="AC152" i="1"/>
  <c r="AC296" i="1"/>
  <c r="AC440" i="1"/>
  <c r="AB584" i="1"/>
  <c r="AC584" i="1"/>
  <c r="AC728" i="1"/>
  <c r="AB52" i="1"/>
  <c r="AC52" i="1"/>
  <c r="AC196" i="1"/>
  <c r="AC340" i="1"/>
  <c r="AC484" i="1"/>
  <c r="AC628" i="1"/>
  <c r="AC772" i="1"/>
  <c r="AC916" i="1"/>
  <c r="AC824" i="1"/>
  <c r="AC968" i="1"/>
  <c r="AC1112" i="1"/>
  <c r="AC1256" i="1"/>
  <c r="AC1400" i="1"/>
  <c r="AC1544" i="1"/>
  <c r="AC1688" i="1"/>
  <c r="AC30" i="1"/>
  <c r="AC174" i="1"/>
  <c r="AC318" i="1"/>
  <c r="AC462" i="1"/>
  <c r="AC606" i="1"/>
  <c r="AC750" i="1"/>
  <c r="AC894" i="1"/>
  <c r="AB1038" i="1"/>
  <c r="AC1038" i="1"/>
  <c r="AB1182" i="1"/>
  <c r="AC1182" i="1"/>
  <c r="AC105" i="1"/>
  <c r="AC249" i="1"/>
  <c r="AC393" i="1"/>
  <c r="AC34" i="1"/>
  <c r="AC178" i="1"/>
  <c r="AC322" i="1"/>
  <c r="AC466" i="1"/>
  <c r="AC610" i="1"/>
  <c r="AC754" i="1"/>
  <c r="AC898" i="1"/>
  <c r="AC23" i="1"/>
  <c r="AC167" i="1"/>
  <c r="AC311" i="1"/>
  <c r="AC455" i="1"/>
  <c r="AC599" i="1"/>
  <c r="AC743" i="1"/>
  <c r="AC549" i="1"/>
  <c r="AC693" i="1"/>
  <c r="AC837" i="1"/>
  <c r="AC981" i="1"/>
  <c r="AC1125" i="1"/>
  <c r="AC1269" i="1"/>
  <c r="AC1413" i="1"/>
  <c r="AC1054" i="1"/>
  <c r="AC1198" i="1"/>
  <c r="AC1342" i="1"/>
  <c r="AC1486" i="1"/>
  <c r="AC851" i="1"/>
  <c r="AC995" i="1"/>
  <c r="AC1139" i="1"/>
  <c r="AC1283" i="1"/>
  <c r="AC1427" i="1"/>
  <c r="AC1571" i="1"/>
  <c r="AC1715" i="1"/>
  <c r="AC1641" i="1"/>
  <c r="AC1785" i="1"/>
  <c r="AB73" i="1"/>
  <c r="AC73" i="1"/>
  <c r="AB217" i="1"/>
  <c r="AC217" i="1"/>
  <c r="AC361" i="1"/>
  <c r="AB505" i="1"/>
  <c r="AC505" i="1"/>
  <c r="AC649" i="1"/>
  <c r="AC135" i="1"/>
  <c r="AC279" i="1"/>
  <c r="AC423" i="1"/>
  <c r="AC567" i="1"/>
  <c r="AC711" i="1"/>
  <c r="AB855" i="1"/>
  <c r="AC855" i="1"/>
  <c r="AC999" i="1"/>
  <c r="AC212" i="1"/>
  <c r="AC788" i="1"/>
  <c r="AC688" i="1"/>
  <c r="AB1172" i="1"/>
  <c r="AC1172" i="1"/>
  <c r="AC90" i="1"/>
  <c r="AC666" i="1"/>
  <c r="AC230" i="1"/>
  <c r="AC1564" i="1"/>
  <c r="AC343" i="1"/>
  <c r="AC1063" i="1"/>
  <c r="AC1495" i="1"/>
  <c r="AB911" i="1"/>
  <c r="AB1185" i="1"/>
  <c r="AB515" i="1"/>
  <c r="AC68" i="1"/>
  <c r="AC644" i="1"/>
  <c r="AC544" i="1"/>
  <c r="AC1028" i="1"/>
  <c r="AC1604" i="1"/>
  <c r="AC522" i="1"/>
  <c r="AC810" i="1"/>
  <c r="AC374" i="1"/>
  <c r="AB1708" i="1"/>
  <c r="AC1708" i="1"/>
  <c r="AC487" i="1"/>
  <c r="AC919" i="1"/>
  <c r="AC1639" i="1"/>
  <c r="AB277" i="1"/>
  <c r="AB133" i="1"/>
  <c r="AB195" i="1"/>
  <c r="AB609" i="1"/>
  <c r="AB1557" i="1"/>
  <c r="AB227" i="1"/>
  <c r="AB1041" i="1"/>
  <c r="AC1738" i="1"/>
  <c r="AC50" i="1"/>
  <c r="AC194" i="1"/>
  <c r="AC338" i="1"/>
  <c r="AB1096" i="1"/>
  <c r="AC1096" i="1"/>
  <c r="AB1240" i="1"/>
  <c r="AC1240" i="1"/>
  <c r="AC1384" i="1"/>
  <c r="AC1528" i="1"/>
  <c r="AC1672" i="1"/>
  <c r="AB1351" i="1"/>
  <c r="AC1351" i="1"/>
  <c r="AB453" i="1"/>
  <c r="AB565" i="1"/>
  <c r="AB753" i="1"/>
  <c r="AB814" i="1"/>
  <c r="AB83" i="1"/>
  <c r="AB1199" i="1"/>
  <c r="AC44" i="1"/>
  <c r="AC188" i="1"/>
  <c r="AC332" i="1"/>
  <c r="AB476" i="1"/>
  <c r="AC476" i="1"/>
  <c r="AC620" i="1"/>
  <c r="AC764" i="1"/>
  <c r="AC88" i="1"/>
  <c r="AC232" i="1"/>
  <c r="AC376" i="1"/>
  <c r="AC520" i="1"/>
  <c r="AC664" i="1"/>
  <c r="AC808" i="1"/>
  <c r="AC952" i="1"/>
  <c r="AC860" i="1"/>
  <c r="AC1004" i="1"/>
  <c r="AC1148" i="1"/>
  <c r="AC1292" i="1"/>
  <c r="AC1436" i="1"/>
  <c r="AC1580" i="1"/>
  <c r="AC1724" i="1"/>
  <c r="AC66" i="1"/>
  <c r="AC210" i="1"/>
  <c r="AC354" i="1"/>
  <c r="AC498" i="1"/>
  <c r="AC642" i="1"/>
  <c r="AC786" i="1"/>
  <c r="AC930" i="1"/>
  <c r="AC1074" i="1"/>
  <c r="AC1218" i="1"/>
  <c r="AC141" i="1"/>
  <c r="AC285" i="1"/>
  <c r="AC429" i="1"/>
  <c r="AC70" i="1"/>
  <c r="AC214" i="1"/>
  <c r="AC358" i="1"/>
  <c r="AC502" i="1"/>
  <c r="AB646" i="1"/>
  <c r="AC646" i="1"/>
  <c r="AC790" i="1"/>
  <c r="AC934" i="1"/>
  <c r="AC59" i="1"/>
  <c r="AC203" i="1"/>
  <c r="AC347" i="1"/>
  <c r="AB491" i="1"/>
  <c r="AC491" i="1"/>
  <c r="AC635" i="1"/>
  <c r="AC779" i="1"/>
  <c r="AC585" i="1"/>
  <c r="AC729" i="1"/>
  <c r="AC873" i="1"/>
  <c r="AC1017" i="1"/>
  <c r="AC1161" i="1"/>
  <c r="AC1305" i="1"/>
  <c r="AC1449" i="1"/>
  <c r="AC1090" i="1"/>
  <c r="AC1234" i="1"/>
  <c r="AC1378" i="1"/>
  <c r="AC1522" i="1"/>
  <c r="AC887" i="1"/>
  <c r="AC1031" i="1"/>
  <c r="AB1175" i="1"/>
  <c r="AC1175" i="1"/>
  <c r="AC1319" i="1"/>
  <c r="AC1463" i="1"/>
  <c r="AC1607" i="1"/>
  <c r="AC1533" i="1"/>
  <c r="AC1677" i="1"/>
  <c r="AC1763" i="1"/>
  <c r="AC109" i="1"/>
  <c r="AC253" i="1"/>
  <c r="AC397" i="1"/>
  <c r="AC541" i="1"/>
  <c r="AC27" i="1"/>
  <c r="AC171" i="1"/>
  <c r="AC315" i="1"/>
  <c r="AC459" i="1"/>
  <c r="AC603" i="1"/>
  <c r="AC747" i="1"/>
  <c r="AC891" i="1"/>
  <c r="AB1207" i="1"/>
  <c r="AC1207" i="1"/>
  <c r="AB51" i="1"/>
  <c r="AC1618" i="1"/>
  <c r="AB1762" i="1"/>
  <c r="AC1762" i="1"/>
  <c r="AC74" i="1"/>
  <c r="AC218" i="1"/>
  <c r="AC362" i="1"/>
  <c r="AC1120" i="1"/>
  <c r="AC1264" i="1"/>
  <c r="AC1408" i="1"/>
  <c r="AB1552" i="1"/>
  <c r="AC1552" i="1"/>
  <c r="AC1696" i="1"/>
  <c r="AB655" i="1"/>
  <c r="AB781" i="1"/>
  <c r="AB1087" i="1"/>
  <c r="AB1213" i="1"/>
  <c r="AB1300" i="1"/>
  <c r="AB1420" i="1"/>
  <c r="AB1654" i="1"/>
  <c r="AB267" i="1"/>
  <c r="AB1783" i="1"/>
  <c r="AB919" i="1"/>
  <c r="AB1519" i="1"/>
  <c r="AB1639" i="1"/>
  <c r="AB987" i="1"/>
  <c r="AB1093" i="1"/>
  <c r="AB487" i="1"/>
  <c r="AB86" i="1"/>
  <c r="AB1774" i="1"/>
  <c r="AB799" i="1"/>
  <c r="AB1375" i="1"/>
  <c r="AB1525" i="1"/>
  <c r="AB1444" i="1"/>
  <c r="AB1564" i="1"/>
  <c r="AB1630" i="1"/>
  <c r="AB199" i="1"/>
  <c r="AB343" i="1"/>
  <c r="AB230" i="1"/>
  <c r="AB819" i="1"/>
  <c r="AB69" i="1"/>
  <c r="AB805" i="1"/>
  <c r="AB1063" i="1"/>
  <c r="AB1231" i="1"/>
  <c r="AB1381" i="1"/>
  <c r="AB1495" i="1"/>
  <c r="AB1132" i="1"/>
  <c r="AB1732" i="1"/>
  <c r="AB55" i="1"/>
  <c r="AB511" i="1"/>
  <c r="AB110" i="1"/>
  <c r="AB374" i="1"/>
  <c r="AB675" i="1"/>
  <c r="AB531" i="1"/>
  <c r="AB1456" i="1"/>
  <c r="AB955" i="1"/>
  <c r="AB361" i="1"/>
  <c r="AB1387" i="1"/>
  <c r="AB1531" i="1"/>
  <c r="AB266" i="1"/>
  <c r="AB1168" i="1"/>
  <c r="AB174" i="1"/>
  <c r="AB1099" i="1"/>
  <c r="AB1312" i="1"/>
  <c r="AB1600" i="1"/>
  <c r="AB1744" i="1"/>
  <c r="AB667" i="1"/>
  <c r="AB1112" i="1"/>
  <c r="AB1400" i="1"/>
  <c r="AB1243" i="1"/>
  <c r="AB91" i="1"/>
  <c r="AB235" i="1"/>
  <c r="AB379" i="1"/>
  <c r="AB523" i="1"/>
  <c r="AB122" i="1"/>
  <c r="AB811" i="1"/>
  <c r="AB1035" i="1"/>
  <c r="AB1024" i="1"/>
  <c r="AB1341" i="1"/>
  <c r="AB119" i="1"/>
  <c r="AB519" i="1"/>
  <c r="AB807" i="1"/>
  <c r="AB231" i="1"/>
  <c r="AB1817" i="1"/>
  <c r="AB920" i="1"/>
  <c r="AB1197" i="1"/>
  <c r="AB1713" i="1"/>
  <c r="AB224" i="1"/>
  <c r="AB313" i="1"/>
  <c r="AB368" i="1"/>
  <c r="AB457" i="1"/>
  <c r="AB177" i="1"/>
  <c r="AB601" i="1"/>
  <c r="AB1352" i="1"/>
  <c r="AB80" i="1"/>
  <c r="AB951" i="1"/>
  <c r="AB1208" i="1"/>
  <c r="AB63" i="1"/>
  <c r="AB534" i="1"/>
  <c r="AB678" i="1"/>
  <c r="AB512" i="1"/>
  <c r="AB106" i="1"/>
  <c r="AB538" i="1"/>
  <c r="AB988" i="1"/>
  <c r="AB1384" i="1"/>
  <c r="AB1558" i="1"/>
  <c r="AB239" i="1"/>
  <c r="AB815" i="1"/>
  <c r="AB351" i="1"/>
  <c r="AB465" i="1"/>
  <c r="AB639" i="1"/>
  <c r="AB390" i="1"/>
  <c r="AB822" i="1"/>
  <c r="AB966" i="1"/>
  <c r="AB130" i="1"/>
  <c r="AB556" i="1"/>
  <c r="AB682" i="1"/>
  <c r="AB994" i="1"/>
  <c r="AB1150" i="1"/>
  <c r="AB1294" i="1"/>
  <c r="AB1528" i="1"/>
  <c r="AB263" i="1"/>
  <c r="AB923" i="1"/>
  <c r="AB102" i="1"/>
  <c r="AB50" i="1"/>
  <c r="AB194" i="1"/>
  <c r="AB338" i="1"/>
  <c r="AB1077" i="1"/>
  <c r="AB1221" i="1"/>
  <c r="AB1365" i="1"/>
  <c r="AB1593" i="1"/>
  <c r="AB562" i="1"/>
  <c r="AB844" i="1"/>
  <c r="AB383" i="1"/>
  <c r="AB1355" i="1"/>
  <c r="AB145" i="1"/>
  <c r="AB33" i="1"/>
  <c r="AB645" i="1"/>
  <c r="AB246" i="1"/>
  <c r="AB1110" i="1"/>
  <c r="AB1760" i="1"/>
  <c r="AB765" i="1"/>
  <c r="AB909" i="1"/>
  <c r="AB250" i="1"/>
  <c r="AB850" i="1"/>
  <c r="AB1438" i="1"/>
  <c r="AB1618" i="1"/>
  <c r="AB1696" i="1"/>
  <c r="AB1738" i="1"/>
  <c r="AB436" i="1"/>
  <c r="AB104" i="1"/>
  <c r="AB248" i="1"/>
  <c r="AB392" i="1"/>
  <c r="AB800" i="1"/>
  <c r="AB896" i="1"/>
  <c r="AB1328" i="1"/>
  <c r="AB1509" i="1"/>
  <c r="AB1737" i="1"/>
  <c r="AB580" i="1"/>
  <c r="AB706" i="1"/>
  <c r="AB407" i="1"/>
  <c r="AB1211" i="1"/>
  <c r="AB1379" i="1"/>
  <c r="AB1499" i="1"/>
  <c r="AB25" i="1"/>
  <c r="AB87" i="1"/>
  <c r="AB321" i="1"/>
  <c r="AB375" i="1"/>
  <c r="AB558" i="1"/>
  <c r="AB702" i="1"/>
  <c r="AB536" i="1"/>
  <c r="AB1040" i="1"/>
  <c r="AB1472" i="1"/>
  <c r="AB1616" i="1"/>
  <c r="AB292" i="1"/>
  <c r="AB789" i="1"/>
  <c r="AB927" i="1"/>
  <c r="AB274" i="1"/>
  <c r="AB1120" i="1"/>
  <c r="AB1264" i="1"/>
  <c r="AB1582" i="1"/>
  <c r="AB947" i="1"/>
  <c r="AB1067" i="1"/>
  <c r="AB169" i="1"/>
  <c r="AB207" i="1"/>
  <c r="AB663" i="1"/>
  <c r="AB577" i="1"/>
  <c r="AB1812" i="1"/>
  <c r="AB1184" i="1"/>
  <c r="AB724" i="1"/>
  <c r="AB1523" i="1"/>
  <c r="AB1643" i="1"/>
  <c r="AB783" i="1"/>
  <c r="AB933" i="1"/>
  <c r="AB1053" i="1"/>
  <c r="AB1012" i="1"/>
  <c r="AB394" i="1"/>
  <c r="AB1126" i="1"/>
  <c r="AB1270" i="1"/>
  <c r="AB1408" i="1"/>
  <c r="AB1672" i="1"/>
  <c r="AB1799" i="1"/>
  <c r="AB527" i="1"/>
  <c r="AB489" i="1"/>
  <c r="AB846" i="1"/>
  <c r="AB990" i="1"/>
  <c r="AB126" i="1"/>
  <c r="AB268" i="1"/>
  <c r="AB74" i="1"/>
  <c r="AB218" i="1"/>
  <c r="AB362" i="1"/>
  <c r="AB656" i="1"/>
  <c r="AB1569" i="1"/>
  <c r="AB148" i="1"/>
  <c r="AB95" i="1"/>
  <c r="AB1667" i="1"/>
  <c r="AB397" i="1"/>
  <c r="AB315" i="1"/>
  <c r="AB1677" i="1"/>
  <c r="AB1522" i="1"/>
  <c r="AB887" i="1"/>
  <c r="AB1607" i="1"/>
  <c r="AB171" i="1"/>
  <c r="AB429" i="1"/>
  <c r="AB585" i="1"/>
  <c r="AB786" i="1"/>
  <c r="AB930" i="1"/>
  <c r="AB1148" i="1"/>
  <c r="AB88" i="1"/>
  <c r="AB358" i="1"/>
  <c r="AB520" i="1"/>
  <c r="AB790" i="1"/>
  <c r="AB109" i="1"/>
  <c r="AB27" i="1"/>
  <c r="AB285" i="1"/>
  <c r="AB891" i="1"/>
  <c r="AB66" i="1"/>
  <c r="AB1292" i="1"/>
  <c r="AB1090" i="1"/>
  <c r="AB635" i="1"/>
  <c r="AB141" i="1"/>
  <c r="AB873" i="1"/>
  <c r="AB1017" i="1"/>
  <c r="AB664" i="1"/>
  <c r="AB934" i="1"/>
  <c r="AB1234" i="1"/>
  <c r="AB347" i="1"/>
  <c r="AB1319" i="1"/>
  <c r="AB541" i="1"/>
  <c r="AB210" i="1"/>
  <c r="AB498" i="1"/>
  <c r="AB1074" i="1"/>
  <c r="AB1218" i="1"/>
  <c r="AB44" i="1"/>
  <c r="AD44" i="1" s="1"/>
  <c r="AB1436" i="1"/>
  <c r="AB214" i="1"/>
  <c r="AB376" i="1"/>
  <c r="AB188" i="1"/>
  <c r="AB1161" i="1"/>
  <c r="AB1702" i="1"/>
  <c r="AB779" i="1"/>
  <c r="AB1031" i="1"/>
  <c r="AB1763" i="1"/>
  <c r="AB1449" i="1"/>
  <c r="AB603" i="1"/>
  <c r="AB747" i="1"/>
  <c r="AB354" i="1"/>
  <c r="AB642" i="1"/>
  <c r="AB764" i="1"/>
  <c r="AB1580" i="1"/>
  <c r="AB1724" i="1"/>
  <c r="AB808" i="1"/>
  <c r="AB59" i="1"/>
  <c r="AB253" i="1"/>
  <c r="AB332" i="1"/>
  <c r="AB1305" i="1"/>
  <c r="AB1533" i="1"/>
  <c r="AB952" i="1"/>
  <c r="AB1378" i="1"/>
  <c r="AB1463" i="1"/>
  <c r="AB620" i="1"/>
  <c r="AB860" i="1"/>
  <c r="AB70" i="1"/>
  <c r="AB232" i="1"/>
  <c r="AB502" i="1"/>
  <c r="AB152" i="1"/>
  <c r="AB824" i="1"/>
  <c r="AB1785" i="1"/>
  <c r="AB340" i="1"/>
  <c r="AB466" i="1"/>
  <c r="AB754" i="1"/>
  <c r="AB23" i="1"/>
  <c r="AB999" i="1"/>
  <c r="AB1342" i="1"/>
  <c r="AB311" i="1"/>
  <c r="AB995" i="1"/>
  <c r="AB549" i="1"/>
  <c r="AB711" i="1"/>
  <c r="AB322" i="1"/>
  <c r="AB135" i="1"/>
  <c r="AB279" i="1"/>
  <c r="AB318" i="1"/>
  <c r="AB1544" i="1"/>
  <c r="AB610" i="1"/>
  <c r="AB1666" i="1"/>
  <c r="AB599" i="1"/>
  <c r="AB851" i="1"/>
  <c r="AB1139" i="1"/>
  <c r="AB1571" i="1"/>
  <c r="AB105" i="1"/>
  <c r="AB1256" i="1"/>
  <c r="AB296" i="1"/>
  <c r="AB968" i="1"/>
  <c r="AB1413" i="1"/>
  <c r="AB693" i="1"/>
  <c r="AB178" i="1"/>
  <c r="AB772" i="1"/>
  <c r="AB462" i="1"/>
  <c r="AB894" i="1"/>
  <c r="AB649" i="1"/>
  <c r="AB898" i="1"/>
  <c r="AB1054" i="1"/>
  <c r="AB1125" i="1"/>
  <c r="AB196" i="1"/>
  <c r="AB34" i="1"/>
  <c r="AB167" i="1"/>
  <c r="AB249" i="1"/>
  <c r="AB423" i="1"/>
  <c r="AB567" i="1"/>
  <c r="AB30" i="1"/>
  <c r="AB606" i="1"/>
  <c r="AB1688" i="1"/>
  <c r="AB628" i="1"/>
  <c r="AB1486" i="1"/>
  <c r="AB1283" i="1"/>
  <c r="AB1269" i="1"/>
  <c r="AB484" i="1"/>
  <c r="AB440" i="1"/>
  <c r="AB728" i="1"/>
  <c r="AB981" i="1"/>
  <c r="AB1641" i="1"/>
  <c r="AB393" i="1"/>
  <c r="AB750" i="1"/>
  <c r="AB837" i="1"/>
  <c r="AB916" i="1"/>
  <c r="AB1198" i="1"/>
  <c r="AB455" i="1"/>
  <c r="AB743" i="1"/>
  <c r="AB1427" i="1"/>
  <c r="AB1715" i="1"/>
  <c r="AB501" i="1"/>
  <c r="AB469" i="1"/>
  <c r="AB513" i="1"/>
  <c r="AB555" i="1"/>
  <c r="AB963" i="1"/>
  <c r="AB637" i="1"/>
  <c r="AB37" i="1"/>
  <c r="AB181" i="1"/>
  <c r="AB325" i="1"/>
  <c r="AB123" i="1"/>
  <c r="AB589" i="1"/>
  <c r="AB243" i="1"/>
  <c r="AB363" i="1"/>
  <c r="AB699" i="1"/>
  <c r="AB843" i="1"/>
  <c r="AB349" i="1"/>
  <c r="AB493" i="1"/>
  <c r="AB13" i="1"/>
  <c r="AB692" i="1"/>
  <c r="AB956" i="1"/>
  <c r="AB124" i="1"/>
  <c r="AB572" i="1"/>
  <c r="AB140" i="1"/>
  <c r="AB412" i="1"/>
  <c r="AB1076" i="1"/>
  <c r="AB357" i="1"/>
  <c r="AB260" i="1"/>
  <c r="AB932" i="1"/>
  <c r="AB404" i="1"/>
  <c r="AB116" i="1"/>
  <c r="AB1196" i="1"/>
  <c r="AB1388" i="1"/>
  <c r="AB1772" i="1"/>
  <c r="AB1257" i="1"/>
  <c r="AB406" i="1"/>
  <c r="AB454" i="1"/>
  <c r="AB712" i="1"/>
  <c r="AB1223" i="1"/>
  <c r="AB1415" i="1"/>
  <c r="AB524" i="1"/>
  <c r="AB812" i="1"/>
  <c r="AB262" i="1"/>
  <c r="AB838" i="1"/>
  <c r="AB1000" i="1"/>
  <c r="AB690" i="1"/>
  <c r="AB978" i="1"/>
  <c r="AB1170" i="1"/>
  <c r="AB1811" i="1"/>
  <c r="AB1244" i="1"/>
  <c r="AB1364" i="1"/>
  <c r="AB1628" i="1"/>
  <c r="AB983" i="1"/>
  <c r="AB1353" i="1"/>
  <c r="AB616" i="1"/>
  <c r="AB16" i="1"/>
  <c r="AB118" i="1"/>
  <c r="AB166" i="1"/>
  <c r="AB424" i="1"/>
  <c r="AB472" i="1"/>
  <c r="AB568" i="1"/>
  <c r="AB760" i="1"/>
  <c r="AB886" i="1"/>
  <c r="AB1006" i="1"/>
  <c r="AB8" i="1"/>
  <c r="AB587" i="1"/>
  <c r="AB731" i="1"/>
  <c r="AB1271" i="1"/>
  <c r="AB1679" i="1"/>
  <c r="AB969" i="1"/>
  <c r="AB236" i="1"/>
  <c r="AB1052" i="1"/>
  <c r="AB537" i="1"/>
  <c r="AB114" i="1"/>
  <c r="AB306" i="1"/>
  <c r="AB426" i="1"/>
  <c r="AB546" i="1"/>
  <c r="AB162" i="1"/>
  <c r="AB834" i="1"/>
  <c r="AB1282" i="1"/>
  <c r="AB1484" i="1"/>
  <c r="AB1138" i="1"/>
  <c r="AB921" i="1"/>
  <c r="AB1113" i="1"/>
  <c r="AB1581" i="1"/>
  <c r="AB1725" i="1"/>
  <c r="AB825" i="1"/>
  <c r="AB22" i="1"/>
  <c r="AB280" i="1"/>
  <c r="AB328" i="1"/>
  <c r="AB430" i="1"/>
  <c r="AB574" i="1"/>
  <c r="AB694" i="1"/>
  <c r="AB1330" i="1"/>
  <c r="AB1474" i="1"/>
  <c r="AB107" i="1"/>
  <c r="AB251" i="1"/>
  <c r="AB395" i="1"/>
  <c r="AB1127" i="1"/>
  <c r="AB1535" i="1"/>
  <c r="AB92" i="1"/>
  <c r="AB428" i="1"/>
  <c r="AB668" i="1"/>
  <c r="AB716" i="1"/>
  <c r="AB908" i="1"/>
  <c r="AB738" i="1"/>
  <c r="AB1026" i="1"/>
  <c r="AB1655" i="1"/>
  <c r="AB1220" i="1"/>
  <c r="AB1340" i="1"/>
  <c r="AB1676" i="1"/>
  <c r="AB1796" i="1"/>
  <c r="AB1401" i="1"/>
  <c r="AB839" i="1"/>
  <c r="AB136" i="1"/>
  <c r="AB184" i="1"/>
  <c r="AB286" i="1"/>
  <c r="AB736" i="1"/>
  <c r="AB856" i="1"/>
  <c r="AB982" i="1"/>
  <c r="AB657" i="1"/>
  <c r="AB539" i="1"/>
  <c r="AB683" i="1"/>
  <c r="AB959" i="1"/>
  <c r="AB1247" i="1"/>
  <c r="AB1391" i="1"/>
  <c r="AB1703" i="1"/>
  <c r="AB1233" i="1"/>
  <c r="AB284" i="1"/>
  <c r="AB548" i="1"/>
  <c r="AB1100" i="1"/>
  <c r="AB68" i="1"/>
  <c r="AB212" i="1"/>
  <c r="AB356" i="1"/>
  <c r="AB500" i="1"/>
  <c r="AB884" i="1"/>
  <c r="AB1028" i="1"/>
  <c r="AB832" i="1"/>
  <c r="AB522" i="1"/>
  <c r="AB666" i="1"/>
  <c r="AB810" i="1"/>
  <c r="AB688" i="1"/>
  <c r="AB378" i="1"/>
  <c r="AB788" i="1"/>
  <c r="AB1748" i="1"/>
  <c r="AB112" i="1"/>
  <c r="AB256" i="1"/>
  <c r="AB400" i="1"/>
  <c r="AB544" i="1"/>
  <c r="AB234" i="1"/>
  <c r="AB954" i="1"/>
  <c r="AB1098" i="1"/>
  <c r="AB1316" i="1"/>
  <c r="AB1460" i="1"/>
  <c r="AB1604" i="1"/>
  <c r="AB90" i="1"/>
  <c r="AB644" i="1"/>
  <c r="AB976" i="1"/>
  <c r="AB9" i="1"/>
  <c r="AB1813" i="1"/>
  <c r="O11" i="1"/>
  <c r="AB1814" i="1"/>
  <c r="AB1816" i="1"/>
  <c r="K12" i="1"/>
  <c r="R8" i="1"/>
  <c r="O9" i="1"/>
  <c r="R9" i="1"/>
  <c r="O10" i="1"/>
  <c r="R10" i="1"/>
  <c r="N10" i="1"/>
  <c r="N9" i="1"/>
  <c r="N11" i="1"/>
  <c r="O8" i="1"/>
  <c r="J12" i="1"/>
  <c r="N8" i="1"/>
  <c r="AE128" i="1" l="1"/>
  <c r="AE1506" i="1"/>
  <c r="AD287" i="1"/>
  <c r="AD209" i="1"/>
  <c r="AD852" i="1"/>
  <c r="AE287" i="1"/>
  <c r="AD820" i="1"/>
  <c r="AD704" i="1"/>
  <c r="AD1327" i="1"/>
  <c r="AD463" i="1"/>
  <c r="AD796" i="1"/>
  <c r="AE905" i="1"/>
  <c r="AD1230" i="1"/>
  <c r="AE571" i="1"/>
  <c r="AD372" i="1"/>
  <c r="AD71" i="1"/>
  <c r="AD226" i="1"/>
  <c r="AD31" i="1"/>
  <c r="AD571" i="1"/>
  <c r="AE372" i="1"/>
  <c r="AE71" i="1"/>
  <c r="AE31" i="1"/>
  <c r="AD705" i="1"/>
  <c r="AD1285" i="1"/>
  <c r="AD228" i="1"/>
  <c r="AD1735" i="1"/>
  <c r="AE1362" i="1"/>
  <c r="AD28" i="1"/>
  <c r="AD618" i="1"/>
  <c r="AD1439" i="1"/>
  <c r="AE1572" i="1"/>
  <c r="AD427" i="1"/>
  <c r="AE1165" i="1"/>
  <c r="AD108" i="1"/>
  <c r="AD727" i="1"/>
  <c r="AD416" i="1"/>
  <c r="AD517" i="1"/>
  <c r="AD865" i="1"/>
  <c r="AD1108" i="1"/>
  <c r="AD654" i="1"/>
  <c r="AD84" i="1"/>
  <c r="AD611" i="1"/>
  <c r="AD784" i="1"/>
  <c r="AD200" i="1"/>
  <c r="AD1066" i="1"/>
  <c r="AE200" i="1"/>
  <c r="AD1039" i="1"/>
  <c r="AD993" i="1"/>
  <c r="AD220" i="1"/>
  <c r="AD302" i="1"/>
  <c r="AD1660" i="1"/>
  <c r="AD1597" i="1"/>
  <c r="AD1260" i="1"/>
  <c r="AE206" i="1"/>
  <c r="AD1453" i="1"/>
  <c r="AD1758" i="1"/>
  <c r="AD804" i="1"/>
  <c r="AE540" i="1"/>
  <c r="AD1011" i="1"/>
  <c r="AD1280" i="1"/>
  <c r="AD1160" i="1"/>
  <c r="AD1770" i="1"/>
  <c r="AD1135" i="1"/>
  <c r="AD1183" i="1"/>
  <c r="AE1084" i="1"/>
  <c r="AD684" i="1"/>
  <c r="AD583" i="1"/>
  <c r="AE42" i="1"/>
  <c r="AE672" i="1"/>
  <c r="AE35" i="1"/>
  <c r="AD1072" i="1"/>
  <c r="AD528" i="1"/>
  <c r="AE528" i="1"/>
  <c r="AD1236" i="1"/>
  <c r="AD1404" i="1"/>
  <c r="AD733" i="1"/>
  <c r="AD435" i="1"/>
  <c r="AD478" i="1"/>
  <c r="AD863" i="1"/>
  <c r="AD1007" i="1"/>
  <c r="AD960" i="1"/>
  <c r="AD329" i="1"/>
  <c r="AD1680" i="1"/>
  <c r="AD1281" i="1"/>
  <c r="AE373" i="1"/>
  <c r="AE1348" i="1"/>
  <c r="AD1447" i="1"/>
  <c r="AE1050" i="1"/>
  <c r="AD1009" i="1"/>
  <c r="AD314" i="1"/>
  <c r="AD997" i="1"/>
  <c r="AD1435" i="1"/>
  <c r="AD660" i="1"/>
  <c r="AE314" i="1"/>
  <c r="AD1556" i="1"/>
  <c r="AD1441" i="1"/>
  <c r="AD828" i="1"/>
  <c r="AD283" i="1"/>
  <c r="AD323" i="1"/>
  <c r="AD1314" i="1"/>
  <c r="AD1228" i="1"/>
  <c r="AD1653" i="1"/>
  <c r="AD26" i="1"/>
  <c r="AE1492" i="1"/>
  <c r="AD326" i="1"/>
  <c r="AE906" i="1"/>
  <c r="AD474" i="1"/>
  <c r="AD715" i="1"/>
  <c r="AD1429" i="1"/>
  <c r="AD847" i="1"/>
  <c r="AE1726" i="1"/>
  <c r="AD1423" i="1"/>
  <c r="AD1338" i="1"/>
  <c r="AE323" i="1"/>
  <c r="AD1279" i="1"/>
  <c r="AE46" i="1"/>
  <c r="AD127" i="1"/>
  <c r="AD762" i="1"/>
  <c r="AE127" i="1"/>
  <c r="AE703" i="1"/>
  <c r="AD182" i="1"/>
  <c r="AD709" i="1"/>
  <c r="AD1060" i="1"/>
  <c r="AD252" i="1"/>
  <c r="AD261" i="1"/>
  <c r="AE182" i="1"/>
  <c r="AD1626" i="1"/>
  <c r="AD1116" i="1"/>
  <c r="AE261" i="1"/>
  <c r="AD1780" i="1"/>
  <c r="AD147" i="1"/>
  <c r="AD516" i="1"/>
  <c r="AD415" i="1"/>
  <c r="AE1498" i="1"/>
  <c r="AD352" i="1"/>
  <c r="AD14" i="1"/>
  <c r="AD755" i="1"/>
  <c r="AD1482" i="1"/>
  <c r="AD1092" i="1"/>
  <c r="AD229" i="1"/>
  <c r="AE932" i="1"/>
  <c r="AD932" i="1"/>
  <c r="AE1126" i="1"/>
  <c r="AD1126" i="1"/>
  <c r="AE1300" i="1"/>
  <c r="AD1300" i="1"/>
  <c r="AE1813" i="1"/>
  <c r="AD1813" i="1"/>
  <c r="AE400" i="1"/>
  <c r="AD400" i="1"/>
  <c r="AE884" i="1"/>
  <c r="AD884" i="1"/>
  <c r="AE959" i="1"/>
  <c r="AD959" i="1"/>
  <c r="AE1796" i="1"/>
  <c r="AD1796" i="1"/>
  <c r="AE1535" i="1"/>
  <c r="AD1535" i="1"/>
  <c r="AE22" i="1"/>
  <c r="AD22" i="1"/>
  <c r="AE426" i="1"/>
  <c r="AD426" i="1"/>
  <c r="AE1006" i="1"/>
  <c r="AD1006" i="1"/>
  <c r="AE1628" i="1"/>
  <c r="AD1628" i="1"/>
  <c r="AE1415" i="1"/>
  <c r="AD1415" i="1"/>
  <c r="AE260" i="1"/>
  <c r="AD260" i="1"/>
  <c r="AE843" i="1"/>
  <c r="AD843" i="1"/>
  <c r="AE513" i="1"/>
  <c r="AD513" i="1"/>
  <c r="AE1641" i="1"/>
  <c r="AD1641" i="1"/>
  <c r="AE567" i="1"/>
  <c r="AD567" i="1"/>
  <c r="AE772" i="1"/>
  <c r="AD772" i="1"/>
  <c r="AD1666" i="1"/>
  <c r="AE1666" i="1"/>
  <c r="AE999" i="1"/>
  <c r="AD999" i="1"/>
  <c r="AE620" i="1"/>
  <c r="AD620" i="1"/>
  <c r="AE764" i="1"/>
  <c r="AD764" i="1"/>
  <c r="AE376" i="1"/>
  <c r="AD376" i="1"/>
  <c r="AE934" i="1"/>
  <c r="AD934" i="1"/>
  <c r="AE109" i="1"/>
  <c r="AD109" i="1"/>
  <c r="AE887" i="1"/>
  <c r="AD887" i="1"/>
  <c r="AE74" i="1"/>
  <c r="AD74" i="1"/>
  <c r="AE394" i="1"/>
  <c r="AD394" i="1"/>
  <c r="AE207" i="1"/>
  <c r="AD207" i="1"/>
  <c r="AE1472" i="1"/>
  <c r="AD1472" i="1"/>
  <c r="AE407" i="1"/>
  <c r="AD407" i="1"/>
  <c r="AD1738" i="1"/>
  <c r="AE1738" i="1"/>
  <c r="AE33" i="1"/>
  <c r="AD33" i="1"/>
  <c r="AE50" i="1"/>
  <c r="AD50" i="1"/>
  <c r="AE822" i="1"/>
  <c r="AD822" i="1"/>
  <c r="AE512" i="1"/>
  <c r="AD512" i="1"/>
  <c r="AE313" i="1"/>
  <c r="AD313" i="1"/>
  <c r="AE1035" i="1"/>
  <c r="AD1035" i="1"/>
  <c r="AE1600" i="1"/>
  <c r="AD1600" i="1"/>
  <c r="AE675" i="1"/>
  <c r="AD675" i="1"/>
  <c r="AE69" i="1"/>
  <c r="AD69" i="1"/>
  <c r="AE86" i="1"/>
  <c r="AD86" i="1"/>
  <c r="AE1213" i="1"/>
  <c r="AD1213" i="1"/>
  <c r="AE51" i="1"/>
  <c r="AD51" i="1"/>
  <c r="AE195" i="1"/>
  <c r="AD195" i="1"/>
  <c r="AE1182" i="1"/>
  <c r="AD1182" i="1"/>
  <c r="AE52" i="1"/>
  <c r="AD52" i="1"/>
  <c r="AE1773" i="1"/>
  <c r="AD1773" i="1"/>
  <c r="AE237" i="1"/>
  <c r="AD237" i="1"/>
  <c r="AE1306" i="1"/>
  <c r="AD1306" i="1"/>
  <c r="AE714" i="1"/>
  <c r="AD714" i="1"/>
  <c r="AE1508" i="1"/>
  <c r="AD1508" i="1"/>
  <c r="AE448" i="1"/>
  <c r="AD448" i="1"/>
  <c r="AE1496" i="1"/>
  <c r="AD1496" i="1"/>
  <c r="AE633" i="1"/>
  <c r="AD633" i="1"/>
  <c r="AE1122" i="1"/>
  <c r="AD1122" i="1"/>
  <c r="AE1114" i="1"/>
  <c r="AD1114" i="1"/>
  <c r="AE467" i="1"/>
  <c r="AD467" i="1"/>
  <c r="AE179" i="1"/>
  <c r="AD179" i="1"/>
  <c r="AD1401" i="1"/>
  <c r="AE1401" i="1"/>
  <c r="AE393" i="1"/>
  <c r="AD393" i="1"/>
  <c r="AE188" i="1"/>
  <c r="AD188" i="1"/>
  <c r="AE194" i="1"/>
  <c r="AD194" i="1"/>
  <c r="AE1744" i="1"/>
  <c r="AD1744" i="1"/>
  <c r="AE21" i="1"/>
  <c r="AD21" i="1"/>
  <c r="AE945" i="1"/>
  <c r="AD945" i="1"/>
  <c r="AE1127" i="1"/>
  <c r="AD1127" i="1"/>
  <c r="AE423" i="1"/>
  <c r="AD423" i="1"/>
  <c r="AE268" i="1"/>
  <c r="AD268" i="1"/>
  <c r="AE224" i="1"/>
  <c r="AD224" i="1"/>
  <c r="AE544" i="1"/>
  <c r="AD544" i="1"/>
  <c r="AE30" i="1"/>
  <c r="AD30" i="1"/>
  <c r="AE645" i="1"/>
  <c r="AD645" i="1"/>
  <c r="AE1175" i="1"/>
  <c r="AD1175" i="1"/>
  <c r="AE976" i="1"/>
  <c r="AD976" i="1"/>
  <c r="AE112" i="1"/>
  <c r="AD112" i="1"/>
  <c r="AE356" i="1"/>
  <c r="AD356" i="1"/>
  <c r="AE539" i="1"/>
  <c r="AD539" i="1"/>
  <c r="AE1340" i="1"/>
  <c r="AD1340" i="1"/>
  <c r="AE395" i="1"/>
  <c r="AD395" i="1"/>
  <c r="AE1725" i="1"/>
  <c r="AD1725" i="1"/>
  <c r="AE114" i="1"/>
  <c r="AD114" i="1"/>
  <c r="AE760" i="1"/>
  <c r="AD760" i="1"/>
  <c r="AE1244" i="1"/>
  <c r="AD1244" i="1"/>
  <c r="AE712" i="1"/>
  <c r="AD712" i="1"/>
  <c r="AE1076" i="1"/>
  <c r="AD1076" i="1"/>
  <c r="AE363" i="1"/>
  <c r="AD363" i="1"/>
  <c r="AE501" i="1"/>
  <c r="AD501" i="1"/>
  <c r="AE728" i="1"/>
  <c r="AD728" i="1"/>
  <c r="AE249" i="1"/>
  <c r="AD249" i="1"/>
  <c r="AE693" i="1"/>
  <c r="AD693" i="1"/>
  <c r="AE1544" i="1"/>
  <c r="AD1544" i="1"/>
  <c r="AE754" i="1"/>
  <c r="AD754" i="1"/>
  <c r="AE1378" i="1"/>
  <c r="AD1378" i="1"/>
  <c r="AE354" i="1"/>
  <c r="AD354" i="1"/>
  <c r="AE1436" i="1"/>
  <c r="AD1436" i="1"/>
  <c r="AE1017" i="1"/>
  <c r="AD1017" i="1"/>
  <c r="AE520" i="1"/>
  <c r="AD520" i="1"/>
  <c r="AE1677" i="1"/>
  <c r="AD1677" i="1"/>
  <c r="AE126" i="1"/>
  <c r="AD126" i="1"/>
  <c r="AE1053" i="1"/>
  <c r="AD1053" i="1"/>
  <c r="AE1067" i="1"/>
  <c r="AD1067" i="1"/>
  <c r="AE536" i="1"/>
  <c r="AD536" i="1"/>
  <c r="AE580" i="1"/>
  <c r="AD580" i="1"/>
  <c r="AE1618" i="1"/>
  <c r="AD1618" i="1"/>
  <c r="AE1355" i="1"/>
  <c r="AD1355" i="1"/>
  <c r="AE923" i="1"/>
  <c r="AD923" i="1"/>
  <c r="AE639" i="1"/>
  <c r="AD639" i="1"/>
  <c r="AE534" i="1"/>
  <c r="AD534" i="1"/>
  <c r="AE1713" i="1"/>
  <c r="AD1713" i="1"/>
  <c r="AE122" i="1"/>
  <c r="AD122" i="1"/>
  <c r="AE1099" i="1"/>
  <c r="AD1099" i="1"/>
  <c r="AE110" i="1"/>
  <c r="AD110" i="1"/>
  <c r="AE230" i="1"/>
  <c r="AD230" i="1"/>
  <c r="AE1093" i="1"/>
  <c r="AD1093" i="1"/>
  <c r="AE781" i="1"/>
  <c r="AD781" i="1"/>
  <c r="AE1762" i="1"/>
  <c r="AD1762" i="1"/>
  <c r="AE1038" i="1"/>
  <c r="AD1038" i="1"/>
  <c r="AE1629" i="1"/>
  <c r="AD1629" i="1"/>
  <c r="AE1186" i="1"/>
  <c r="AD1186" i="1"/>
  <c r="AE93" i="1"/>
  <c r="AD93" i="1"/>
  <c r="AE659" i="1"/>
  <c r="AD659" i="1"/>
  <c r="AE339" i="1"/>
  <c r="AD339" i="1"/>
  <c r="AE1357" i="1"/>
  <c r="AD1357" i="1"/>
  <c r="AE1162" i="1"/>
  <c r="AD1162" i="1"/>
  <c r="AE570" i="1"/>
  <c r="AD570" i="1"/>
  <c r="AE304" i="1"/>
  <c r="AD304" i="1"/>
  <c r="AE897" i="1"/>
  <c r="AD897" i="1"/>
  <c r="AE1663" i="1"/>
  <c r="AD1663" i="1"/>
  <c r="AE1497" i="1"/>
  <c r="AD1497" i="1"/>
  <c r="AE1473" i="1"/>
  <c r="AD1473" i="1"/>
  <c r="AE309" i="1"/>
  <c r="AD309" i="1"/>
  <c r="AE621" i="1"/>
  <c r="AD621" i="1"/>
  <c r="AE771" i="1"/>
  <c r="AD771" i="1"/>
  <c r="AE1501" i="1"/>
  <c r="AD1501" i="1"/>
  <c r="AE640" i="1"/>
  <c r="AD640" i="1"/>
  <c r="AE208" i="1"/>
  <c r="AD208" i="1"/>
  <c r="AE892" i="1"/>
  <c r="AD892" i="1"/>
  <c r="AE748" i="1"/>
  <c r="AD748" i="1"/>
  <c r="AE8" i="1"/>
  <c r="AD8" i="1"/>
  <c r="AE1342" i="1"/>
  <c r="AD1342" i="1"/>
  <c r="AE436" i="1"/>
  <c r="AD436" i="1"/>
  <c r="AE1096" i="1"/>
  <c r="AD1096" i="1"/>
  <c r="AE681" i="1"/>
  <c r="AD681" i="1"/>
  <c r="AE1402" i="1"/>
  <c r="AD1402" i="1"/>
  <c r="AD631" i="1"/>
  <c r="AE631" i="1"/>
  <c r="AE94" i="1"/>
  <c r="AD94" i="1"/>
  <c r="AE256" i="1"/>
  <c r="AD256" i="1"/>
  <c r="AE306" i="1"/>
  <c r="AD306" i="1"/>
  <c r="AE699" i="1"/>
  <c r="AD699" i="1"/>
  <c r="AE981" i="1"/>
  <c r="AD981" i="1"/>
  <c r="AE642" i="1"/>
  <c r="AD642" i="1"/>
  <c r="AD1522" i="1"/>
  <c r="AE1522" i="1"/>
  <c r="AE706" i="1"/>
  <c r="AD706" i="1"/>
  <c r="AE390" i="1"/>
  <c r="AD390" i="1"/>
  <c r="AE819" i="1"/>
  <c r="AD819" i="1"/>
  <c r="AE411" i="1"/>
  <c r="AD411" i="1"/>
  <c r="AE131" i="1"/>
  <c r="AD131" i="1"/>
  <c r="AE766" i="1"/>
  <c r="AD766" i="1"/>
  <c r="AE212" i="1"/>
  <c r="AD212" i="1"/>
  <c r="AE1811" i="1"/>
  <c r="AD1811" i="1"/>
  <c r="AE243" i="1"/>
  <c r="AD243" i="1"/>
  <c r="AE1715" i="1"/>
  <c r="AD1715" i="1"/>
  <c r="AE440" i="1"/>
  <c r="AD440" i="1"/>
  <c r="AE167" i="1"/>
  <c r="AD167" i="1"/>
  <c r="AE1413" i="1"/>
  <c r="AD1413" i="1"/>
  <c r="AE318" i="1"/>
  <c r="AD318" i="1"/>
  <c r="AE466" i="1"/>
  <c r="AD466" i="1"/>
  <c r="AD952" i="1"/>
  <c r="AE952" i="1"/>
  <c r="AE747" i="1"/>
  <c r="AD747" i="1"/>
  <c r="AE44" i="1"/>
  <c r="AE873" i="1"/>
  <c r="AD873" i="1"/>
  <c r="AE358" i="1"/>
  <c r="AD358" i="1"/>
  <c r="AE315" i="1"/>
  <c r="AD315" i="1"/>
  <c r="AE990" i="1"/>
  <c r="AD990" i="1"/>
  <c r="AE933" i="1"/>
  <c r="AD933" i="1"/>
  <c r="AE947" i="1"/>
  <c r="AD947" i="1"/>
  <c r="AE702" i="1"/>
  <c r="AD702" i="1"/>
  <c r="AE1737" i="1"/>
  <c r="AD1737" i="1"/>
  <c r="AD1438" i="1"/>
  <c r="AE1438" i="1"/>
  <c r="AE383" i="1"/>
  <c r="AD383" i="1"/>
  <c r="AE263" i="1"/>
  <c r="AD263" i="1"/>
  <c r="AE465" i="1"/>
  <c r="AD465" i="1"/>
  <c r="AE63" i="1"/>
  <c r="AD63" i="1"/>
  <c r="AE1197" i="1"/>
  <c r="AD1197" i="1"/>
  <c r="AE523" i="1"/>
  <c r="AD523" i="1"/>
  <c r="AE174" i="1"/>
  <c r="AD174" i="1"/>
  <c r="AD511" i="1"/>
  <c r="AE511" i="1"/>
  <c r="AE343" i="1"/>
  <c r="AD343" i="1"/>
  <c r="AE987" i="1"/>
  <c r="AD987" i="1"/>
  <c r="AD655" i="1"/>
  <c r="AE655" i="1"/>
  <c r="AE584" i="1"/>
  <c r="AD584" i="1"/>
  <c r="AE598" i="1"/>
  <c r="AD598" i="1"/>
  <c r="AE18" i="1"/>
  <c r="AD18" i="1"/>
  <c r="AE613" i="1"/>
  <c r="AD613" i="1"/>
  <c r="AE213" i="1"/>
  <c r="AD213" i="1"/>
  <c r="AE1675" i="1"/>
  <c r="AD1675" i="1"/>
  <c r="AE345" i="1"/>
  <c r="AD345" i="1"/>
  <c r="AE414" i="1"/>
  <c r="AD414" i="1"/>
  <c r="AE301" i="1"/>
  <c r="AD301" i="1"/>
  <c r="AE289" i="1"/>
  <c r="AD289" i="1"/>
  <c r="AE1698" i="1"/>
  <c r="AD1698" i="1"/>
  <c r="AE496" i="1"/>
  <c r="AD496" i="1"/>
  <c r="AE980" i="1"/>
  <c r="AD980" i="1"/>
  <c r="AE280" i="1"/>
  <c r="AD280" i="1"/>
  <c r="AE462" i="1"/>
  <c r="AD462" i="1"/>
  <c r="AE1607" i="1"/>
  <c r="AD1607" i="1"/>
  <c r="AE966" i="1"/>
  <c r="AD966" i="1"/>
  <c r="AE805" i="1"/>
  <c r="AD805" i="1"/>
  <c r="AE646" i="1"/>
  <c r="AD646" i="1"/>
  <c r="AE450" i="1"/>
  <c r="AD450" i="1"/>
  <c r="AE275" i="1"/>
  <c r="AD275" i="1"/>
  <c r="AE627" i="1"/>
  <c r="AD627" i="1"/>
  <c r="AE9" i="1"/>
  <c r="AD9" i="1"/>
  <c r="AE1676" i="1"/>
  <c r="AD1676" i="1"/>
  <c r="AE1223" i="1"/>
  <c r="AD1223" i="1"/>
  <c r="AE178" i="1"/>
  <c r="AD178" i="1"/>
  <c r="AE214" i="1"/>
  <c r="AD214" i="1"/>
  <c r="AE1012" i="1"/>
  <c r="AD1012" i="1"/>
  <c r="AE102" i="1"/>
  <c r="AD102" i="1"/>
  <c r="AE1312" i="1"/>
  <c r="AD1312" i="1"/>
  <c r="AE1087" i="1"/>
  <c r="AD1087" i="1"/>
  <c r="AE1199" i="1"/>
  <c r="AD1199" i="1"/>
  <c r="AE742" i="1"/>
  <c r="AD742" i="1"/>
  <c r="AE904" i="1"/>
  <c r="AD904" i="1"/>
  <c r="AE1367" i="1"/>
  <c r="AD1367" i="1"/>
  <c r="AE1815" i="1"/>
  <c r="AD1815" i="1"/>
  <c r="AE433" i="1"/>
  <c r="AD433" i="1"/>
  <c r="AE107" i="1"/>
  <c r="AD107" i="1"/>
  <c r="AE484" i="1"/>
  <c r="AD484" i="1"/>
  <c r="AE279" i="1"/>
  <c r="AD279" i="1"/>
  <c r="AE1218" i="1"/>
  <c r="AD1218" i="1"/>
  <c r="AE141" i="1"/>
  <c r="AD141" i="1"/>
  <c r="AE88" i="1"/>
  <c r="AD88" i="1"/>
  <c r="AE397" i="1"/>
  <c r="AD397" i="1"/>
  <c r="AE846" i="1"/>
  <c r="AD846" i="1"/>
  <c r="AE783" i="1"/>
  <c r="AD783" i="1"/>
  <c r="AD1582" i="1"/>
  <c r="AE1582" i="1"/>
  <c r="AE558" i="1"/>
  <c r="AD558" i="1"/>
  <c r="AE1509" i="1"/>
  <c r="AD1509" i="1"/>
  <c r="AE850" i="1"/>
  <c r="AD850" i="1"/>
  <c r="AE844" i="1"/>
  <c r="AD844" i="1"/>
  <c r="AE1528" i="1"/>
  <c r="AD1528" i="1"/>
  <c r="AE351" i="1"/>
  <c r="AD351" i="1"/>
  <c r="AE1208" i="1"/>
  <c r="AD1208" i="1"/>
  <c r="AE920" i="1"/>
  <c r="AD920" i="1"/>
  <c r="AE379" i="1"/>
  <c r="AD379" i="1"/>
  <c r="AE1168" i="1"/>
  <c r="AD1168" i="1"/>
  <c r="AE55" i="1"/>
  <c r="AD55" i="1"/>
  <c r="AE199" i="1"/>
  <c r="AD199" i="1"/>
  <c r="AE1639" i="1"/>
  <c r="AD1639" i="1"/>
  <c r="AE1207" i="1"/>
  <c r="AD1207" i="1"/>
  <c r="AE491" i="1"/>
  <c r="AD491" i="1"/>
  <c r="AE83" i="1"/>
  <c r="AD83" i="1"/>
  <c r="AE1351" i="1"/>
  <c r="AD1351" i="1"/>
  <c r="AE1041" i="1"/>
  <c r="AD1041" i="1"/>
  <c r="AE515" i="1"/>
  <c r="AD515" i="1"/>
  <c r="AE911" i="1"/>
  <c r="AD911" i="1"/>
  <c r="AE775" i="1"/>
  <c r="AD775" i="1"/>
  <c r="AE1042" i="1"/>
  <c r="AD1042" i="1"/>
  <c r="AE443" i="1"/>
  <c r="AD443" i="1"/>
  <c r="AE1521" i="1"/>
  <c r="AD1521" i="1"/>
  <c r="AE862" i="1"/>
  <c r="AD862" i="1"/>
  <c r="AE160" i="1"/>
  <c r="AD160" i="1"/>
  <c r="AE1064" i="1"/>
  <c r="AD1064" i="1"/>
  <c r="AE1079" i="1"/>
  <c r="AD1079" i="1"/>
  <c r="AE477" i="1"/>
  <c r="AD477" i="1"/>
  <c r="AD1414" i="1"/>
  <c r="AE1414" i="1"/>
  <c r="AE1554" i="1"/>
  <c r="AD1554" i="1"/>
  <c r="AE190" i="1"/>
  <c r="AD190" i="1"/>
  <c r="AE1242" i="1"/>
  <c r="AD1242" i="1"/>
  <c r="AE1028" i="1"/>
  <c r="AD1028" i="1"/>
  <c r="AE27" i="1"/>
  <c r="AD27" i="1"/>
  <c r="AE657" i="1"/>
  <c r="AD657" i="1"/>
  <c r="AE251" i="1"/>
  <c r="AD251" i="1"/>
  <c r="AE537" i="1"/>
  <c r="AD537" i="1"/>
  <c r="AE454" i="1"/>
  <c r="AD454" i="1"/>
  <c r="AE788" i="1"/>
  <c r="AD788" i="1"/>
  <c r="AE1655" i="1"/>
  <c r="AD1655" i="1"/>
  <c r="AE472" i="1"/>
  <c r="AD472" i="1"/>
  <c r="AE1427" i="1"/>
  <c r="AD1427" i="1"/>
  <c r="AE603" i="1"/>
  <c r="AD603" i="1"/>
  <c r="AE1604" i="1"/>
  <c r="AD1604" i="1"/>
  <c r="AE378" i="1"/>
  <c r="AD378" i="1"/>
  <c r="AE1100" i="1"/>
  <c r="AD1100" i="1"/>
  <c r="AE856" i="1"/>
  <c r="AD856" i="1"/>
  <c r="AE1026" i="1"/>
  <c r="AD1026" i="1"/>
  <c r="AE1474" i="1"/>
  <c r="AD1474" i="1"/>
  <c r="AE921" i="1"/>
  <c r="AD921" i="1"/>
  <c r="AE236" i="1"/>
  <c r="AD236" i="1"/>
  <c r="AE424" i="1"/>
  <c r="AD424" i="1"/>
  <c r="AE978" i="1"/>
  <c r="AD978" i="1"/>
  <c r="AD1257" i="1"/>
  <c r="AE1257" i="1"/>
  <c r="AE572" i="1"/>
  <c r="AD572" i="1"/>
  <c r="AE123" i="1"/>
  <c r="AD123" i="1"/>
  <c r="AE743" i="1"/>
  <c r="AD743" i="1"/>
  <c r="AE1269" i="1"/>
  <c r="AD1269" i="1"/>
  <c r="AE196" i="1"/>
  <c r="AD196" i="1"/>
  <c r="AE296" i="1"/>
  <c r="AD296" i="1"/>
  <c r="AE135" i="1"/>
  <c r="AD135" i="1"/>
  <c r="AE1785" i="1"/>
  <c r="AD1785" i="1"/>
  <c r="AE1305" i="1"/>
  <c r="AD1305" i="1"/>
  <c r="AE1449" i="1"/>
  <c r="AD1449" i="1"/>
  <c r="AE1074" i="1"/>
  <c r="AD1074" i="1"/>
  <c r="AE635" i="1"/>
  <c r="AD635" i="1"/>
  <c r="AE1148" i="1"/>
  <c r="AD1148" i="1"/>
  <c r="AE1667" i="1"/>
  <c r="AD1667" i="1"/>
  <c r="AE489" i="1"/>
  <c r="AD489" i="1"/>
  <c r="AE1643" i="1"/>
  <c r="AD1643" i="1"/>
  <c r="AE1264" i="1"/>
  <c r="AD1264" i="1"/>
  <c r="AE375" i="1"/>
  <c r="AD375" i="1"/>
  <c r="AE1328" i="1"/>
  <c r="AD1328" i="1"/>
  <c r="AE250" i="1"/>
  <c r="AD250" i="1"/>
  <c r="AE562" i="1"/>
  <c r="AD562" i="1"/>
  <c r="AE1294" i="1"/>
  <c r="AD1294" i="1"/>
  <c r="AE815" i="1"/>
  <c r="AD815" i="1"/>
  <c r="AE951" i="1"/>
  <c r="AD951" i="1"/>
  <c r="AE1817" i="1"/>
  <c r="AD1817" i="1"/>
  <c r="AE235" i="1"/>
  <c r="AD235" i="1"/>
  <c r="AE266" i="1"/>
  <c r="AD266" i="1"/>
  <c r="AE1732" i="1"/>
  <c r="AD1732" i="1"/>
  <c r="AD1630" i="1"/>
  <c r="AE1630" i="1"/>
  <c r="AE1519" i="1"/>
  <c r="AD1519" i="1"/>
  <c r="AE814" i="1"/>
  <c r="AD814" i="1"/>
  <c r="AE133" i="1"/>
  <c r="AD133" i="1"/>
  <c r="AE505" i="1"/>
  <c r="AD505" i="1"/>
  <c r="AE1559" i="1"/>
  <c r="AD1559" i="1"/>
  <c r="AE1487" i="1"/>
  <c r="AD1487" i="1"/>
  <c r="AE165" i="1"/>
  <c r="AD165" i="1"/>
  <c r="AE1103" i="1"/>
  <c r="AD1103" i="1"/>
  <c r="AE707" i="1"/>
  <c r="AD707" i="1"/>
  <c r="AE282" i="1"/>
  <c r="AD282" i="1"/>
  <c r="AD1329" i="1"/>
  <c r="AE1329" i="1"/>
  <c r="AE201" i="1"/>
  <c r="AD201" i="1"/>
  <c r="AE270" i="1"/>
  <c r="AD270" i="1"/>
  <c r="AE1588" i="1"/>
  <c r="AD1588" i="1"/>
  <c r="AE157" i="1"/>
  <c r="AD157" i="1"/>
  <c r="AE1209" i="1"/>
  <c r="AD1209" i="1"/>
  <c r="AE380" i="1"/>
  <c r="AD380" i="1"/>
  <c r="AE671" i="1"/>
  <c r="AD671" i="1"/>
  <c r="AE700" i="1"/>
  <c r="AD700" i="1"/>
  <c r="AE1410" i="1"/>
  <c r="AD1410" i="1"/>
  <c r="AE1530" i="1"/>
  <c r="AD1530" i="1"/>
  <c r="AE164" i="1"/>
  <c r="AD164" i="1"/>
  <c r="AE349" i="1"/>
  <c r="AD349" i="1"/>
  <c r="AE1211" i="1"/>
  <c r="AD1211" i="1"/>
  <c r="AE1511" i="1"/>
  <c r="AD1511" i="1"/>
  <c r="AE1748" i="1"/>
  <c r="AD1748" i="1"/>
  <c r="AE1220" i="1"/>
  <c r="AD1220" i="1"/>
  <c r="AE568" i="1"/>
  <c r="AD568" i="1"/>
  <c r="AE68" i="1"/>
  <c r="AD68" i="1"/>
  <c r="AE1113" i="1"/>
  <c r="AD1113" i="1"/>
  <c r="AE1170" i="1"/>
  <c r="AD1170" i="1"/>
  <c r="AE406" i="1"/>
  <c r="AD406" i="1"/>
  <c r="AE589" i="1"/>
  <c r="AD589" i="1"/>
  <c r="AE34" i="1"/>
  <c r="AD34" i="1"/>
  <c r="AE340" i="1"/>
  <c r="AD340" i="1"/>
  <c r="AE1460" i="1"/>
  <c r="AD1460" i="1"/>
  <c r="AE688" i="1"/>
  <c r="AD688" i="1"/>
  <c r="AE548" i="1"/>
  <c r="AD548" i="1"/>
  <c r="AE736" i="1"/>
  <c r="AD736" i="1"/>
  <c r="AE738" i="1"/>
  <c r="AD738" i="1"/>
  <c r="AE1330" i="1"/>
  <c r="AD1330" i="1"/>
  <c r="AE1138" i="1"/>
  <c r="AD1138" i="1"/>
  <c r="AD969" i="1"/>
  <c r="AE969" i="1"/>
  <c r="AE166" i="1"/>
  <c r="AD166" i="1"/>
  <c r="AE690" i="1"/>
  <c r="AD690" i="1"/>
  <c r="AE1772" i="1"/>
  <c r="AD1772" i="1"/>
  <c r="AE124" i="1"/>
  <c r="AD124" i="1"/>
  <c r="AE325" i="1"/>
  <c r="AD325" i="1"/>
  <c r="AE455" i="1"/>
  <c r="AD455" i="1"/>
  <c r="AE1283" i="1"/>
  <c r="AD1283" i="1"/>
  <c r="AE1125" i="1"/>
  <c r="AD1125" i="1"/>
  <c r="AE1256" i="1"/>
  <c r="AD1256" i="1"/>
  <c r="AE322" i="1"/>
  <c r="AD322" i="1"/>
  <c r="AE824" i="1"/>
  <c r="AD824" i="1"/>
  <c r="AE332" i="1"/>
  <c r="AD332" i="1"/>
  <c r="AE1763" i="1"/>
  <c r="AD1763" i="1"/>
  <c r="AE498" i="1"/>
  <c r="AD498" i="1"/>
  <c r="AE1090" i="1"/>
  <c r="AD1090" i="1"/>
  <c r="AE930" i="1"/>
  <c r="AD930" i="1"/>
  <c r="AE95" i="1"/>
  <c r="AD95" i="1"/>
  <c r="AE527" i="1"/>
  <c r="AD527" i="1"/>
  <c r="AE1523" i="1"/>
  <c r="AD1523" i="1"/>
  <c r="AE1120" i="1"/>
  <c r="AD1120" i="1"/>
  <c r="AE321" i="1"/>
  <c r="AD321" i="1"/>
  <c r="AE896" i="1"/>
  <c r="AD896" i="1"/>
  <c r="AE909" i="1"/>
  <c r="AD909" i="1"/>
  <c r="AE1593" i="1"/>
  <c r="AD1593" i="1"/>
  <c r="AE1150" i="1"/>
  <c r="AD1150" i="1"/>
  <c r="AE239" i="1"/>
  <c r="AD239" i="1"/>
  <c r="AE80" i="1"/>
  <c r="AD80" i="1"/>
  <c r="AE231" i="1"/>
  <c r="AD231" i="1"/>
  <c r="AE91" i="1"/>
  <c r="AD91" i="1"/>
  <c r="AE1531" i="1"/>
  <c r="AD1531" i="1"/>
  <c r="AE1132" i="1"/>
  <c r="AD1132" i="1"/>
  <c r="AE1564" i="1"/>
  <c r="AD1564" i="1"/>
  <c r="AE919" i="1"/>
  <c r="AD919" i="1"/>
  <c r="AE1552" i="1"/>
  <c r="AD1552" i="1"/>
  <c r="AE753" i="1"/>
  <c r="AD753" i="1"/>
  <c r="AE1557" i="1"/>
  <c r="AD1557" i="1"/>
  <c r="AE299" i="1"/>
  <c r="AD299" i="1"/>
  <c r="AE310" i="1"/>
  <c r="AD310" i="1"/>
  <c r="AE882" i="1"/>
  <c r="AD882" i="1"/>
  <c r="AE1532" i="1"/>
  <c r="AD1532" i="1"/>
  <c r="AE925" i="1"/>
  <c r="AD925" i="1"/>
  <c r="AE803" i="1"/>
  <c r="AD803" i="1"/>
  <c r="AE1377" i="1"/>
  <c r="AD1377" i="1"/>
  <c r="AE718" i="1"/>
  <c r="AD718" i="1"/>
  <c r="AE1146" i="1"/>
  <c r="AD1146" i="1"/>
  <c r="AE483" i="1"/>
  <c r="AD483" i="1"/>
  <c r="AE935" i="1"/>
  <c r="AD935" i="1"/>
  <c r="AE333" i="1"/>
  <c r="AD333" i="1"/>
  <c r="AE402" i="1"/>
  <c r="AD402" i="1"/>
  <c r="AE1266" i="1"/>
  <c r="AD1266" i="1"/>
  <c r="AE1674" i="1"/>
  <c r="AD1674" i="1"/>
  <c r="AE546" i="1"/>
  <c r="AD546" i="1"/>
  <c r="AE1234" i="1"/>
  <c r="AD1234" i="1"/>
  <c r="AE531" i="1"/>
  <c r="AD531" i="1"/>
  <c r="AE644" i="1"/>
  <c r="AD644" i="1"/>
  <c r="AE1581" i="1"/>
  <c r="AD1581" i="1"/>
  <c r="AE412" i="1"/>
  <c r="AD412" i="1"/>
  <c r="AE90" i="1"/>
  <c r="AD90" i="1"/>
  <c r="AE982" i="1"/>
  <c r="AD982" i="1"/>
  <c r="AE1052" i="1"/>
  <c r="AD1052" i="1"/>
  <c r="AE140" i="1"/>
  <c r="AD140" i="1"/>
  <c r="AE968" i="1"/>
  <c r="AD968" i="1"/>
  <c r="AE1533" i="1"/>
  <c r="AD1533" i="1"/>
  <c r="AE1316" i="1"/>
  <c r="AD1316" i="1"/>
  <c r="AE810" i="1"/>
  <c r="AD810" i="1"/>
  <c r="AE284" i="1"/>
  <c r="AD284" i="1"/>
  <c r="AE286" i="1"/>
  <c r="AD286" i="1"/>
  <c r="AE908" i="1"/>
  <c r="AD908" i="1"/>
  <c r="AE694" i="1"/>
  <c r="AD694" i="1"/>
  <c r="AE1484" i="1"/>
  <c r="AD1484" i="1"/>
  <c r="AE1679" i="1"/>
  <c r="AD1679" i="1"/>
  <c r="AE118" i="1"/>
  <c r="AD118" i="1"/>
  <c r="AE1000" i="1"/>
  <c r="AD1000" i="1"/>
  <c r="AE1388" i="1"/>
  <c r="AD1388" i="1"/>
  <c r="AE956" i="1"/>
  <c r="AD956" i="1"/>
  <c r="AE181" i="1"/>
  <c r="AD181" i="1"/>
  <c r="AE1198" i="1"/>
  <c r="AD1198" i="1"/>
  <c r="AD1486" i="1"/>
  <c r="AE1486" i="1"/>
  <c r="AE1054" i="1"/>
  <c r="AD1054" i="1"/>
  <c r="AE105" i="1"/>
  <c r="AD105" i="1"/>
  <c r="AE711" i="1"/>
  <c r="AD711" i="1"/>
  <c r="AE152" i="1"/>
  <c r="AD152" i="1"/>
  <c r="AE253" i="1"/>
  <c r="AD253" i="1"/>
  <c r="AE1031" i="1"/>
  <c r="AD1031" i="1"/>
  <c r="AE210" i="1"/>
  <c r="AD210" i="1"/>
  <c r="AE1292" i="1"/>
  <c r="AD1292" i="1"/>
  <c r="AE786" i="1"/>
  <c r="AD786" i="1"/>
  <c r="AE148" i="1"/>
  <c r="AD148" i="1"/>
  <c r="AE1799" i="1"/>
  <c r="AD1799" i="1"/>
  <c r="AE724" i="1"/>
  <c r="AD724" i="1"/>
  <c r="AE274" i="1"/>
  <c r="AD274" i="1"/>
  <c r="AE87" i="1"/>
  <c r="AD87" i="1"/>
  <c r="AE800" i="1"/>
  <c r="AD800" i="1"/>
  <c r="AE765" i="1"/>
  <c r="AD765" i="1"/>
  <c r="AE1365" i="1"/>
  <c r="AD1365" i="1"/>
  <c r="AE994" i="1"/>
  <c r="AD994" i="1"/>
  <c r="AD1558" i="1"/>
  <c r="AE1558" i="1"/>
  <c r="AE1352" i="1"/>
  <c r="AD1352" i="1"/>
  <c r="AE807" i="1"/>
  <c r="AD807" i="1"/>
  <c r="AE1243" i="1"/>
  <c r="AD1243" i="1"/>
  <c r="AE1387" i="1"/>
  <c r="AD1387" i="1"/>
  <c r="AE1495" i="1"/>
  <c r="AD1495" i="1"/>
  <c r="AE1444" i="1"/>
  <c r="AD1444" i="1"/>
  <c r="AE1783" i="1"/>
  <c r="AD1783" i="1"/>
  <c r="AE227" i="1"/>
  <c r="AD227" i="1"/>
  <c r="AE1185" i="1"/>
  <c r="AD1185" i="1"/>
  <c r="AE1172" i="1"/>
  <c r="AD1172" i="1"/>
  <c r="AE1276" i="1"/>
  <c r="AD1276" i="1"/>
  <c r="AD1069" i="1"/>
  <c r="AE1069" i="1"/>
  <c r="AE563" i="1"/>
  <c r="AD563" i="1"/>
  <c r="AE138" i="1"/>
  <c r="AD138" i="1"/>
  <c r="AE880" i="1"/>
  <c r="AD880" i="1"/>
  <c r="AE57" i="1"/>
  <c r="AD57" i="1"/>
  <c r="AE1237" i="1"/>
  <c r="AD1237" i="1"/>
  <c r="AD1065" i="1"/>
  <c r="AE1065" i="1"/>
  <c r="AE495" i="1"/>
  <c r="AD495" i="1"/>
  <c r="AE1258" i="1"/>
  <c r="AD1258" i="1"/>
  <c r="AE596" i="1"/>
  <c r="AD596" i="1"/>
  <c r="AE836" i="1"/>
  <c r="AD836" i="1"/>
  <c r="AE92" i="1"/>
  <c r="AD92" i="1"/>
  <c r="AE555" i="1"/>
  <c r="AD555" i="1"/>
  <c r="AE1580" i="1"/>
  <c r="AD1580" i="1"/>
  <c r="AE663" i="1"/>
  <c r="AD663" i="1"/>
  <c r="AE106" i="1"/>
  <c r="AD106" i="1"/>
  <c r="AD1774" i="1"/>
  <c r="AE1774" i="1"/>
  <c r="AE64" i="1"/>
  <c r="AD64" i="1"/>
  <c r="AE683" i="1"/>
  <c r="AD683" i="1"/>
  <c r="AE886" i="1"/>
  <c r="AD886" i="1"/>
  <c r="AE469" i="1"/>
  <c r="AD469" i="1"/>
  <c r="AE610" i="1"/>
  <c r="AD610" i="1"/>
  <c r="AE664" i="1"/>
  <c r="AD664" i="1"/>
  <c r="AE169" i="1"/>
  <c r="AD169" i="1"/>
  <c r="AE145" i="1"/>
  <c r="AD145" i="1"/>
  <c r="AE811" i="1"/>
  <c r="AD811" i="1"/>
  <c r="AE958" i="1"/>
  <c r="AD958" i="1"/>
  <c r="AE1098" i="1"/>
  <c r="AD1098" i="1"/>
  <c r="AE666" i="1"/>
  <c r="AD666" i="1"/>
  <c r="AE1233" i="1"/>
  <c r="AD1233" i="1"/>
  <c r="AD184" i="1"/>
  <c r="AE184" i="1"/>
  <c r="AE716" i="1"/>
  <c r="AD716" i="1"/>
  <c r="AE574" i="1"/>
  <c r="AD574" i="1"/>
  <c r="AE1282" i="1"/>
  <c r="AD1282" i="1"/>
  <c r="AE1271" i="1"/>
  <c r="AD1271" i="1"/>
  <c r="AE16" i="1"/>
  <c r="AD16" i="1"/>
  <c r="AE838" i="1"/>
  <c r="AD838" i="1"/>
  <c r="AE1196" i="1"/>
  <c r="AD1196" i="1"/>
  <c r="AE692" i="1"/>
  <c r="AD692" i="1"/>
  <c r="AE37" i="1"/>
  <c r="AD37" i="1"/>
  <c r="AE916" i="1"/>
  <c r="AD916" i="1"/>
  <c r="AE628" i="1"/>
  <c r="AD628" i="1"/>
  <c r="AE898" i="1"/>
  <c r="AD898" i="1"/>
  <c r="AE1571" i="1"/>
  <c r="AD1571" i="1"/>
  <c r="AE549" i="1"/>
  <c r="AD549" i="1"/>
  <c r="AE502" i="1"/>
  <c r="AD502" i="1"/>
  <c r="AE59" i="1"/>
  <c r="AD59" i="1"/>
  <c r="AE779" i="1"/>
  <c r="AD779" i="1"/>
  <c r="AE541" i="1"/>
  <c r="AD541" i="1"/>
  <c r="AE66" i="1"/>
  <c r="AD66" i="1"/>
  <c r="AE585" i="1"/>
  <c r="AD585" i="1"/>
  <c r="AE1569" i="1"/>
  <c r="AD1569" i="1"/>
  <c r="AE1672" i="1"/>
  <c r="AD1672" i="1"/>
  <c r="AE1184" i="1"/>
  <c r="AD1184" i="1"/>
  <c r="AE927" i="1"/>
  <c r="AD927" i="1"/>
  <c r="AE25" i="1"/>
  <c r="AD25" i="1"/>
  <c r="AE392" i="1"/>
  <c r="AD392" i="1"/>
  <c r="AE1760" i="1"/>
  <c r="AD1760" i="1"/>
  <c r="AE1221" i="1"/>
  <c r="AD1221" i="1"/>
  <c r="AE682" i="1"/>
  <c r="AD682" i="1"/>
  <c r="AE1384" i="1"/>
  <c r="AD1384" i="1"/>
  <c r="AE601" i="1"/>
  <c r="AD601" i="1"/>
  <c r="AE519" i="1"/>
  <c r="AD519" i="1"/>
  <c r="AE1400" i="1"/>
  <c r="AD1400" i="1"/>
  <c r="AE361" i="1"/>
  <c r="AD361" i="1"/>
  <c r="AE1381" i="1"/>
  <c r="AD1381" i="1"/>
  <c r="AE1525" i="1"/>
  <c r="AD1525" i="1"/>
  <c r="AE267" i="1"/>
  <c r="AD267" i="1"/>
  <c r="AE453" i="1"/>
  <c r="AD453" i="1"/>
  <c r="AE277" i="1"/>
  <c r="AD277" i="1"/>
  <c r="AE217" i="1"/>
  <c r="AD217" i="1"/>
  <c r="AE1809" i="1"/>
  <c r="AD1809" i="1"/>
  <c r="AE205" i="1"/>
  <c r="AD205" i="1"/>
  <c r="AE155" i="1"/>
  <c r="AD155" i="1"/>
  <c r="AE40" i="1"/>
  <c r="AD40" i="1"/>
  <c r="AD1594" i="1"/>
  <c r="AE1594" i="1"/>
  <c r="AE1002" i="1"/>
  <c r="AD1002" i="1"/>
  <c r="AE1091" i="1"/>
  <c r="AD1091" i="1"/>
  <c r="AE1784" i="1"/>
  <c r="AD1784" i="1"/>
  <c r="AE868" i="1"/>
  <c r="AD868" i="1"/>
  <c r="AE943" i="1"/>
  <c r="AD943" i="1"/>
  <c r="AD1570" i="1"/>
  <c r="AE1570" i="1"/>
  <c r="AE189" i="1"/>
  <c r="AD189" i="1"/>
  <c r="AE258" i="1"/>
  <c r="AD258" i="1"/>
  <c r="AE526" i="1"/>
  <c r="AD526" i="1"/>
  <c r="AE1124" i="1"/>
  <c r="AD1124" i="1"/>
  <c r="AE1700" i="1"/>
  <c r="AD1700" i="1"/>
  <c r="AE983" i="1"/>
  <c r="AD983" i="1"/>
  <c r="AE860" i="1"/>
  <c r="AD860" i="1"/>
  <c r="AE1616" i="1"/>
  <c r="AD1616" i="1"/>
  <c r="AE1024" i="1"/>
  <c r="AD1024" i="1"/>
  <c r="AE670" i="1"/>
  <c r="AD670" i="1"/>
  <c r="AE142" i="1"/>
  <c r="AD142" i="1"/>
  <c r="AE695" i="1"/>
  <c r="AD695" i="1"/>
  <c r="AE550" i="1"/>
  <c r="AD550" i="1"/>
  <c r="AE970" i="1"/>
  <c r="AD970" i="1"/>
  <c r="AE915" i="1"/>
  <c r="AD915" i="1"/>
  <c r="AE1364" i="1"/>
  <c r="AD1364" i="1"/>
  <c r="AE1463" i="1"/>
  <c r="AD1463" i="1"/>
  <c r="AE1040" i="1"/>
  <c r="AD1040" i="1"/>
  <c r="AE374" i="1"/>
  <c r="AD374" i="1"/>
  <c r="AE801" i="1"/>
  <c r="AD801" i="1"/>
  <c r="AE551" i="1"/>
  <c r="AD551" i="1"/>
  <c r="AE826" i="1"/>
  <c r="AD826" i="1"/>
  <c r="AE20" i="1"/>
  <c r="AE1816" i="1"/>
  <c r="AD1816" i="1"/>
  <c r="AE954" i="1"/>
  <c r="AD954" i="1"/>
  <c r="AE522" i="1"/>
  <c r="AD522" i="1"/>
  <c r="AE1703" i="1"/>
  <c r="AD1703" i="1"/>
  <c r="AE136" i="1"/>
  <c r="AD136" i="1"/>
  <c r="AE668" i="1"/>
  <c r="AD668" i="1"/>
  <c r="AE430" i="1"/>
  <c r="AD430" i="1"/>
  <c r="AE834" i="1"/>
  <c r="AD834" i="1"/>
  <c r="AE731" i="1"/>
  <c r="AD731" i="1"/>
  <c r="AE616" i="1"/>
  <c r="AD616" i="1"/>
  <c r="AE262" i="1"/>
  <c r="AD262" i="1"/>
  <c r="AE116" i="1"/>
  <c r="AD116" i="1"/>
  <c r="AE13" i="1"/>
  <c r="AD13" i="1"/>
  <c r="AE637" i="1"/>
  <c r="AD637" i="1"/>
  <c r="AE837" i="1"/>
  <c r="AD837" i="1"/>
  <c r="AE1688" i="1"/>
  <c r="AD1688" i="1"/>
  <c r="AE649" i="1"/>
  <c r="AD649" i="1"/>
  <c r="AE1139" i="1"/>
  <c r="AD1139" i="1"/>
  <c r="AE995" i="1"/>
  <c r="AD995" i="1"/>
  <c r="AE232" i="1"/>
  <c r="AD232" i="1"/>
  <c r="AE808" i="1"/>
  <c r="AD808" i="1"/>
  <c r="AD1702" i="1"/>
  <c r="AE1702" i="1"/>
  <c r="AE1319" i="1"/>
  <c r="AD1319" i="1"/>
  <c r="AE891" i="1"/>
  <c r="AD891" i="1"/>
  <c r="AE429" i="1"/>
  <c r="AD429" i="1"/>
  <c r="AE656" i="1"/>
  <c r="AD656" i="1"/>
  <c r="AE1408" i="1"/>
  <c r="AD1408" i="1"/>
  <c r="AD1812" i="1"/>
  <c r="AE1812" i="1"/>
  <c r="AE789" i="1"/>
  <c r="AD789" i="1"/>
  <c r="AE1499" i="1"/>
  <c r="AD1499" i="1"/>
  <c r="AE248" i="1"/>
  <c r="AD248" i="1"/>
  <c r="AE1110" i="1"/>
  <c r="AD1110" i="1"/>
  <c r="AE1077" i="1"/>
  <c r="AD1077" i="1"/>
  <c r="AE556" i="1"/>
  <c r="AD556" i="1"/>
  <c r="AD988" i="1"/>
  <c r="AE988" i="1"/>
  <c r="AE177" i="1"/>
  <c r="AD177" i="1"/>
  <c r="AE119" i="1"/>
  <c r="AD119" i="1"/>
  <c r="AE1112" i="1"/>
  <c r="AD1112" i="1"/>
  <c r="AE955" i="1"/>
  <c r="AD955" i="1"/>
  <c r="AE1231" i="1"/>
  <c r="AD1231" i="1"/>
  <c r="AE1375" i="1"/>
  <c r="AD1375" i="1"/>
  <c r="AD1654" i="1"/>
  <c r="AE1654" i="1"/>
  <c r="AE476" i="1"/>
  <c r="AD476" i="1"/>
  <c r="AE565" i="1"/>
  <c r="AD565" i="1"/>
  <c r="AE1240" i="1"/>
  <c r="AD1240" i="1"/>
  <c r="AE609" i="1"/>
  <c r="AD609" i="1"/>
  <c r="AE855" i="1"/>
  <c r="AD855" i="1"/>
  <c r="AE1343" i="1"/>
  <c r="AD1343" i="1"/>
  <c r="AE1055" i="1"/>
  <c r="AD1055" i="1"/>
  <c r="AE594" i="1"/>
  <c r="AD594" i="1"/>
  <c r="AE1749" i="1"/>
  <c r="AD1749" i="1"/>
  <c r="AE1089" i="1"/>
  <c r="AD1089" i="1"/>
  <c r="AE419" i="1"/>
  <c r="AD419" i="1"/>
  <c r="AE1134" i="1"/>
  <c r="AD1134" i="1"/>
  <c r="AE1156" i="1"/>
  <c r="AD1156" i="1"/>
  <c r="AE219" i="1"/>
  <c r="AD219" i="1"/>
  <c r="AE382" i="1"/>
  <c r="AD382" i="1"/>
  <c r="AE452" i="1"/>
  <c r="AD452" i="1"/>
  <c r="AE1268" i="1"/>
  <c r="AD1268" i="1"/>
  <c r="AE1386" i="1"/>
  <c r="AD1386" i="1"/>
  <c r="AE1247" i="1"/>
  <c r="AD1247" i="1"/>
  <c r="AE524" i="1"/>
  <c r="AD524" i="1"/>
  <c r="AE599" i="1"/>
  <c r="AD599" i="1"/>
  <c r="AE218" i="1"/>
  <c r="AD218" i="1"/>
  <c r="AE368" i="1"/>
  <c r="AD368" i="1"/>
  <c r="AE1605" i="1"/>
  <c r="AD1605" i="1"/>
  <c r="AE1631" i="1"/>
  <c r="AD1631" i="1"/>
  <c r="AE500" i="1"/>
  <c r="AD500" i="1"/>
  <c r="AE825" i="1"/>
  <c r="AD825" i="1"/>
  <c r="AE357" i="1"/>
  <c r="AD357" i="1"/>
  <c r="AE23" i="1"/>
  <c r="AD23" i="1"/>
  <c r="AE790" i="1"/>
  <c r="AD790" i="1"/>
  <c r="AE1696" i="1"/>
  <c r="AD1696" i="1"/>
  <c r="AE678" i="1"/>
  <c r="AD678" i="1"/>
  <c r="AD487" i="1"/>
  <c r="AE487" i="1"/>
  <c r="AE1708" i="1"/>
  <c r="AD1708" i="1"/>
  <c r="AE99" i="1"/>
  <c r="AD99" i="1"/>
  <c r="AE445" i="1"/>
  <c r="AD445" i="1"/>
  <c r="AE1814" i="1"/>
  <c r="AD1814" i="1"/>
  <c r="AE234" i="1"/>
  <c r="AD234" i="1"/>
  <c r="AE832" i="1"/>
  <c r="AD832" i="1"/>
  <c r="AE1391" i="1"/>
  <c r="AD1391" i="1"/>
  <c r="AE839" i="1"/>
  <c r="AD839" i="1"/>
  <c r="AE428" i="1"/>
  <c r="AD428" i="1"/>
  <c r="AE328" i="1"/>
  <c r="AD328" i="1"/>
  <c r="AE162" i="1"/>
  <c r="AD162" i="1"/>
  <c r="AE587" i="1"/>
  <c r="AD587" i="1"/>
  <c r="AE1353" i="1"/>
  <c r="AD1353" i="1"/>
  <c r="AE812" i="1"/>
  <c r="AD812" i="1"/>
  <c r="AE404" i="1"/>
  <c r="AD404" i="1"/>
  <c r="AE493" i="1"/>
  <c r="AD493" i="1"/>
  <c r="AE963" i="1"/>
  <c r="AD963" i="1"/>
  <c r="AE750" i="1"/>
  <c r="AD750" i="1"/>
  <c r="AE606" i="1"/>
  <c r="AD606" i="1"/>
  <c r="AE894" i="1"/>
  <c r="AD894" i="1"/>
  <c r="AE851" i="1"/>
  <c r="AD851" i="1"/>
  <c r="AE311" i="1"/>
  <c r="AD311" i="1"/>
  <c r="AE70" i="1"/>
  <c r="AD70" i="1"/>
  <c r="AE1724" i="1"/>
  <c r="AD1724" i="1"/>
  <c r="AD1161" i="1"/>
  <c r="AE1161" i="1"/>
  <c r="AE347" i="1"/>
  <c r="AD347" i="1"/>
  <c r="AE285" i="1"/>
  <c r="AD285" i="1"/>
  <c r="AE171" i="1"/>
  <c r="AD171" i="1"/>
  <c r="AE362" i="1"/>
  <c r="AD362" i="1"/>
  <c r="AE1270" i="1"/>
  <c r="AD1270" i="1"/>
  <c r="AE577" i="1"/>
  <c r="AD577" i="1"/>
  <c r="AE292" i="1"/>
  <c r="AD292" i="1"/>
  <c r="AE1379" i="1"/>
  <c r="AD1379" i="1"/>
  <c r="AE104" i="1"/>
  <c r="AD104" i="1"/>
  <c r="AE246" i="1"/>
  <c r="AD246" i="1"/>
  <c r="AE338" i="1"/>
  <c r="AD338" i="1"/>
  <c r="AD130" i="1"/>
  <c r="AE130" i="1"/>
  <c r="AE538" i="1"/>
  <c r="AD538" i="1"/>
  <c r="AE457" i="1"/>
  <c r="AD457" i="1"/>
  <c r="AE1341" i="1"/>
  <c r="AD1341" i="1"/>
  <c r="AE667" i="1"/>
  <c r="AD667" i="1"/>
  <c r="AE1456" i="1"/>
  <c r="AD1456" i="1"/>
  <c r="AE1063" i="1"/>
  <c r="AD1063" i="1"/>
  <c r="AD799" i="1"/>
  <c r="AE799" i="1"/>
  <c r="AE1420" i="1"/>
  <c r="AD1420" i="1"/>
  <c r="AE73" i="1"/>
  <c r="AD73" i="1"/>
  <c r="AE371" i="1"/>
  <c r="AD371" i="1"/>
  <c r="AE1701" i="1"/>
  <c r="AD1701" i="1"/>
  <c r="AE61" i="1"/>
  <c r="AD61" i="1"/>
  <c r="AE11" i="1"/>
  <c r="AD11" i="1"/>
  <c r="AE381" i="1"/>
  <c r="AD381" i="1"/>
  <c r="AE421" i="1"/>
  <c r="AD421" i="1"/>
  <c r="AE387" i="1"/>
  <c r="AD387" i="1"/>
  <c r="AD1450" i="1"/>
  <c r="AE1450" i="1"/>
  <c r="AE858" i="1"/>
  <c r="AD858" i="1"/>
  <c r="AE1652" i="1"/>
  <c r="AD1652" i="1"/>
  <c r="AE592" i="1"/>
  <c r="AD592" i="1"/>
  <c r="AE418" i="1"/>
  <c r="AD418" i="1"/>
  <c r="AE1640" i="1"/>
  <c r="AD1640" i="1"/>
  <c r="AE1787" i="1"/>
  <c r="AD1787" i="1"/>
  <c r="AE949" i="1"/>
  <c r="AD949" i="1"/>
  <c r="AD1426" i="1"/>
  <c r="AE1426" i="1"/>
  <c r="AE777" i="1"/>
  <c r="AD777" i="1"/>
  <c r="AE45" i="1"/>
  <c r="AD45" i="1"/>
  <c r="AE1546" i="1"/>
  <c r="AD1546" i="1"/>
  <c r="AE238" i="1"/>
  <c r="AD238" i="1"/>
  <c r="AE308" i="1"/>
  <c r="AD308" i="1"/>
  <c r="AE928" i="1"/>
  <c r="AD928" i="1"/>
  <c r="AJ600" i="1" l="1"/>
  <c r="AJ612" i="1"/>
  <c r="AJ624" i="1"/>
  <c r="AJ636" i="1"/>
  <c r="AJ648" i="1"/>
  <c r="AJ660" i="1"/>
  <c r="AJ672" i="1"/>
  <c r="AJ684" i="1"/>
  <c r="AJ696" i="1"/>
  <c r="AJ708" i="1"/>
  <c r="AJ604" i="1"/>
  <c r="AJ616" i="1"/>
  <c r="AJ628" i="1"/>
  <c r="AJ640" i="1"/>
  <c r="AJ652" i="1"/>
  <c r="AJ664" i="1"/>
  <c r="AJ676" i="1"/>
  <c r="AJ688" i="1"/>
  <c r="AJ700" i="1"/>
  <c r="AJ605" i="1"/>
  <c r="AJ617" i="1"/>
  <c r="AJ629" i="1"/>
  <c r="AJ641" i="1"/>
  <c r="AJ653" i="1"/>
  <c r="AJ665" i="1"/>
  <c r="AJ677" i="1"/>
  <c r="AJ689" i="1"/>
  <c r="AJ701" i="1"/>
  <c r="AJ713" i="1"/>
  <c r="AJ611" i="1"/>
  <c r="AJ627" i="1"/>
  <c r="AJ644" i="1"/>
  <c r="AJ659" i="1"/>
  <c r="AJ675" i="1"/>
  <c r="AJ692" i="1"/>
  <c r="AJ707" i="1"/>
  <c r="AJ721" i="1"/>
  <c r="AJ733" i="1"/>
  <c r="AJ745" i="1"/>
  <c r="AJ757" i="1"/>
  <c r="AJ769" i="1"/>
  <c r="AJ781" i="1"/>
  <c r="AJ793" i="1"/>
  <c r="AJ805" i="1"/>
  <c r="AJ817" i="1"/>
  <c r="AJ829" i="1"/>
  <c r="AJ841" i="1"/>
  <c r="AJ853" i="1"/>
  <c r="AJ865" i="1"/>
  <c r="AJ877" i="1"/>
  <c r="AJ889" i="1"/>
  <c r="AJ901" i="1"/>
  <c r="AJ913" i="1"/>
  <c r="AJ613" i="1"/>
  <c r="AJ630" i="1"/>
  <c r="AJ645" i="1"/>
  <c r="AJ661" i="1"/>
  <c r="AJ678" i="1"/>
  <c r="AJ693" i="1"/>
  <c r="AJ709" i="1"/>
  <c r="AJ722" i="1"/>
  <c r="AJ734" i="1"/>
  <c r="AJ746" i="1"/>
  <c r="AJ758" i="1"/>
  <c r="AJ770" i="1"/>
  <c r="AJ782" i="1"/>
  <c r="AJ794" i="1"/>
  <c r="AJ806" i="1"/>
  <c r="AJ818" i="1"/>
  <c r="AJ830" i="1"/>
  <c r="AJ842" i="1"/>
  <c r="AJ854" i="1"/>
  <c r="AJ866" i="1"/>
  <c r="AJ878" i="1"/>
  <c r="AJ890" i="1"/>
  <c r="AJ902" i="1"/>
  <c r="AJ914" i="1"/>
  <c r="AJ926" i="1"/>
  <c r="AJ606" i="1"/>
  <c r="AJ623" i="1"/>
  <c r="AJ643" i="1"/>
  <c r="AJ663" i="1"/>
  <c r="AJ682" i="1"/>
  <c r="AJ702" i="1"/>
  <c r="AJ718" i="1"/>
  <c r="AJ732" i="1"/>
  <c r="AJ748" i="1"/>
  <c r="AJ762" i="1"/>
  <c r="AJ776" i="1"/>
  <c r="AJ790" i="1"/>
  <c r="AJ804" i="1"/>
  <c r="AJ820" i="1"/>
  <c r="AJ834" i="1"/>
  <c r="AJ848" i="1"/>
  <c r="AJ862" i="1"/>
  <c r="AJ876" i="1"/>
  <c r="AJ892" i="1"/>
  <c r="AJ906" i="1"/>
  <c r="AJ920" i="1"/>
  <c r="AJ933" i="1"/>
  <c r="AJ945" i="1"/>
  <c r="AJ957" i="1"/>
  <c r="AJ969" i="1"/>
  <c r="AJ981" i="1"/>
  <c r="AJ993" i="1"/>
  <c r="AJ1005" i="1"/>
  <c r="AJ1017" i="1"/>
  <c r="AJ607" i="1"/>
  <c r="AJ625" i="1"/>
  <c r="AJ646" i="1"/>
  <c r="AJ666" i="1"/>
  <c r="AJ683" i="1"/>
  <c r="AJ703" i="1"/>
  <c r="AJ719" i="1"/>
  <c r="AJ735" i="1"/>
  <c r="AJ749" i="1"/>
  <c r="AJ763" i="1"/>
  <c r="AJ777" i="1"/>
  <c r="AJ791" i="1"/>
  <c r="AJ807" i="1"/>
  <c r="AJ821" i="1"/>
  <c r="AJ835" i="1"/>
  <c r="AJ849" i="1"/>
  <c r="AJ863" i="1"/>
  <c r="AJ879" i="1"/>
  <c r="AJ893" i="1"/>
  <c r="AJ907" i="1"/>
  <c r="AJ921" i="1"/>
  <c r="AJ934" i="1"/>
  <c r="AJ946" i="1"/>
  <c r="AJ958" i="1"/>
  <c r="AJ970" i="1"/>
  <c r="AJ982" i="1"/>
  <c r="AJ994" i="1"/>
  <c r="AJ1006" i="1"/>
  <c r="AJ1018" i="1"/>
  <c r="AJ1030" i="1"/>
  <c r="AJ608" i="1"/>
  <c r="AJ626" i="1"/>
  <c r="AJ647" i="1"/>
  <c r="AJ667" i="1"/>
  <c r="AJ685" i="1"/>
  <c r="AJ704" i="1"/>
  <c r="AJ720" i="1"/>
  <c r="AJ736" i="1"/>
  <c r="AJ750" i="1"/>
  <c r="AJ764" i="1"/>
  <c r="AJ778" i="1"/>
  <c r="AJ792" i="1"/>
  <c r="AJ808" i="1"/>
  <c r="AJ822" i="1"/>
  <c r="AJ836" i="1"/>
  <c r="AJ850" i="1"/>
  <c r="AJ864" i="1"/>
  <c r="AJ880" i="1"/>
  <c r="AJ894" i="1"/>
  <c r="AJ908" i="1"/>
  <c r="AJ922" i="1"/>
  <c r="AJ935" i="1"/>
  <c r="AJ947" i="1"/>
  <c r="AJ959" i="1"/>
  <c r="AJ971" i="1"/>
  <c r="AJ983" i="1"/>
  <c r="AJ995" i="1"/>
  <c r="AJ1007" i="1"/>
  <c r="AJ1019" i="1"/>
  <c r="AJ598" i="1"/>
  <c r="AJ609" i="1"/>
  <c r="AJ631" i="1"/>
  <c r="AJ649" i="1"/>
  <c r="AJ668" i="1"/>
  <c r="AJ686" i="1"/>
  <c r="AJ705" i="1"/>
  <c r="AJ723" i="1"/>
  <c r="AJ737" i="1"/>
  <c r="AJ751" i="1"/>
  <c r="AJ765" i="1"/>
  <c r="AJ779" i="1"/>
  <c r="AJ795" i="1"/>
  <c r="AJ809" i="1"/>
  <c r="AJ823" i="1"/>
  <c r="AJ837" i="1"/>
  <c r="AJ851" i="1"/>
  <c r="AJ867" i="1"/>
  <c r="AJ881" i="1"/>
  <c r="AJ895" i="1"/>
  <c r="AJ909" i="1"/>
  <c r="AJ923" i="1"/>
  <c r="AJ936" i="1"/>
  <c r="AJ948" i="1"/>
  <c r="AJ960" i="1"/>
  <c r="AJ972" i="1"/>
  <c r="AJ984" i="1"/>
  <c r="AJ996" i="1"/>
  <c r="AJ1008" i="1"/>
  <c r="AJ1020" i="1"/>
  <c r="AJ610" i="1"/>
  <c r="AJ632" i="1"/>
  <c r="AJ650" i="1"/>
  <c r="AJ669" i="1"/>
  <c r="AJ687" i="1"/>
  <c r="AJ706" i="1"/>
  <c r="AJ724" i="1"/>
  <c r="AJ738" i="1"/>
  <c r="AJ752" i="1"/>
  <c r="AJ766" i="1"/>
  <c r="AJ780" i="1"/>
  <c r="AJ796" i="1"/>
  <c r="AJ810" i="1"/>
  <c r="AJ824" i="1"/>
  <c r="AJ838" i="1"/>
  <c r="AJ852" i="1"/>
  <c r="AJ868" i="1"/>
  <c r="AJ882" i="1"/>
  <c r="AJ896" i="1"/>
  <c r="AJ910" i="1"/>
  <c r="AJ924" i="1"/>
  <c r="AJ937" i="1"/>
  <c r="AJ949" i="1"/>
  <c r="AJ961" i="1"/>
  <c r="AJ973" i="1"/>
  <c r="AJ985" i="1"/>
  <c r="AJ997" i="1"/>
  <c r="AJ1009" i="1"/>
  <c r="AJ1021" i="1"/>
  <c r="AJ614" i="1"/>
  <c r="AJ633" i="1"/>
  <c r="AJ651" i="1"/>
  <c r="AJ670" i="1"/>
  <c r="AJ690" i="1"/>
  <c r="AJ710" i="1"/>
  <c r="AJ725" i="1"/>
  <c r="AJ739" i="1"/>
  <c r="AJ753" i="1"/>
  <c r="AJ767" i="1"/>
  <c r="AJ783" i="1"/>
  <c r="AJ797" i="1"/>
  <c r="AJ811" i="1"/>
  <c r="AJ825" i="1"/>
  <c r="AJ839" i="1"/>
  <c r="AJ855" i="1"/>
  <c r="AJ869" i="1"/>
  <c r="AJ883" i="1"/>
  <c r="AJ897" i="1"/>
  <c r="AJ911" i="1"/>
  <c r="AJ925" i="1"/>
  <c r="AJ938" i="1"/>
  <c r="AJ950" i="1"/>
  <c r="AJ962" i="1"/>
  <c r="AJ974" i="1"/>
  <c r="AJ986" i="1"/>
  <c r="AJ998" i="1"/>
  <c r="AJ1010" i="1"/>
  <c r="AJ1022" i="1"/>
  <c r="AJ615" i="1"/>
  <c r="AJ634" i="1"/>
  <c r="AJ654" i="1"/>
  <c r="AJ671" i="1"/>
  <c r="AJ691" i="1"/>
  <c r="AJ711" i="1"/>
  <c r="AJ726" i="1"/>
  <c r="AJ740" i="1"/>
  <c r="AJ754" i="1"/>
  <c r="AJ768" i="1"/>
  <c r="AJ784" i="1"/>
  <c r="AJ798" i="1"/>
  <c r="AJ812" i="1"/>
  <c r="AJ826" i="1"/>
  <c r="AJ840" i="1"/>
  <c r="AJ856" i="1"/>
  <c r="AJ870" i="1"/>
  <c r="AJ884" i="1"/>
  <c r="AJ898" i="1"/>
  <c r="AJ912" i="1"/>
  <c r="AJ927" i="1"/>
  <c r="AJ939" i="1"/>
  <c r="AJ951" i="1"/>
  <c r="AJ963" i="1"/>
  <c r="AJ975" i="1"/>
  <c r="AJ987" i="1"/>
  <c r="AJ999" i="1"/>
  <c r="AJ1011" i="1"/>
  <c r="AJ1023" i="1"/>
  <c r="AJ618" i="1"/>
  <c r="AJ635" i="1"/>
  <c r="AJ655" i="1"/>
  <c r="AJ673" i="1"/>
  <c r="AJ694" i="1"/>
  <c r="AJ712" i="1"/>
  <c r="AJ727" i="1"/>
  <c r="AJ741" i="1"/>
  <c r="AJ755" i="1"/>
  <c r="AJ771" i="1"/>
  <c r="AJ785" i="1"/>
  <c r="AJ799" i="1"/>
  <c r="AJ813" i="1"/>
  <c r="AJ827" i="1"/>
  <c r="AJ843" i="1"/>
  <c r="AJ857" i="1"/>
  <c r="AJ871" i="1"/>
  <c r="AJ885" i="1"/>
  <c r="AJ899" i="1"/>
  <c r="AJ915" i="1"/>
  <c r="AJ928" i="1"/>
  <c r="AJ599" i="1"/>
  <c r="AJ619" i="1"/>
  <c r="AJ637" i="1"/>
  <c r="AJ656" i="1"/>
  <c r="AJ674" i="1"/>
  <c r="AJ695" i="1"/>
  <c r="AJ714" i="1"/>
  <c r="AJ728" i="1"/>
  <c r="AJ742" i="1"/>
  <c r="AJ756" i="1"/>
  <c r="AJ772" i="1"/>
  <c r="AJ786" i="1"/>
  <c r="AJ800" i="1"/>
  <c r="AJ814" i="1"/>
  <c r="AJ828" i="1"/>
  <c r="AJ844" i="1"/>
  <c r="AJ858" i="1"/>
  <c r="AJ872" i="1"/>
  <c r="AJ886" i="1"/>
  <c r="AJ900" i="1"/>
  <c r="AJ916" i="1"/>
  <c r="AJ929" i="1"/>
  <c r="AJ941" i="1"/>
  <c r="AJ953" i="1"/>
  <c r="AJ965" i="1"/>
  <c r="AJ977" i="1"/>
  <c r="AJ989" i="1"/>
  <c r="AJ1001" i="1"/>
  <c r="AJ1013" i="1"/>
  <c r="AJ1025" i="1"/>
  <c r="AJ601" i="1"/>
  <c r="AJ620" i="1"/>
  <c r="AJ638" i="1"/>
  <c r="AJ657" i="1"/>
  <c r="AJ679" i="1"/>
  <c r="AJ697" i="1"/>
  <c r="AJ715" i="1"/>
  <c r="AJ729" i="1"/>
  <c r="AJ743" i="1"/>
  <c r="AJ759" i="1"/>
  <c r="AJ773" i="1"/>
  <c r="AJ787" i="1"/>
  <c r="AJ801" i="1"/>
  <c r="AJ815" i="1"/>
  <c r="AJ831" i="1"/>
  <c r="AJ845" i="1"/>
  <c r="AJ859" i="1"/>
  <c r="AJ873" i="1"/>
  <c r="AJ887" i="1"/>
  <c r="AJ903" i="1"/>
  <c r="AJ917" i="1"/>
  <c r="AJ930" i="1"/>
  <c r="AJ942" i="1"/>
  <c r="AJ954" i="1"/>
  <c r="AJ966" i="1"/>
  <c r="AJ978" i="1"/>
  <c r="AJ990" i="1"/>
  <c r="AJ1002" i="1"/>
  <c r="AJ1014" i="1"/>
  <c r="AJ1026" i="1"/>
  <c r="AJ602" i="1"/>
  <c r="AJ621" i="1"/>
  <c r="AJ639" i="1"/>
  <c r="AJ658" i="1"/>
  <c r="AJ680" i="1"/>
  <c r="AJ698" i="1"/>
  <c r="AJ716" i="1"/>
  <c r="AJ730" i="1"/>
  <c r="AJ744" i="1"/>
  <c r="AJ760" i="1"/>
  <c r="AJ774" i="1"/>
  <c r="AJ788" i="1"/>
  <c r="AJ802" i="1"/>
  <c r="AJ816" i="1"/>
  <c r="AJ832" i="1"/>
  <c r="AJ846" i="1"/>
  <c r="AJ860" i="1"/>
  <c r="AJ874" i="1"/>
  <c r="AJ888" i="1"/>
  <c r="AJ904" i="1"/>
  <c r="AJ918" i="1"/>
  <c r="AJ931" i="1"/>
  <c r="AJ943" i="1"/>
  <c r="AJ955" i="1"/>
  <c r="AJ967" i="1"/>
  <c r="AJ979" i="1"/>
  <c r="AJ991" i="1"/>
  <c r="AJ1003" i="1"/>
  <c r="AJ1015" i="1"/>
  <c r="AJ1027" i="1"/>
  <c r="AJ747" i="1"/>
  <c r="AJ919" i="1"/>
  <c r="AJ1000" i="1"/>
  <c r="AJ761" i="1"/>
  <c r="AJ932" i="1"/>
  <c r="AJ1004" i="1"/>
  <c r="AJ775" i="1"/>
  <c r="AJ940" i="1"/>
  <c r="AJ1012" i="1"/>
  <c r="AJ789" i="1"/>
  <c r="AJ944" i="1"/>
  <c r="AJ1016" i="1"/>
  <c r="AJ603" i="1"/>
  <c r="AJ803" i="1"/>
  <c r="AJ952" i="1"/>
  <c r="AJ1024" i="1"/>
  <c r="AJ622" i="1"/>
  <c r="AJ819" i="1"/>
  <c r="AJ956" i="1"/>
  <c r="AJ1028" i="1"/>
  <c r="AJ642" i="1"/>
  <c r="AJ833" i="1"/>
  <c r="AJ964" i="1"/>
  <c r="AJ1029" i="1"/>
  <c r="AJ662" i="1"/>
  <c r="AJ847" i="1"/>
  <c r="AJ968" i="1"/>
  <c r="AJ681" i="1"/>
  <c r="AJ861" i="1"/>
  <c r="AJ976" i="1"/>
  <c r="AJ699" i="1"/>
  <c r="AJ875" i="1"/>
  <c r="AJ980" i="1"/>
  <c r="AJ717" i="1"/>
  <c r="AJ891" i="1"/>
  <c r="AJ988" i="1"/>
  <c r="AJ992" i="1"/>
  <c r="AJ731" i="1"/>
  <c r="AJ905" i="1"/>
  <c r="AO10" i="1"/>
  <c r="AT10" i="1" s="1"/>
  <c r="AI1032" i="1"/>
  <c r="AK1032" i="1" s="1"/>
  <c r="AI1044" i="1"/>
  <c r="AK1044" i="1" s="1"/>
  <c r="AI1056" i="1"/>
  <c r="AK1056" i="1" s="1"/>
  <c r="AI1068" i="1"/>
  <c r="AK1068" i="1" s="1"/>
  <c r="AI1080" i="1"/>
  <c r="AK1080" i="1" s="1"/>
  <c r="AI1092" i="1"/>
  <c r="AK1092" i="1" s="1"/>
  <c r="AI1104" i="1"/>
  <c r="AK1104" i="1" s="1"/>
  <c r="AI1116" i="1"/>
  <c r="AK1116" i="1" s="1"/>
  <c r="AI1128" i="1"/>
  <c r="AK1128" i="1" s="1"/>
  <c r="AI1140" i="1"/>
  <c r="AK1140" i="1" s="1"/>
  <c r="AI1152" i="1"/>
  <c r="AK1152" i="1" s="1"/>
  <c r="AI1164" i="1"/>
  <c r="AK1164" i="1" s="1"/>
  <c r="AI1176" i="1"/>
  <c r="AK1176" i="1" s="1"/>
  <c r="AI1188" i="1"/>
  <c r="AK1188" i="1" s="1"/>
  <c r="AI1200" i="1"/>
  <c r="AK1200" i="1" s="1"/>
  <c r="AI1212" i="1"/>
  <c r="AK1212" i="1" s="1"/>
  <c r="AI1224" i="1"/>
  <c r="AK1224" i="1" s="1"/>
  <c r="AI1236" i="1"/>
  <c r="AK1236" i="1" s="1"/>
  <c r="AI1248" i="1"/>
  <c r="AK1248" i="1" s="1"/>
  <c r="AI1260" i="1"/>
  <c r="AK1260" i="1" s="1"/>
  <c r="AI1272" i="1"/>
  <c r="AK1272" i="1" s="1"/>
  <c r="AI1284" i="1"/>
  <c r="AK1284" i="1" s="1"/>
  <c r="AI1296" i="1"/>
  <c r="AK1296" i="1" s="1"/>
  <c r="AI1308" i="1"/>
  <c r="AK1308" i="1" s="1"/>
  <c r="AI1320" i="1"/>
  <c r="AK1320" i="1" s="1"/>
  <c r="AI1332" i="1"/>
  <c r="AK1332" i="1" s="1"/>
  <c r="AI1344" i="1"/>
  <c r="AK1344" i="1" s="1"/>
  <c r="AI1356" i="1"/>
  <c r="AK1356" i="1" s="1"/>
  <c r="AI1368" i="1"/>
  <c r="AK1368" i="1" s="1"/>
  <c r="AI1380" i="1"/>
  <c r="AK1380" i="1" s="1"/>
  <c r="AI1392" i="1"/>
  <c r="AK1392" i="1" s="1"/>
  <c r="AI1404" i="1"/>
  <c r="AK1404" i="1" s="1"/>
  <c r="AI1416" i="1"/>
  <c r="AK1416" i="1" s="1"/>
  <c r="AI1428" i="1"/>
  <c r="AK1428" i="1" s="1"/>
  <c r="AI1440" i="1"/>
  <c r="AK1440" i="1" s="1"/>
  <c r="AI1452" i="1"/>
  <c r="AK1452" i="1" s="1"/>
  <c r="AI1464" i="1"/>
  <c r="AK1464" i="1" s="1"/>
  <c r="AI1476" i="1"/>
  <c r="AK1476" i="1" s="1"/>
  <c r="AI1033" i="1"/>
  <c r="AK1033" i="1" s="1"/>
  <c r="AI1045" i="1"/>
  <c r="AK1045" i="1" s="1"/>
  <c r="AI1034" i="1"/>
  <c r="AK1034" i="1" s="1"/>
  <c r="AI1046" i="1"/>
  <c r="AK1046" i="1" s="1"/>
  <c r="AI1058" i="1"/>
  <c r="AK1058" i="1" s="1"/>
  <c r="AI1070" i="1"/>
  <c r="AK1070" i="1" s="1"/>
  <c r="AI1082" i="1"/>
  <c r="AK1082" i="1" s="1"/>
  <c r="AI1094" i="1"/>
  <c r="AK1094" i="1" s="1"/>
  <c r="AI1106" i="1"/>
  <c r="AK1106" i="1" s="1"/>
  <c r="AI1118" i="1"/>
  <c r="AK1118" i="1" s="1"/>
  <c r="AI1130" i="1"/>
  <c r="AK1130" i="1" s="1"/>
  <c r="AI1142" i="1"/>
  <c r="AK1142" i="1" s="1"/>
  <c r="AI1154" i="1"/>
  <c r="AK1154" i="1" s="1"/>
  <c r="AI1166" i="1"/>
  <c r="AK1166" i="1" s="1"/>
  <c r="AI1178" i="1"/>
  <c r="AK1178" i="1" s="1"/>
  <c r="AI1190" i="1"/>
  <c r="AK1190" i="1" s="1"/>
  <c r="AI1202" i="1"/>
  <c r="AK1202" i="1" s="1"/>
  <c r="AI1214" i="1"/>
  <c r="AK1214" i="1" s="1"/>
  <c r="AI1226" i="1"/>
  <c r="AK1226" i="1" s="1"/>
  <c r="AI1238" i="1"/>
  <c r="AK1238" i="1" s="1"/>
  <c r="AI1250" i="1"/>
  <c r="AK1250" i="1" s="1"/>
  <c r="AI1262" i="1"/>
  <c r="AK1262" i="1" s="1"/>
  <c r="AI1274" i="1"/>
  <c r="AK1274" i="1" s="1"/>
  <c r="AI1286" i="1"/>
  <c r="AK1286" i="1" s="1"/>
  <c r="AI1298" i="1"/>
  <c r="AK1298" i="1" s="1"/>
  <c r="AI1310" i="1"/>
  <c r="AK1310" i="1" s="1"/>
  <c r="AI1322" i="1"/>
  <c r="AK1322" i="1" s="1"/>
  <c r="AI1334" i="1"/>
  <c r="AK1334" i="1" s="1"/>
  <c r="AI1346" i="1"/>
  <c r="AK1346" i="1" s="1"/>
  <c r="AI1358" i="1"/>
  <c r="AK1358" i="1" s="1"/>
  <c r="AI1370" i="1"/>
  <c r="AK1370" i="1" s="1"/>
  <c r="AI1382" i="1"/>
  <c r="AK1382" i="1" s="1"/>
  <c r="AI1394" i="1"/>
  <c r="AK1394" i="1" s="1"/>
  <c r="AI1406" i="1"/>
  <c r="AK1406" i="1" s="1"/>
  <c r="AI1418" i="1"/>
  <c r="AK1418" i="1" s="1"/>
  <c r="AI1430" i="1"/>
  <c r="AK1430" i="1" s="1"/>
  <c r="AI1442" i="1"/>
  <c r="AK1442" i="1" s="1"/>
  <c r="AI1454" i="1"/>
  <c r="AK1454" i="1" s="1"/>
  <c r="AI1466" i="1"/>
  <c r="AK1466" i="1" s="1"/>
  <c r="AI1478" i="1"/>
  <c r="AK1478" i="1" s="1"/>
  <c r="AI1035" i="1"/>
  <c r="AK1035" i="1" s="1"/>
  <c r="AI1047" i="1"/>
  <c r="AK1047" i="1" s="1"/>
  <c r="AI1059" i="1"/>
  <c r="AK1059" i="1" s="1"/>
  <c r="AI1071" i="1"/>
  <c r="AK1071" i="1" s="1"/>
  <c r="AI1083" i="1"/>
  <c r="AK1083" i="1" s="1"/>
  <c r="AI1095" i="1"/>
  <c r="AK1095" i="1" s="1"/>
  <c r="AI1107" i="1"/>
  <c r="AK1107" i="1" s="1"/>
  <c r="AI1119" i="1"/>
  <c r="AK1119" i="1" s="1"/>
  <c r="AI1131" i="1"/>
  <c r="AK1131" i="1" s="1"/>
  <c r="AI1143" i="1"/>
  <c r="AK1143" i="1" s="1"/>
  <c r="AI1155" i="1"/>
  <c r="AK1155" i="1" s="1"/>
  <c r="AI1167" i="1"/>
  <c r="AK1167" i="1" s="1"/>
  <c r="AI1179" i="1"/>
  <c r="AK1179" i="1" s="1"/>
  <c r="AI1191" i="1"/>
  <c r="AK1191" i="1" s="1"/>
  <c r="AI1203" i="1"/>
  <c r="AK1203" i="1" s="1"/>
  <c r="AI1215" i="1"/>
  <c r="AK1215" i="1" s="1"/>
  <c r="AI1227" i="1"/>
  <c r="AK1227" i="1" s="1"/>
  <c r="AI1239" i="1"/>
  <c r="AK1239" i="1" s="1"/>
  <c r="AI1251" i="1"/>
  <c r="AK1251" i="1" s="1"/>
  <c r="AI1263" i="1"/>
  <c r="AK1263" i="1" s="1"/>
  <c r="AI1275" i="1"/>
  <c r="AK1275" i="1" s="1"/>
  <c r="AI1287" i="1"/>
  <c r="AK1287" i="1" s="1"/>
  <c r="AI1299" i="1"/>
  <c r="AK1299" i="1" s="1"/>
  <c r="AI1311" i="1"/>
  <c r="AK1311" i="1" s="1"/>
  <c r="AI1323" i="1"/>
  <c r="AK1323" i="1" s="1"/>
  <c r="AI1335" i="1"/>
  <c r="AK1335" i="1" s="1"/>
  <c r="AI1347" i="1"/>
  <c r="AK1347" i="1" s="1"/>
  <c r="AI1359" i="1"/>
  <c r="AK1359" i="1" s="1"/>
  <c r="AI1371" i="1"/>
  <c r="AK1371" i="1" s="1"/>
  <c r="AI1383" i="1"/>
  <c r="AK1383" i="1" s="1"/>
  <c r="AI1395" i="1"/>
  <c r="AK1395" i="1" s="1"/>
  <c r="AI1407" i="1"/>
  <c r="AK1407" i="1" s="1"/>
  <c r="AI1419" i="1"/>
  <c r="AK1419" i="1" s="1"/>
  <c r="AI1431" i="1"/>
  <c r="AK1431" i="1" s="1"/>
  <c r="AI1443" i="1"/>
  <c r="AK1443" i="1" s="1"/>
  <c r="AI1455" i="1"/>
  <c r="AK1455" i="1" s="1"/>
  <c r="AI1467" i="1"/>
  <c r="AK1467" i="1" s="1"/>
  <c r="AI1479" i="1"/>
  <c r="AK1479" i="1" s="1"/>
  <c r="AI1036" i="1"/>
  <c r="AK1036" i="1" s="1"/>
  <c r="AI1048" i="1"/>
  <c r="AK1048" i="1" s="1"/>
  <c r="AI1060" i="1"/>
  <c r="AK1060" i="1" s="1"/>
  <c r="AI1072" i="1"/>
  <c r="AK1072" i="1" s="1"/>
  <c r="AI1084" i="1"/>
  <c r="AK1084" i="1" s="1"/>
  <c r="AI1096" i="1"/>
  <c r="AK1096" i="1" s="1"/>
  <c r="AI1108" i="1"/>
  <c r="AK1108" i="1" s="1"/>
  <c r="AI1120" i="1"/>
  <c r="AK1120" i="1" s="1"/>
  <c r="AI1132" i="1"/>
  <c r="AK1132" i="1" s="1"/>
  <c r="AI1144" i="1"/>
  <c r="AK1144" i="1" s="1"/>
  <c r="AI1156" i="1"/>
  <c r="AK1156" i="1" s="1"/>
  <c r="AI1168" i="1"/>
  <c r="AK1168" i="1" s="1"/>
  <c r="AI1180" i="1"/>
  <c r="AK1180" i="1" s="1"/>
  <c r="AI1192" i="1"/>
  <c r="AK1192" i="1" s="1"/>
  <c r="AI1204" i="1"/>
  <c r="AK1204" i="1" s="1"/>
  <c r="AI1216" i="1"/>
  <c r="AK1216" i="1" s="1"/>
  <c r="AI1228" i="1"/>
  <c r="AK1228" i="1" s="1"/>
  <c r="AI1240" i="1"/>
  <c r="AK1240" i="1" s="1"/>
  <c r="AI1252" i="1"/>
  <c r="AK1252" i="1" s="1"/>
  <c r="AI1264" i="1"/>
  <c r="AK1264" i="1" s="1"/>
  <c r="AI1276" i="1"/>
  <c r="AK1276" i="1" s="1"/>
  <c r="AI1288" i="1"/>
  <c r="AK1288" i="1" s="1"/>
  <c r="AI1300" i="1"/>
  <c r="AK1300" i="1" s="1"/>
  <c r="AI1312" i="1"/>
  <c r="AK1312" i="1" s="1"/>
  <c r="AI1324" i="1"/>
  <c r="AK1324" i="1" s="1"/>
  <c r="AI1336" i="1"/>
  <c r="AK1336" i="1" s="1"/>
  <c r="AI1348" i="1"/>
  <c r="AK1348" i="1" s="1"/>
  <c r="AI1360" i="1"/>
  <c r="AK1360" i="1" s="1"/>
  <c r="AI1372" i="1"/>
  <c r="AK1372" i="1" s="1"/>
  <c r="AI1384" i="1"/>
  <c r="AK1384" i="1" s="1"/>
  <c r="AI1396" i="1"/>
  <c r="AK1396" i="1" s="1"/>
  <c r="AI1408" i="1"/>
  <c r="AK1408" i="1" s="1"/>
  <c r="AI1420" i="1"/>
  <c r="AK1420" i="1" s="1"/>
  <c r="AI1432" i="1"/>
  <c r="AK1432" i="1" s="1"/>
  <c r="AI1444" i="1"/>
  <c r="AK1444" i="1" s="1"/>
  <c r="AI1456" i="1"/>
  <c r="AK1456" i="1" s="1"/>
  <c r="AI1468" i="1"/>
  <c r="AK1468" i="1" s="1"/>
  <c r="AI1480" i="1"/>
  <c r="AK1480" i="1" s="1"/>
  <c r="AI1037" i="1"/>
  <c r="AK1037" i="1" s="1"/>
  <c r="AI1049" i="1"/>
  <c r="AK1049" i="1" s="1"/>
  <c r="AI1061" i="1"/>
  <c r="AK1061" i="1" s="1"/>
  <c r="AI1073" i="1"/>
  <c r="AK1073" i="1" s="1"/>
  <c r="AI1085" i="1"/>
  <c r="AK1085" i="1" s="1"/>
  <c r="AI1097" i="1"/>
  <c r="AK1097" i="1" s="1"/>
  <c r="AI1109" i="1"/>
  <c r="AK1109" i="1" s="1"/>
  <c r="AI1121" i="1"/>
  <c r="AK1121" i="1" s="1"/>
  <c r="AI1133" i="1"/>
  <c r="AK1133" i="1" s="1"/>
  <c r="AI1145" i="1"/>
  <c r="AK1145" i="1" s="1"/>
  <c r="AI1157" i="1"/>
  <c r="AK1157" i="1" s="1"/>
  <c r="AI1169" i="1"/>
  <c r="AK1169" i="1" s="1"/>
  <c r="AI1181" i="1"/>
  <c r="AK1181" i="1" s="1"/>
  <c r="AI1193" i="1"/>
  <c r="AK1193" i="1" s="1"/>
  <c r="AI1205" i="1"/>
  <c r="AK1205" i="1" s="1"/>
  <c r="AI1217" i="1"/>
  <c r="AK1217" i="1" s="1"/>
  <c r="AI1229" i="1"/>
  <c r="AK1229" i="1" s="1"/>
  <c r="AI1241" i="1"/>
  <c r="AK1241" i="1" s="1"/>
  <c r="AI1253" i="1"/>
  <c r="AK1253" i="1" s="1"/>
  <c r="AI1265" i="1"/>
  <c r="AK1265" i="1" s="1"/>
  <c r="AI1277" i="1"/>
  <c r="AK1277" i="1" s="1"/>
  <c r="AI1289" i="1"/>
  <c r="AK1289" i="1" s="1"/>
  <c r="AI1301" i="1"/>
  <c r="AK1301" i="1" s="1"/>
  <c r="AI1313" i="1"/>
  <c r="AK1313" i="1" s="1"/>
  <c r="AI1325" i="1"/>
  <c r="AK1325" i="1" s="1"/>
  <c r="AI1337" i="1"/>
  <c r="AK1337" i="1" s="1"/>
  <c r="AI1349" i="1"/>
  <c r="AK1349" i="1" s="1"/>
  <c r="AI1361" i="1"/>
  <c r="AK1361" i="1" s="1"/>
  <c r="AI1373" i="1"/>
  <c r="AK1373" i="1" s="1"/>
  <c r="AI1385" i="1"/>
  <c r="AK1385" i="1" s="1"/>
  <c r="AI1397" i="1"/>
  <c r="AK1397" i="1" s="1"/>
  <c r="AI1409" i="1"/>
  <c r="AK1409" i="1" s="1"/>
  <c r="AI1421" i="1"/>
  <c r="AK1421" i="1" s="1"/>
  <c r="AI1433" i="1"/>
  <c r="AK1433" i="1" s="1"/>
  <c r="AI1445" i="1"/>
  <c r="AK1445" i="1" s="1"/>
  <c r="AI1457" i="1"/>
  <c r="AK1457" i="1" s="1"/>
  <c r="AI1469" i="1"/>
  <c r="AK1469" i="1" s="1"/>
  <c r="AI1481" i="1"/>
  <c r="AK1481" i="1" s="1"/>
  <c r="AI1038" i="1"/>
  <c r="AK1038" i="1" s="1"/>
  <c r="AI1050" i="1"/>
  <c r="AK1050" i="1" s="1"/>
  <c r="AI1062" i="1"/>
  <c r="AK1062" i="1" s="1"/>
  <c r="AI1074" i="1"/>
  <c r="AK1074" i="1" s="1"/>
  <c r="AI1086" i="1"/>
  <c r="AK1086" i="1" s="1"/>
  <c r="AI1098" i="1"/>
  <c r="AK1098" i="1" s="1"/>
  <c r="AI1110" i="1"/>
  <c r="AK1110" i="1" s="1"/>
  <c r="AI1122" i="1"/>
  <c r="AK1122" i="1" s="1"/>
  <c r="AI1134" i="1"/>
  <c r="AK1134" i="1" s="1"/>
  <c r="AI1146" i="1"/>
  <c r="AK1146" i="1" s="1"/>
  <c r="AI1158" i="1"/>
  <c r="AK1158" i="1" s="1"/>
  <c r="AI1170" i="1"/>
  <c r="AK1170" i="1" s="1"/>
  <c r="AI1182" i="1"/>
  <c r="AK1182" i="1" s="1"/>
  <c r="AI1194" i="1"/>
  <c r="AK1194" i="1" s="1"/>
  <c r="AI1206" i="1"/>
  <c r="AK1206" i="1" s="1"/>
  <c r="AI1218" i="1"/>
  <c r="AK1218" i="1" s="1"/>
  <c r="AI1230" i="1"/>
  <c r="AK1230" i="1" s="1"/>
  <c r="AI1242" i="1"/>
  <c r="AK1242" i="1" s="1"/>
  <c r="AI1254" i="1"/>
  <c r="AK1254" i="1" s="1"/>
  <c r="AI1266" i="1"/>
  <c r="AK1266" i="1" s="1"/>
  <c r="AI1278" i="1"/>
  <c r="AK1278" i="1" s="1"/>
  <c r="AI1290" i="1"/>
  <c r="AK1290" i="1" s="1"/>
  <c r="AI1302" i="1"/>
  <c r="AK1302" i="1" s="1"/>
  <c r="AI1314" i="1"/>
  <c r="AK1314" i="1" s="1"/>
  <c r="AI1326" i="1"/>
  <c r="AK1326" i="1" s="1"/>
  <c r="AI1338" i="1"/>
  <c r="AK1338" i="1" s="1"/>
  <c r="AI1350" i="1"/>
  <c r="AK1350" i="1" s="1"/>
  <c r="AI1362" i="1"/>
  <c r="AK1362" i="1" s="1"/>
  <c r="AI1374" i="1"/>
  <c r="AK1374" i="1" s="1"/>
  <c r="AI1386" i="1"/>
  <c r="AK1386" i="1" s="1"/>
  <c r="AI1398" i="1"/>
  <c r="AK1398" i="1" s="1"/>
  <c r="AI1410" i="1"/>
  <c r="AK1410" i="1" s="1"/>
  <c r="AI1422" i="1"/>
  <c r="AK1422" i="1" s="1"/>
  <c r="AI1434" i="1"/>
  <c r="AK1434" i="1" s="1"/>
  <c r="AI1446" i="1"/>
  <c r="AK1446" i="1" s="1"/>
  <c r="AI1458" i="1"/>
  <c r="AK1458" i="1" s="1"/>
  <c r="AI1470" i="1"/>
  <c r="AK1470" i="1" s="1"/>
  <c r="AI1482" i="1"/>
  <c r="AK1482" i="1" s="1"/>
  <c r="AI1039" i="1"/>
  <c r="AK1039" i="1" s="1"/>
  <c r="AI1051" i="1"/>
  <c r="AK1051" i="1" s="1"/>
  <c r="AI1063" i="1"/>
  <c r="AK1063" i="1" s="1"/>
  <c r="AI1075" i="1"/>
  <c r="AK1075" i="1" s="1"/>
  <c r="AI1087" i="1"/>
  <c r="AK1087" i="1" s="1"/>
  <c r="AI1099" i="1"/>
  <c r="AK1099" i="1" s="1"/>
  <c r="AI1111" i="1"/>
  <c r="AK1111" i="1" s="1"/>
  <c r="AI1123" i="1"/>
  <c r="AK1123" i="1" s="1"/>
  <c r="AI1135" i="1"/>
  <c r="AK1135" i="1" s="1"/>
  <c r="AI1040" i="1"/>
  <c r="AK1040" i="1" s="1"/>
  <c r="AI1052" i="1"/>
  <c r="AK1052" i="1" s="1"/>
  <c r="AI1064" i="1"/>
  <c r="AK1064" i="1" s="1"/>
  <c r="AI1076" i="1"/>
  <c r="AK1076" i="1" s="1"/>
  <c r="AI1088" i="1"/>
  <c r="AK1088" i="1" s="1"/>
  <c r="AI1100" i="1"/>
  <c r="AK1100" i="1" s="1"/>
  <c r="AI1112" i="1"/>
  <c r="AK1112" i="1" s="1"/>
  <c r="AI1124" i="1"/>
  <c r="AK1124" i="1" s="1"/>
  <c r="AI1136" i="1"/>
  <c r="AK1136" i="1" s="1"/>
  <c r="AI1148" i="1"/>
  <c r="AK1148" i="1" s="1"/>
  <c r="AI1160" i="1"/>
  <c r="AK1160" i="1" s="1"/>
  <c r="AI1172" i="1"/>
  <c r="AK1172" i="1" s="1"/>
  <c r="AI1184" i="1"/>
  <c r="AK1184" i="1" s="1"/>
  <c r="AI1196" i="1"/>
  <c r="AK1196" i="1" s="1"/>
  <c r="AI1208" i="1"/>
  <c r="AK1208" i="1" s="1"/>
  <c r="AI1220" i="1"/>
  <c r="AK1220" i="1" s="1"/>
  <c r="AI1232" i="1"/>
  <c r="AK1232" i="1" s="1"/>
  <c r="AI1244" i="1"/>
  <c r="AK1244" i="1" s="1"/>
  <c r="AI1256" i="1"/>
  <c r="AK1256" i="1" s="1"/>
  <c r="AI1268" i="1"/>
  <c r="AK1268" i="1" s="1"/>
  <c r="AI1280" i="1"/>
  <c r="AK1280" i="1" s="1"/>
  <c r="AI1292" i="1"/>
  <c r="AK1292" i="1" s="1"/>
  <c r="AI1304" i="1"/>
  <c r="AK1304" i="1" s="1"/>
  <c r="AI1316" i="1"/>
  <c r="AK1316" i="1" s="1"/>
  <c r="AI1328" i="1"/>
  <c r="AK1328" i="1" s="1"/>
  <c r="AI1340" i="1"/>
  <c r="AK1340" i="1" s="1"/>
  <c r="AI1352" i="1"/>
  <c r="AK1352" i="1" s="1"/>
  <c r="AI1364" i="1"/>
  <c r="AK1364" i="1" s="1"/>
  <c r="AI1376" i="1"/>
  <c r="AK1376" i="1" s="1"/>
  <c r="AI1388" i="1"/>
  <c r="AK1388" i="1" s="1"/>
  <c r="AI1400" i="1"/>
  <c r="AK1400" i="1" s="1"/>
  <c r="AI1412" i="1"/>
  <c r="AK1412" i="1" s="1"/>
  <c r="AI1424" i="1"/>
  <c r="AK1424" i="1" s="1"/>
  <c r="AI1436" i="1"/>
  <c r="AK1436" i="1" s="1"/>
  <c r="AI1448" i="1"/>
  <c r="AK1448" i="1" s="1"/>
  <c r="AI1460" i="1"/>
  <c r="AK1460" i="1" s="1"/>
  <c r="AI1472" i="1"/>
  <c r="AK1472" i="1" s="1"/>
  <c r="AI1484" i="1"/>
  <c r="AK1484" i="1" s="1"/>
  <c r="AI1041" i="1"/>
  <c r="AK1041" i="1" s="1"/>
  <c r="AI1053" i="1"/>
  <c r="AK1053" i="1" s="1"/>
  <c r="AI1065" i="1"/>
  <c r="AK1065" i="1" s="1"/>
  <c r="AI1077" i="1"/>
  <c r="AK1077" i="1" s="1"/>
  <c r="AI1089" i="1"/>
  <c r="AK1089" i="1" s="1"/>
  <c r="AI1101" i="1"/>
  <c r="AK1101" i="1" s="1"/>
  <c r="AI1113" i="1"/>
  <c r="AK1113" i="1" s="1"/>
  <c r="AI1125" i="1"/>
  <c r="AK1125" i="1" s="1"/>
  <c r="AI1137" i="1"/>
  <c r="AK1137" i="1" s="1"/>
  <c r="AI1149" i="1"/>
  <c r="AK1149" i="1" s="1"/>
  <c r="AI1161" i="1"/>
  <c r="AK1161" i="1" s="1"/>
  <c r="AI1173" i="1"/>
  <c r="AK1173" i="1" s="1"/>
  <c r="AI1185" i="1"/>
  <c r="AK1185" i="1" s="1"/>
  <c r="AI1197" i="1"/>
  <c r="AK1197" i="1" s="1"/>
  <c r="AI1209" i="1"/>
  <c r="AK1209" i="1" s="1"/>
  <c r="AI1221" i="1"/>
  <c r="AK1221" i="1" s="1"/>
  <c r="AI1233" i="1"/>
  <c r="AK1233" i="1" s="1"/>
  <c r="AI1245" i="1"/>
  <c r="AK1245" i="1" s="1"/>
  <c r="AI1257" i="1"/>
  <c r="AK1257" i="1" s="1"/>
  <c r="AI1269" i="1"/>
  <c r="AK1269" i="1" s="1"/>
  <c r="AI1281" i="1"/>
  <c r="AK1281" i="1" s="1"/>
  <c r="AI1293" i="1"/>
  <c r="AK1293" i="1" s="1"/>
  <c r="AI1305" i="1"/>
  <c r="AK1305" i="1" s="1"/>
  <c r="AI1317" i="1"/>
  <c r="AK1317" i="1" s="1"/>
  <c r="AI1329" i="1"/>
  <c r="AK1329" i="1" s="1"/>
  <c r="AI1341" i="1"/>
  <c r="AK1341" i="1" s="1"/>
  <c r="AI1353" i="1"/>
  <c r="AK1353" i="1" s="1"/>
  <c r="AI1365" i="1"/>
  <c r="AK1365" i="1" s="1"/>
  <c r="AI1377" i="1"/>
  <c r="AK1377" i="1" s="1"/>
  <c r="AI1389" i="1"/>
  <c r="AK1389" i="1" s="1"/>
  <c r="AI1401" i="1"/>
  <c r="AK1401" i="1" s="1"/>
  <c r="AI1413" i="1"/>
  <c r="AK1413" i="1" s="1"/>
  <c r="AI1425" i="1"/>
  <c r="AK1425" i="1" s="1"/>
  <c r="AI1437" i="1"/>
  <c r="AK1437" i="1" s="1"/>
  <c r="AI1449" i="1"/>
  <c r="AK1449" i="1" s="1"/>
  <c r="AI1461" i="1"/>
  <c r="AK1461" i="1" s="1"/>
  <c r="AI1473" i="1"/>
  <c r="AK1473" i="1" s="1"/>
  <c r="AI1485" i="1"/>
  <c r="AI1042" i="1"/>
  <c r="AK1042" i="1" s="1"/>
  <c r="AI1054" i="1"/>
  <c r="AK1054" i="1" s="1"/>
  <c r="AI1066" i="1"/>
  <c r="AK1066" i="1" s="1"/>
  <c r="AI1078" i="1"/>
  <c r="AK1078" i="1" s="1"/>
  <c r="AI1090" i="1"/>
  <c r="AK1090" i="1" s="1"/>
  <c r="AI1102" i="1"/>
  <c r="AK1102" i="1" s="1"/>
  <c r="AI1114" i="1"/>
  <c r="AK1114" i="1" s="1"/>
  <c r="AI1126" i="1"/>
  <c r="AK1126" i="1" s="1"/>
  <c r="AI1138" i="1"/>
  <c r="AK1138" i="1" s="1"/>
  <c r="AI1150" i="1"/>
  <c r="AK1150" i="1" s="1"/>
  <c r="AI1162" i="1"/>
  <c r="AK1162" i="1" s="1"/>
  <c r="AI1174" i="1"/>
  <c r="AK1174" i="1" s="1"/>
  <c r="AI1186" i="1"/>
  <c r="AK1186" i="1" s="1"/>
  <c r="AI1198" i="1"/>
  <c r="AK1198" i="1" s="1"/>
  <c r="AI1210" i="1"/>
  <c r="AK1210" i="1" s="1"/>
  <c r="AI1222" i="1"/>
  <c r="AK1222" i="1" s="1"/>
  <c r="AI1234" i="1"/>
  <c r="AK1234" i="1" s="1"/>
  <c r="AI1246" i="1"/>
  <c r="AK1246" i="1" s="1"/>
  <c r="AI1258" i="1"/>
  <c r="AK1258" i="1" s="1"/>
  <c r="AI1270" i="1"/>
  <c r="AK1270" i="1" s="1"/>
  <c r="AI1282" i="1"/>
  <c r="AK1282" i="1" s="1"/>
  <c r="AI1294" i="1"/>
  <c r="AK1294" i="1" s="1"/>
  <c r="AI1306" i="1"/>
  <c r="AK1306" i="1" s="1"/>
  <c r="AI1318" i="1"/>
  <c r="AK1318" i="1" s="1"/>
  <c r="AI1330" i="1"/>
  <c r="AK1330" i="1" s="1"/>
  <c r="AI1342" i="1"/>
  <c r="AK1342" i="1" s="1"/>
  <c r="AI1354" i="1"/>
  <c r="AK1354" i="1" s="1"/>
  <c r="AI1366" i="1"/>
  <c r="AK1366" i="1" s="1"/>
  <c r="AI1378" i="1"/>
  <c r="AK1378" i="1" s="1"/>
  <c r="AI1390" i="1"/>
  <c r="AK1390" i="1" s="1"/>
  <c r="AI1402" i="1"/>
  <c r="AK1402" i="1" s="1"/>
  <c r="AI1414" i="1"/>
  <c r="AK1414" i="1" s="1"/>
  <c r="AI1426" i="1"/>
  <c r="AK1426" i="1" s="1"/>
  <c r="AI1438" i="1"/>
  <c r="AK1438" i="1" s="1"/>
  <c r="AI1450" i="1"/>
  <c r="AK1450" i="1" s="1"/>
  <c r="AI1462" i="1"/>
  <c r="AK1462" i="1" s="1"/>
  <c r="AI1474" i="1"/>
  <c r="AK1474" i="1" s="1"/>
  <c r="AI1031" i="1"/>
  <c r="AK1031" i="1" s="1"/>
  <c r="AI1091" i="1"/>
  <c r="AK1091" i="1" s="1"/>
  <c r="AI1153" i="1"/>
  <c r="AK1153" i="1" s="1"/>
  <c r="AI1201" i="1"/>
  <c r="AK1201" i="1" s="1"/>
  <c r="AI1249" i="1"/>
  <c r="AK1249" i="1" s="1"/>
  <c r="AI1297" i="1"/>
  <c r="AK1297" i="1" s="1"/>
  <c r="AI1345" i="1"/>
  <c r="AK1345" i="1" s="1"/>
  <c r="AI1393" i="1"/>
  <c r="AK1393" i="1" s="1"/>
  <c r="AI1441" i="1"/>
  <c r="AK1441" i="1" s="1"/>
  <c r="AI1093" i="1"/>
  <c r="AK1093" i="1" s="1"/>
  <c r="AI1159" i="1"/>
  <c r="AK1159" i="1" s="1"/>
  <c r="AI1207" i="1"/>
  <c r="AK1207" i="1" s="1"/>
  <c r="AI1255" i="1"/>
  <c r="AK1255" i="1" s="1"/>
  <c r="AI1303" i="1"/>
  <c r="AK1303" i="1" s="1"/>
  <c r="AI1351" i="1"/>
  <c r="AK1351" i="1" s="1"/>
  <c r="AI1399" i="1"/>
  <c r="AK1399" i="1" s="1"/>
  <c r="AI1447" i="1"/>
  <c r="AK1447" i="1" s="1"/>
  <c r="AI1103" i="1"/>
  <c r="AK1103" i="1" s="1"/>
  <c r="AI1163" i="1"/>
  <c r="AK1163" i="1" s="1"/>
  <c r="AI1211" i="1"/>
  <c r="AK1211" i="1" s="1"/>
  <c r="AI1259" i="1"/>
  <c r="AK1259" i="1" s="1"/>
  <c r="AI1307" i="1"/>
  <c r="AK1307" i="1" s="1"/>
  <c r="AI1355" i="1"/>
  <c r="AK1355" i="1" s="1"/>
  <c r="AI1403" i="1"/>
  <c r="AK1403" i="1" s="1"/>
  <c r="AI1451" i="1"/>
  <c r="AK1451" i="1" s="1"/>
  <c r="AI1105" i="1"/>
  <c r="AK1105" i="1" s="1"/>
  <c r="AI1165" i="1"/>
  <c r="AK1165" i="1" s="1"/>
  <c r="AI1213" i="1"/>
  <c r="AK1213" i="1" s="1"/>
  <c r="AI1261" i="1"/>
  <c r="AK1261" i="1" s="1"/>
  <c r="AI1309" i="1"/>
  <c r="AK1309" i="1" s="1"/>
  <c r="AI1357" i="1"/>
  <c r="AK1357" i="1" s="1"/>
  <c r="AI1405" i="1"/>
  <c r="AK1405" i="1" s="1"/>
  <c r="AI1453" i="1"/>
  <c r="AK1453" i="1" s="1"/>
  <c r="AI1115" i="1"/>
  <c r="AK1115" i="1" s="1"/>
  <c r="AI1171" i="1"/>
  <c r="AK1171" i="1" s="1"/>
  <c r="AI1219" i="1"/>
  <c r="AK1219" i="1" s="1"/>
  <c r="AI1267" i="1"/>
  <c r="AK1267" i="1" s="1"/>
  <c r="AI1315" i="1"/>
  <c r="AK1315" i="1" s="1"/>
  <c r="AI1363" i="1"/>
  <c r="AK1363" i="1" s="1"/>
  <c r="AI1411" i="1"/>
  <c r="AK1411" i="1" s="1"/>
  <c r="AI1459" i="1"/>
  <c r="AK1459" i="1" s="1"/>
  <c r="AI1043" i="1"/>
  <c r="AK1043" i="1" s="1"/>
  <c r="AI1117" i="1"/>
  <c r="AK1117" i="1" s="1"/>
  <c r="AI1175" i="1"/>
  <c r="AK1175" i="1" s="1"/>
  <c r="AI1223" i="1"/>
  <c r="AK1223" i="1" s="1"/>
  <c r="AI1271" i="1"/>
  <c r="AK1271" i="1" s="1"/>
  <c r="AI1319" i="1"/>
  <c r="AK1319" i="1" s="1"/>
  <c r="AI1367" i="1"/>
  <c r="AK1367" i="1" s="1"/>
  <c r="AI1415" i="1"/>
  <c r="AK1415" i="1" s="1"/>
  <c r="AI1463" i="1"/>
  <c r="AK1463" i="1" s="1"/>
  <c r="AI1055" i="1"/>
  <c r="AK1055" i="1" s="1"/>
  <c r="AI1127" i="1"/>
  <c r="AK1127" i="1" s="1"/>
  <c r="AI1177" i="1"/>
  <c r="AK1177" i="1" s="1"/>
  <c r="AI1225" i="1"/>
  <c r="AK1225" i="1" s="1"/>
  <c r="AI1273" i="1"/>
  <c r="AK1273" i="1" s="1"/>
  <c r="AI1321" i="1"/>
  <c r="AK1321" i="1" s="1"/>
  <c r="AI1369" i="1"/>
  <c r="AK1369" i="1" s="1"/>
  <c r="AI1417" i="1"/>
  <c r="AK1417" i="1" s="1"/>
  <c r="AI1465" i="1"/>
  <c r="AK1465" i="1" s="1"/>
  <c r="AI1057" i="1"/>
  <c r="AK1057" i="1" s="1"/>
  <c r="AI1129" i="1"/>
  <c r="AK1129" i="1" s="1"/>
  <c r="AI1183" i="1"/>
  <c r="AK1183" i="1" s="1"/>
  <c r="AI1231" i="1"/>
  <c r="AK1231" i="1" s="1"/>
  <c r="AI1279" i="1"/>
  <c r="AK1279" i="1" s="1"/>
  <c r="AI1327" i="1"/>
  <c r="AK1327" i="1" s="1"/>
  <c r="AI1375" i="1"/>
  <c r="AK1375" i="1" s="1"/>
  <c r="AI1423" i="1"/>
  <c r="AK1423" i="1" s="1"/>
  <c r="AI1471" i="1"/>
  <c r="AK1471" i="1" s="1"/>
  <c r="AI1067" i="1"/>
  <c r="AK1067" i="1" s="1"/>
  <c r="AI1139" i="1"/>
  <c r="AK1139" i="1" s="1"/>
  <c r="AI1187" i="1"/>
  <c r="AK1187" i="1" s="1"/>
  <c r="AI1235" i="1"/>
  <c r="AK1235" i="1" s="1"/>
  <c r="AI1283" i="1"/>
  <c r="AK1283" i="1" s="1"/>
  <c r="AI1331" i="1"/>
  <c r="AK1331" i="1" s="1"/>
  <c r="AI1379" i="1"/>
  <c r="AK1379" i="1" s="1"/>
  <c r="AI1427" i="1"/>
  <c r="AK1427" i="1" s="1"/>
  <c r="AI1475" i="1"/>
  <c r="AK1475" i="1" s="1"/>
  <c r="AI1069" i="1"/>
  <c r="AK1069" i="1" s="1"/>
  <c r="AI1141" i="1"/>
  <c r="AK1141" i="1" s="1"/>
  <c r="AI1189" i="1"/>
  <c r="AK1189" i="1" s="1"/>
  <c r="AI1237" i="1"/>
  <c r="AK1237" i="1" s="1"/>
  <c r="AI1285" i="1"/>
  <c r="AK1285" i="1" s="1"/>
  <c r="AI1333" i="1"/>
  <c r="AK1333" i="1" s="1"/>
  <c r="AI1381" i="1"/>
  <c r="AK1381" i="1" s="1"/>
  <c r="AI1429" i="1"/>
  <c r="AK1429" i="1" s="1"/>
  <c r="AI1477" i="1"/>
  <c r="AK1477" i="1" s="1"/>
  <c r="AI1079" i="1"/>
  <c r="AK1079" i="1" s="1"/>
  <c r="AI1147" i="1"/>
  <c r="AK1147" i="1" s="1"/>
  <c r="AI1195" i="1"/>
  <c r="AK1195" i="1" s="1"/>
  <c r="AI1243" i="1"/>
  <c r="AK1243" i="1" s="1"/>
  <c r="AI1291" i="1"/>
  <c r="AK1291" i="1" s="1"/>
  <c r="AI1339" i="1"/>
  <c r="AK1339" i="1" s="1"/>
  <c r="AI1387" i="1"/>
  <c r="AK1387" i="1" s="1"/>
  <c r="AI1435" i="1"/>
  <c r="AK1435" i="1" s="1"/>
  <c r="AI1483" i="1"/>
  <c r="AK1483" i="1" s="1"/>
  <c r="AI1081" i="1"/>
  <c r="AK1081" i="1" s="1"/>
  <c r="AI1151" i="1"/>
  <c r="AK1151" i="1" s="1"/>
  <c r="AI1199" i="1"/>
  <c r="AK1199" i="1" s="1"/>
  <c r="AI1247" i="1"/>
  <c r="AK1247" i="1" s="1"/>
  <c r="AI1295" i="1"/>
  <c r="AK1295" i="1" s="1"/>
  <c r="AI1343" i="1"/>
  <c r="AK1343" i="1" s="1"/>
  <c r="AI1391" i="1"/>
  <c r="AK1391" i="1" s="1"/>
  <c r="AI1439" i="1"/>
  <c r="AK1439" i="1" s="1"/>
  <c r="AJ1498" i="1"/>
  <c r="AJ1510" i="1"/>
  <c r="AJ1522" i="1"/>
  <c r="AJ1534" i="1"/>
  <c r="AJ1546" i="1"/>
  <c r="AJ1558" i="1"/>
  <c r="AJ1570" i="1"/>
  <c r="AJ1582" i="1"/>
  <c r="AJ1594" i="1"/>
  <c r="AJ1606" i="1"/>
  <c r="AJ1618" i="1"/>
  <c r="AJ1630" i="1"/>
  <c r="AJ1642" i="1"/>
  <c r="AJ1654" i="1"/>
  <c r="AJ1666" i="1"/>
  <c r="AJ1678" i="1"/>
  <c r="AJ1690" i="1"/>
  <c r="AJ1702" i="1"/>
  <c r="AJ1714" i="1"/>
  <c r="AJ1726" i="1"/>
  <c r="AJ1738" i="1"/>
  <c r="AJ1750" i="1"/>
  <c r="AJ1762" i="1"/>
  <c r="AJ1774" i="1"/>
  <c r="AJ1786" i="1"/>
  <c r="AJ1798" i="1"/>
  <c r="AJ1487" i="1"/>
  <c r="AJ1499" i="1"/>
  <c r="AJ1511" i="1"/>
  <c r="AJ1523" i="1"/>
  <c r="AJ1535" i="1"/>
  <c r="AJ1547" i="1"/>
  <c r="AJ1559" i="1"/>
  <c r="AJ1571" i="1"/>
  <c r="AJ1583" i="1"/>
  <c r="AJ1595" i="1"/>
  <c r="AJ1607" i="1"/>
  <c r="AJ1619" i="1"/>
  <c r="AJ1631" i="1"/>
  <c r="AJ1643" i="1"/>
  <c r="AJ1655" i="1"/>
  <c r="AJ1667" i="1"/>
  <c r="AJ1679" i="1"/>
  <c r="AJ1691" i="1"/>
  <c r="AJ1703" i="1"/>
  <c r="AJ1715" i="1"/>
  <c r="AJ1727" i="1"/>
  <c r="AJ1739" i="1"/>
  <c r="AJ1751" i="1"/>
  <c r="AJ1490" i="1"/>
  <c r="AJ1502" i="1"/>
  <c r="AJ1514" i="1"/>
  <c r="AJ1526" i="1"/>
  <c r="AJ1538" i="1"/>
  <c r="AJ1550" i="1"/>
  <c r="AJ1562" i="1"/>
  <c r="AJ1574" i="1"/>
  <c r="AJ1586" i="1"/>
  <c r="AJ1598" i="1"/>
  <c r="AJ1610" i="1"/>
  <c r="AJ1622" i="1"/>
  <c r="AJ1634" i="1"/>
  <c r="AJ1646" i="1"/>
  <c r="AJ1658" i="1"/>
  <c r="AJ1670" i="1"/>
  <c r="AJ1682" i="1"/>
  <c r="AJ1694" i="1"/>
  <c r="AJ1706" i="1"/>
  <c r="AJ1718" i="1"/>
  <c r="AJ1730" i="1"/>
  <c r="AJ1742" i="1"/>
  <c r="AJ1754" i="1"/>
  <c r="AJ1766" i="1"/>
  <c r="AJ1778" i="1"/>
  <c r="AJ1790" i="1"/>
  <c r="AJ1802" i="1"/>
  <c r="AJ1491" i="1"/>
  <c r="AJ1503" i="1"/>
  <c r="AJ1515" i="1"/>
  <c r="AJ1527" i="1"/>
  <c r="AJ1539" i="1"/>
  <c r="AJ1551" i="1"/>
  <c r="AJ1563" i="1"/>
  <c r="AJ1575" i="1"/>
  <c r="AJ1587" i="1"/>
  <c r="AJ1599" i="1"/>
  <c r="AJ1611" i="1"/>
  <c r="AJ1623" i="1"/>
  <c r="AJ1635" i="1"/>
  <c r="AJ1647" i="1"/>
  <c r="AJ1659" i="1"/>
  <c r="AJ1671" i="1"/>
  <c r="AJ1683" i="1"/>
  <c r="AJ1695" i="1"/>
  <c r="AJ1707" i="1"/>
  <c r="AJ1719" i="1"/>
  <c r="AJ1731" i="1"/>
  <c r="AJ1743" i="1"/>
  <c r="AJ1755" i="1"/>
  <c r="AJ1767" i="1"/>
  <c r="AJ1779" i="1"/>
  <c r="AJ1791" i="1"/>
  <c r="AJ1803" i="1"/>
  <c r="AJ1492" i="1"/>
  <c r="AJ1504" i="1"/>
  <c r="AJ1516" i="1"/>
  <c r="AJ1528" i="1"/>
  <c r="AJ1540" i="1"/>
  <c r="AJ1552" i="1"/>
  <c r="AJ1564" i="1"/>
  <c r="AJ1576" i="1"/>
  <c r="AJ1588" i="1"/>
  <c r="AJ1600" i="1"/>
  <c r="AJ1612" i="1"/>
  <c r="AJ1624" i="1"/>
  <c r="AJ1636" i="1"/>
  <c r="AJ1648" i="1"/>
  <c r="AJ1660" i="1"/>
  <c r="AJ1672" i="1"/>
  <c r="AJ1684" i="1"/>
  <c r="AJ1696" i="1"/>
  <c r="AJ1708" i="1"/>
  <c r="AJ1720" i="1"/>
  <c r="AJ1732" i="1"/>
  <c r="AJ1744" i="1"/>
  <c r="AJ1756" i="1"/>
  <c r="AJ1768" i="1"/>
  <c r="AJ1780" i="1"/>
  <c r="AJ1792" i="1"/>
  <c r="AJ1804" i="1"/>
  <c r="AJ1488" i="1"/>
  <c r="AJ1508" i="1"/>
  <c r="AJ1530" i="1"/>
  <c r="AJ1549" i="1"/>
  <c r="AJ1569" i="1"/>
  <c r="AJ1591" i="1"/>
  <c r="AJ1613" i="1"/>
  <c r="AJ1632" i="1"/>
  <c r="AJ1652" i="1"/>
  <c r="AJ1674" i="1"/>
  <c r="AJ1693" i="1"/>
  <c r="AJ1713" i="1"/>
  <c r="AJ1489" i="1"/>
  <c r="AJ1509" i="1"/>
  <c r="AJ1531" i="1"/>
  <c r="AJ1553" i="1"/>
  <c r="AJ1572" i="1"/>
  <c r="AJ1592" i="1"/>
  <c r="AJ1614" i="1"/>
  <c r="AJ1633" i="1"/>
  <c r="AJ1653" i="1"/>
  <c r="AJ1675" i="1"/>
  <c r="AJ1697" i="1"/>
  <c r="AJ1716" i="1"/>
  <c r="AJ1493" i="1"/>
  <c r="AJ1512" i="1"/>
  <c r="AJ1532" i="1"/>
  <c r="AJ1554" i="1"/>
  <c r="AJ1573" i="1"/>
  <c r="AJ1593" i="1"/>
  <c r="AJ1615" i="1"/>
  <c r="AJ1637" i="1"/>
  <c r="AJ1656" i="1"/>
  <c r="AJ1676" i="1"/>
  <c r="AJ1494" i="1"/>
  <c r="AJ1513" i="1"/>
  <c r="AJ1533" i="1"/>
  <c r="AJ1555" i="1"/>
  <c r="AJ1577" i="1"/>
  <c r="AJ1596" i="1"/>
  <c r="AJ1616" i="1"/>
  <c r="AJ1638" i="1"/>
  <c r="AJ1657" i="1"/>
  <c r="AJ1677" i="1"/>
  <c r="AJ1699" i="1"/>
  <c r="AJ1721" i="1"/>
  <c r="AJ1740" i="1"/>
  <c r="AJ1760" i="1"/>
  <c r="AJ1777" i="1"/>
  <c r="AJ1796" i="1"/>
  <c r="AJ1495" i="1"/>
  <c r="AJ1517" i="1"/>
  <c r="AJ1536" i="1"/>
  <c r="AJ1556" i="1"/>
  <c r="AJ1578" i="1"/>
  <c r="AJ1597" i="1"/>
  <c r="AJ1617" i="1"/>
  <c r="AJ1639" i="1"/>
  <c r="AJ1661" i="1"/>
  <c r="AJ1680" i="1"/>
  <c r="AJ1700" i="1"/>
  <c r="AJ1722" i="1"/>
  <c r="AJ1741" i="1"/>
  <c r="AJ1761" i="1"/>
  <c r="AJ1781" i="1"/>
  <c r="AJ1797" i="1"/>
  <c r="AJ1496" i="1"/>
  <c r="AJ1518" i="1"/>
  <c r="AJ1537" i="1"/>
  <c r="AJ1557" i="1"/>
  <c r="AJ1579" i="1"/>
  <c r="AJ1601" i="1"/>
  <c r="AJ1620" i="1"/>
  <c r="AJ1640" i="1"/>
  <c r="AJ1662" i="1"/>
  <c r="AJ1681" i="1"/>
  <c r="AJ1701" i="1"/>
  <c r="AJ1507" i="1"/>
  <c r="AJ1529" i="1"/>
  <c r="AJ1519" i="1"/>
  <c r="AJ1561" i="1"/>
  <c r="AJ1603" i="1"/>
  <c r="AJ1644" i="1"/>
  <c r="AJ1686" i="1"/>
  <c r="AJ1717" i="1"/>
  <c r="AJ1746" i="1"/>
  <c r="AJ1769" i="1"/>
  <c r="AJ1788" i="1"/>
  <c r="AJ1486" i="1"/>
  <c r="AJ1520" i="1"/>
  <c r="AJ1565" i="1"/>
  <c r="AJ1604" i="1"/>
  <c r="AJ1645" i="1"/>
  <c r="AJ1687" i="1"/>
  <c r="AJ1723" i="1"/>
  <c r="AJ1747" i="1"/>
  <c r="AJ1770" i="1"/>
  <c r="AJ1789" i="1"/>
  <c r="AJ1521" i="1"/>
  <c r="AJ1566" i="1"/>
  <c r="AJ1605" i="1"/>
  <c r="AJ1649" i="1"/>
  <c r="AJ1688" i="1"/>
  <c r="AJ1724" i="1"/>
  <c r="AJ1748" i="1"/>
  <c r="AJ1771" i="1"/>
  <c r="AJ1793" i="1"/>
  <c r="AJ1524" i="1"/>
  <c r="AJ1567" i="1"/>
  <c r="AJ1608" i="1"/>
  <c r="AJ1650" i="1"/>
  <c r="AJ1689" i="1"/>
  <c r="AJ1725" i="1"/>
  <c r="AJ1749" i="1"/>
  <c r="AJ1772" i="1"/>
  <c r="AJ1794" i="1"/>
  <c r="AJ1525" i="1"/>
  <c r="AJ1568" i="1"/>
  <c r="AJ1609" i="1"/>
  <c r="AJ1651" i="1"/>
  <c r="AJ1692" i="1"/>
  <c r="AJ1728" i="1"/>
  <c r="AJ1752" i="1"/>
  <c r="AJ1773" i="1"/>
  <c r="AJ1795" i="1"/>
  <c r="AJ1541" i="1"/>
  <c r="AJ1580" i="1"/>
  <c r="AJ1621" i="1"/>
  <c r="AJ1663" i="1"/>
  <c r="AJ1698" i="1"/>
  <c r="AJ1729" i="1"/>
  <c r="AJ1753" i="1"/>
  <c r="AJ1775" i="1"/>
  <c r="AJ1799" i="1"/>
  <c r="AJ1542" i="1"/>
  <c r="AJ1581" i="1"/>
  <c r="AJ1625" i="1"/>
  <c r="AJ1664" i="1"/>
  <c r="AJ1704" i="1"/>
  <c r="AJ1733" i="1"/>
  <c r="AJ1757" i="1"/>
  <c r="AJ1776" i="1"/>
  <c r="AJ1800" i="1"/>
  <c r="AJ1497" i="1"/>
  <c r="AJ1543" i="1"/>
  <c r="AJ1584" i="1"/>
  <c r="AJ1626" i="1"/>
  <c r="AJ1665" i="1"/>
  <c r="AJ1705" i="1"/>
  <c r="AJ1734" i="1"/>
  <c r="AJ1758" i="1"/>
  <c r="AJ1782" i="1"/>
  <c r="AJ1801" i="1"/>
  <c r="AJ1500" i="1"/>
  <c r="AJ1544" i="1"/>
  <c r="AJ1585" i="1"/>
  <c r="AJ1627" i="1"/>
  <c r="AJ1668" i="1"/>
  <c r="AJ1709" i="1"/>
  <c r="AJ1735" i="1"/>
  <c r="AJ1759" i="1"/>
  <c r="AJ1783" i="1"/>
  <c r="AJ1805" i="1"/>
  <c r="AJ1501" i="1"/>
  <c r="AJ1545" i="1"/>
  <c r="AJ1589" i="1"/>
  <c r="AJ1628" i="1"/>
  <c r="AJ1669" i="1"/>
  <c r="AJ1710" i="1"/>
  <c r="AJ1736" i="1"/>
  <c r="AJ1763" i="1"/>
  <c r="AJ1784" i="1"/>
  <c r="AJ1806" i="1"/>
  <c r="AJ1505" i="1"/>
  <c r="AJ1548" i="1"/>
  <c r="AJ1590" i="1"/>
  <c r="AJ1629" i="1"/>
  <c r="AJ1673" i="1"/>
  <c r="AJ1711" i="1"/>
  <c r="AJ1737" i="1"/>
  <c r="AJ1764" i="1"/>
  <c r="AJ1785" i="1"/>
  <c r="AJ1807" i="1"/>
  <c r="AJ1712" i="1"/>
  <c r="AJ1745" i="1"/>
  <c r="AJ1765" i="1"/>
  <c r="AJ1787" i="1"/>
  <c r="AJ1808" i="1"/>
  <c r="AJ1506" i="1"/>
  <c r="AJ1560" i="1"/>
  <c r="AJ1602" i="1"/>
  <c r="AJ1641" i="1"/>
  <c r="AJ1685" i="1"/>
  <c r="AJ1032" i="1"/>
  <c r="AJ1044" i="1"/>
  <c r="AJ1056" i="1"/>
  <c r="AJ1068" i="1"/>
  <c r="AJ1080" i="1"/>
  <c r="AJ1092" i="1"/>
  <c r="AJ1104" i="1"/>
  <c r="AJ1116" i="1"/>
  <c r="AJ1128" i="1"/>
  <c r="AJ1140" i="1"/>
  <c r="AJ1152" i="1"/>
  <c r="AJ1164" i="1"/>
  <c r="AJ1176" i="1"/>
  <c r="AJ1188" i="1"/>
  <c r="AJ1200" i="1"/>
  <c r="AJ1212" i="1"/>
  <c r="AJ1224" i="1"/>
  <c r="AJ1236" i="1"/>
  <c r="AJ1248" i="1"/>
  <c r="AJ1260" i="1"/>
  <c r="AJ1272" i="1"/>
  <c r="AJ1284" i="1"/>
  <c r="AJ1296" i="1"/>
  <c r="AJ1308" i="1"/>
  <c r="AJ1320" i="1"/>
  <c r="AJ1332" i="1"/>
  <c r="AJ1344" i="1"/>
  <c r="AJ1356" i="1"/>
  <c r="AJ1368" i="1"/>
  <c r="AJ1380" i="1"/>
  <c r="AJ1392" i="1"/>
  <c r="AJ1404" i="1"/>
  <c r="AJ1416" i="1"/>
  <c r="AJ1428" i="1"/>
  <c r="AJ1440" i="1"/>
  <c r="AJ1452" i="1"/>
  <c r="AJ1464" i="1"/>
  <c r="AJ1476" i="1"/>
  <c r="AJ1036" i="1"/>
  <c r="AJ1048" i="1"/>
  <c r="AJ1060" i="1"/>
  <c r="AJ1072" i="1"/>
  <c r="AJ1084" i="1"/>
  <c r="AJ1096" i="1"/>
  <c r="AJ1108" i="1"/>
  <c r="AJ1120" i="1"/>
  <c r="AJ1132" i="1"/>
  <c r="AJ1144" i="1"/>
  <c r="AJ1156" i="1"/>
  <c r="AJ1168" i="1"/>
  <c r="AJ1180" i="1"/>
  <c r="AJ1192" i="1"/>
  <c r="AJ1204" i="1"/>
  <c r="AJ1216" i="1"/>
  <c r="AJ1228" i="1"/>
  <c r="AJ1240" i="1"/>
  <c r="AJ1252" i="1"/>
  <c r="AJ1264" i="1"/>
  <c r="AJ1276" i="1"/>
  <c r="AJ1288" i="1"/>
  <c r="AJ1300" i="1"/>
  <c r="AJ1312" i="1"/>
  <c r="AJ1324" i="1"/>
  <c r="AJ1336" i="1"/>
  <c r="AJ1348" i="1"/>
  <c r="AJ1360" i="1"/>
  <c r="AJ1372" i="1"/>
  <c r="AJ1384" i="1"/>
  <c r="AJ1396" i="1"/>
  <c r="AJ1408" i="1"/>
  <c r="AJ1420" i="1"/>
  <c r="AJ1432" i="1"/>
  <c r="AJ1444" i="1"/>
  <c r="AJ1456" i="1"/>
  <c r="AJ1468" i="1"/>
  <c r="AJ1480" i="1"/>
  <c r="AJ1037" i="1"/>
  <c r="AJ1049" i="1"/>
  <c r="AJ1061" i="1"/>
  <c r="AJ1073" i="1"/>
  <c r="AJ1085" i="1"/>
  <c r="AJ1097" i="1"/>
  <c r="AJ1109" i="1"/>
  <c r="AJ1121" i="1"/>
  <c r="AJ1133" i="1"/>
  <c r="AJ1145" i="1"/>
  <c r="AJ1157" i="1"/>
  <c r="AJ1169" i="1"/>
  <c r="AJ1181" i="1"/>
  <c r="AJ1193" i="1"/>
  <c r="AJ1205" i="1"/>
  <c r="AJ1217" i="1"/>
  <c r="AJ1229" i="1"/>
  <c r="AJ1241" i="1"/>
  <c r="AJ1253" i="1"/>
  <c r="AJ1265" i="1"/>
  <c r="AJ1277" i="1"/>
  <c r="AJ1289" i="1"/>
  <c r="AJ1301" i="1"/>
  <c r="AJ1313" i="1"/>
  <c r="AJ1325" i="1"/>
  <c r="AJ1337" i="1"/>
  <c r="AJ1349" i="1"/>
  <c r="AJ1361" i="1"/>
  <c r="AJ1373" i="1"/>
  <c r="AJ1385" i="1"/>
  <c r="AJ1397" i="1"/>
  <c r="AJ1409" i="1"/>
  <c r="AJ1421" i="1"/>
  <c r="AJ1433" i="1"/>
  <c r="AJ1445" i="1"/>
  <c r="AJ1457" i="1"/>
  <c r="AJ1469" i="1"/>
  <c r="AJ1481" i="1"/>
  <c r="AJ1035" i="1"/>
  <c r="AJ1052" i="1"/>
  <c r="AJ1067" i="1"/>
  <c r="AJ1083" i="1"/>
  <c r="AJ1100" i="1"/>
  <c r="AJ1115" i="1"/>
  <c r="AJ1131" i="1"/>
  <c r="AJ1148" i="1"/>
  <c r="AJ1163" i="1"/>
  <c r="AJ1179" i="1"/>
  <c r="AJ1196" i="1"/>
  <c r="AJ1211" i="1"/>
  <c r="AJ1227" i="1"/>
  <c r="AJ1244" i="1"/>
  <c r="AJ1259" i="1"/>
  <c r="AJ1275" i="1"/>
  <c r="AJ1292" i="1"/>
  <c r="AJ1307" i="1"/>
  <c r="AJ1323" i="1"/>
  <c r="AJ1340" i="1"/>
  <c r="AJ1355" i="1"/>
  <c r="AJ1371" i="1"/>
  <c r="AJ1388" i="1"/>
  <c r="AJ1403" i="1"/>
  <c r="AJ1419" i="1"/>
  <c r="AJ1436" i="1"/>
  <c r="AJ1451" i="1"/>
  <c r="AJ1467" i="1"/>
  <c r="AJ1484" i="1"/>
  <c r="AJ1038" i="1"/>
  <c r="AJ1053" i="1"/>
  <c r="AJ1069" i="1"/>
  <c r="AJ1086" i="1"/>
  <c r="AJ1101" i="1"/>
  <c r="AJ1117" i="1"/>
  <c r="AJ1134" i="1"/>
  <c r="AJ1149" i="1"/>
  <c r="AJ1165" i="1"/>
  <c r="AJ1182" i="1"/>
  <c r="AJ1197" i="1"/>
  <c r="AJ1213" i="1"/>
  <c r="AJ1230" i="1"/>
  <c r="AJ1245" i="1"/>
  <c r="AJ1261" i="1"/>
  <c r="AJ1278" i="1"/>
  <c r="AJ1293" i="1"/>
  <c r="AJ1309" i="1"/>
  <c r="AJ1326" i="1"/>
  <c r="AJ1341" i="1"/>
  <c r="AJ1357" i="1"/>
  <c r="AJ1374" i="1"/>
  <c r="AJ1389" i="1"/>
  <c r="AJ1405" i="1"/>
  <c r="AJ1422" i="1"/>
  <c r="AJ1437" i="1"/>
  <c r="AJ1453" i="1"/>
  <c r="AJ1470" i="1"/>
  <c r="AJ1485" i="1"/>
  <c r="AJ1051" i="1"/>
  <c r="AJ1071" i="1"/>
  <c r="AJ1090" i="1"/>
  <c r="AJ1110" i="1"/>
  <c r="AJ1127" i="1"/>
  <c r="AJ1147" i="1"/>
  <c r="AJ1167" i="1"/>
  <c r="AJ1186" i="1"/>
  <c r="AJ1206" i="1"/>
  <c r="AJ1223" i="1"/>
  <c r="AJ1243" i="1"/>
  <c r="AJ1263" i="1"/>
  <c r="AJ1282" i="1"/>
  <c r="AJ1302" i="1"/>
  <c r="AJ1319" i="1"/>
  <c r="AJ1339" i="1"/>
  <c r="AJ1359" i="1"/>
  <c r="AJ1378" i="1"/>
  <c r="AJ1398" i="1"/>
  <c r="AJ1415" i="1"/>
  <c r="AJ1435" i="1"/>
  <c r="AJ1455" i="1"/>
  <c r="AJ1474" i="1"/>
  <c r="AJ1033" i="1"/>
  <c r="AJ1054" i="1"/>
  <c r="AJ1074" i="1"/>
  <c r="AJ1091" i="1"/>
  <c r="AJ1111" i="1"/>
  <c r="AJ1129" i="1"/>
  <c r="AJ1150" i="1"/>
  <c r="AJ1170" i="1"/>
  <c r="AJ1187" i="1"/>
  <c r="AJ1207" i="1"/>
  <c r="AJ1225" i="1"/>
  <c r="AJ1246" i="1"/>
  <c r="AJ1266" i="1"/>
  <c r="AJ1283" i="1"/>
  <c r="AJ1303" i="1"/>
  <c r="AJ1321" i="1"/>
  <c r="AJ1342" i="1"/>
  <c r="AJ1362" i="1"/>
  <c r="AJ1379" i="1"/>
  <c r="AJ1399" i="1"/>
  <c r="AJ1417" i="1"/>
  <c r="AJ1438" i="1"/>
  <c r="AJ1458" i="1"/>
  <c r="AJ1475" i="1"/>
  <c r="AJ1034" i="1"/>
  <c r="AJ1055" i="1"/>
  <c r="AJ1075" i="1"/>
  <c r="AJ1093" i="1"/>
  <c r="AJ1112" i="1"/>
  <c r="AJ1130" i="1"/>
  <c r="AJ1151" i="1"/>
  <c r="AJ1171" i="1"/>
  <c r="AJ1189" i="1"/>
  <c r="AJ1208" i="1"/>
  <c r="AJ1226" i="1"/>
  <c r="AJ1247" i="1"/>
  <c r="AJ1267" i="1"/>
  <c r="AJ1285" i="1"/>
  <c r="AJ1304" i="1"/>
  <c r="AJ1322" i="1"/>
  <c r="AJ1343" i="1"/>
  <c r="AJ1363" i="1"/>
  <c r="AJ1381" i="1"/>
  <c r="AJ1400" i="1"/>
  <c r="AJ1418" i="1"/>
  <c r="AJ1439" i="1"/>
  <c r="AJ1459" i="1"/>
  <c r="AJ1477" i="1"/>
  <c r="AJ1039" i="1"/>
  <c r="AJ1057" i="1"/>
  <c r="AJ1076" i="1"/>
  <c r="AJ1094" i="1"/>
  <c r="AJ1113" i="1"/>
  <c r="AJ1135" i="1"/>
  <c r="AJ1153" i="1"/>
  <c r="AJ1172" i="1"/>
  <c r="AJ1190" i="1"/>
  <c r="AJ1209" i="1"/>
  <c r="AJ1231" i="1"/>
  <c r="AJ1249" i="1"/>
  <c r="AJ1268" i="1"/>
  <c r="AJ1286" i="1"/>
  <c r="AJ1305" i="1"/>
  <c r="AJ1327" i="1"/>
  <c r="AJ1345" i="1"/>
  <c r="AJ1364" i="1"/>
  <c r="AJ1382" i="1"/>
  <c r="AJ1401" i="1"/>
  <c r="AJ1423" i="1"/>
  <c r="AJ1441" i="1"/>
  <c r="AJ1460" i="1"/>
  <c r="AJ1478" i="1"/>
  <c r="AJ1040" i="1"/>
  <c r="AJ1058" i="1"/>
  <c r="AJ1077" i="1"/>
  <c r="AJ1095" i="1"/>
  <c r="AJ1114" i="1"/>
  <c r="AJ1136" i="1"/>
  <c r="AJ1154" i="1"/>
  <c r="AJ1173" i="1"/>
  <c r="AJ1191" i="1"/>
  <c r="AJ1210" i="1"/>
  <c r="AJ1232" i="1"/>
  <c r="AJ1250" i="1"/>
  <c r="AJ1269" i="1"/>
  <c r="AJ1287" i="1"/>
  <c r="AJ1306" i="1"/>
  <c r="AJ1328" i="1"/>
  <c r="AJ1346" i="1"/>
  <c r="AJ1365" i="1"/>
  <c r="AJ1383" i="1"/>
  <c r="AJ1402" i="1"/>
  <c r="AJ1424" i="1"/>
  <c r="AJ1442" i="1"/>
  <c r="AJ1461" i="1"/>
  <c r="AJ1479" i="1"/>
  <c r="AJ1041" i="1"/>
  <c r="AJ1059" i="1"/>
  <c r="AJ1078" i="1"/>
  <c r="AJ1098" i="1"/>
  <c r="AJ1118" i="1"/>
  <c r="AJ1137" i="1"/>
  <c r="AJ1155" i="1"/>
  <c r="AJ1174" i="1"/>
  <c r="AJ1194" i="1"/>
  <c r="AJ1214" i="1"/>
  <c r="AJ1233" i="1"/>
  <c r="AJ1251" i="1"/>
  <c r="AJ1270" i="1"/>
  <c r="AJ1290" i="1"/>
  <c r="AJ1310" i="1"/>
  <c r="AJ1329" i="1"/>
  <c r="AJ1347" i="1"/>
  <c r="AJ1366" i="1"/>
  <c r="AJ1386" i="1"/>
  <c r="AJ1406" i="1"/>
  <c r="AJ1425" i="1"/>
  <c r="AJ1443" i="1"/>
  <c r="AJ1462" i="1"/>
  <c r="AJ1482" i="1"/>
  <c r="AJ1042" i="1"/>
  <c r="AJ1062" i="1"/>
  <c r="AJ1079" i="1"/>
  <c r="AJ1099" i="1"/>
  <c r="AJ1119" i="1"/>
  <c r="AJ1138" i="1"/>
  <c r="AJ1158" i="1"/>
  <c r="AJ1175" i="1"/>
  <c r="AJ1195" i="1"/>
  <c r="AJ1215" i="1"/>
  <c r="AJ1234" i="1"/>
  <c r="AJ1254" i="1"/>
  <c r="AJ1271" i="1"/>
  <c r="AJ1291" i="1"/>
  <c r="AJ1311" i="1"/>
  <c r="AJ1330" i="1"/>
  <c r="AJ1350" i="1"/>
  <c r="AJ1367" i="1"/>
  <c r="AJ1387" i="1"/>
  <c r="AJ1407" i="1"/>
  <c r="AJ1426" i="1"/>
  <c r="AJ1446" i="1"/>
  <c r="AJ1463" i="1"/>
  <c r="AJ1483" i="1"/>
  <c r="AJ1043" i="1"/>
  <c r="AJ1063" i="1"/>
  <c r="AJ1081" i="1"/>
  <c r="AJ1102" i="1"/>
  <c r="AJ1122" i="1"/>
  <c r="AJ1139" i="1"/>
  <c r="AJ1159" i="1"/>
  <c r="AJ1177" i="1"/>
  <c r="AJ1198" i="1"/>
  <c r="AJ1218" i="1"/>
  <c r="AJ1235" i="1"/>
  <c r="AJ1255" i="1"/>
  <c r="AJ1273" i="1"/>
  <c r="AJ1294" i="1"/>
  <c r="AJ1314" i="1"/>
  <c r="AJ1331" i="1"/>
  <c r="AJ1351" i="1"/>
  <c r="AJ1369" i="1"/>
  <c r="AJ1390" i="1"/>
  <c r="AJ1410" i="1"/>
  <c r="AJ1427" i="1"/>
  <c r="AJ1447" i="1"/>
  <c r="AJ1465" i="1"/>
  <c r="AJ1031" i="1"/>
  <c r="AJ1045" i="1"/>
  <c r="AJ1064" i="1"/>
  <c r="AJ1082" i="1"/>
  <c r="AJ1103" i="1"/>
  <c r="AJ1123" i="1"/>
  <c r="AJ1141" i="1"/>
  <c r="AJ1160" i="1"/>
  <c r="AJ1178" i="1"/>
  <c r="AJ1199" i="1"/>
  <c r="AJ1219" i="1"/>
  <c r="AJ1237" i="1"/>
  <c r="AJ1256" i="1"/>
  <c r="AJ1274" i="1"/>
  <c r="AJ1295" i="1"/>
  <c r="AJ1315" i="1"/>
  <c r="AJ1333" i="1"/>
  <c r="AJ1352" i="1"/>
  <c r="AJ1370" i="1"/>
  <c r="AJ1391" i="1"/>
  <c r="AJ1411" i="1"/>
  <c r="AJ1429" i="1"/>
  <c r="AJ1448" i="1"/>
  <c r="AJ1466" i="1"/>
  <c r="AJ1046" i="1"/>
  <c r="AJ1065" i="1"/>
  <c r="AJ1087" i="1"/>
  <c r="AJ1105" i="1"/>
  <c r="AJ1124" i="1"/>
  <c r="AJ1142" i="1"/>
  <c r="AJ1161" i="1"/>
  <c r="AJ1183" i="1"/>
  <c r="AJ1201" i="1"/>
  <c r="AJ1220" i="1"/>
  <c r="AJ1238" i="1"/>
  <c r="AJ1257" i="1"/>
  <c r="AJ1279" i="1"/>
  <c r="AJ1297" i="1"/>
  <c r="AJ1316" i="1"/>
  <c r="AJ1334" i="1"/>
  <c r="AJ1353" i="1"/>
  <c r="AJ1375" i="1"/>
  <c r="AJ1393" i="1"/>
  <c r="AJ1412" i="1"/>
  <c r="AJ1430" i="1"/>
  <c r="AJ1449" i="1"/>
  <c r="AJ1471" i="1"/>
  <c r="AJ1047" i="1"/>
  <c r="AJ1066" i="1"/>
  <c r="AJ1088" i="1"/>
  <c r="AJ1106" i="1"/>
  <c r="AJ1125" i="1"/>
  <c r="AJ1143" i="1"/>
  <c r="AJ1162" i="1"/>
  <c r="AJ1184" i="1"/>
  <c r="AJ1202" i="1"/>
  <c r="AJ1221" i="1"/>
  <c r="AJ1239" i="1"/>
  <c r="AJ1258" i="1"/>
  <c r="AJ1280" i="1"/>
  <c r="AJ1298" i="1"/>
  <c r="AJ1317" i="1"/>
  <c r="AJ1335" i="1"/>
  <c r="AJ1354" i="1"/>
  <c r="AJ1376" i="1"/>
  <c r="AJ1394" i="1"/>
  <c r="AJ1413" i="1"/>
  <c r="AJ1431" i="1"/>
  <c r="AJ1450" i="1"/>
  <c r="AJ1472" i="1"/>
  <c r="AJ1185" i="1"/>
  <c r="AJ1414" i="1"/>
  <c r="AJ1203" i="1"/>
  <c r="AJ1434" i="1"/>
  <c r="AJ1222" i="1"/>
  <c r="AJ1454" i="1"/>
  <c r="AJ1242" i="1"/>
  <c r="AJ1473" i="1"/>
  <c r="AJ1262" i="1"/>
  <c r="AJ1050" i="1"/>
  <c r="AJ1281" i="1"/>
  <c r="AJ1070" i="1"/>
  <c r="AJ1299" i="1"/>
  <c r="AJ1089" i="1"/>
  <c r="AJ1318" i="1"/>
  <c r="AJ1107" i="1"/>
  <c r="AJ1338" i="1"/>
  <c r="AJ1126" i="1"/>
  <c r="AJ1358" i="1"/>
  <c r="AJ1146" i="1"/>
  <c r="AJ1377" i="1"/>
  <c r="AJ1166" i="1"/>
  <c r="AJ1395" i="1"/>
  <c r="AO11" i="1"/>
  <c r="AT11" i="1" s="1"/>
  <c r="AI1498" i="1"/>
  <c r="AK1498" i="1" s="1"/>
  <c r="AI1510" i="1"/>
  <c r="AK1510" i="1" s="1"/>
  <c r="AI1522" i="1"/>
  <c r="AK1522" i="1" s="1"/>
  <c r="AI1534" i="1"/>
  <c r="AK1534" i="1" s="1"/>
  <c r="AI1546" i="1"/>
  <c r="AK1546" i="1" s="1"/>
  <c r="AI1558" i="1"/>
  <c r="AK1558" i="1" s="1"/>
  <c r="AI1570" i="1"/>
  <c r="AK1570" i="1" s="1"/>
  <c r="AI1582" i="1"/>
  <c r="AK1582" i="1" s="1"/>
  <c r="AI1594" i="1"/>
  <c r="AK1594" i="1" s="1"/>
  <c r="AI1487" i="1"/>
  <c r="AK1487" i="1" s="1"/>
  <c r="AI1499" i="1"/>
  <c r="AK1499" i="1" s="1"/>
  <c r="AI1511" i="1"/>
  <c r="AK1511" i="1" s="1"/>
  <c r="AI1523" i="1"/>
  <c r="AK1523" i="1" s="1"/>
  <c r="AI1535" i="1"/>
  <c r="AK1535" i="1" s="1"/>
  <c r="AI1547" i="1"/>
  <c r="AK1547" i="1" s="1"/>
  <c r="AI1559" i="1"/>
  <c r="AK1559" i="1" s="1"/>
  <c r="AI1571" i="1"/>
  <c r="AK1571" i="1" s="1"/>
  <c r="AI1583" i="1"/>
  <c r="AK1583" i="1" s="1"/>
  <c r="AI1595" i="1"/>
  <c r="AK1595" i="1" s="1"/>
  <c r="AI1607" i="1"/>
  <c r="AK1607" i="1" s="1"/>
  <c r="AI1491" i="1"/>
  <c r="AK1491" i="1" s="1"/>
  <c r="AI1503" i="1"/>
  <c r="AK1503" i="1" s="1"/>
  <c r="AI1489" i="1"/>
  <c r="AK1489" i="1" s="1"/>
  <c r="AI1505" i="1"/>
  <c r="AK1505" i="1" s="1"/>
  <c r="AI1519" i="1"/>
  <c r="AK1519" i="1" s="1"/>
  <c r="AI1533" i="1"/>
  <c r="AK1533" i="1" s="1"/>
  <c r="AI1549" i="1"/>
  <c r="AK1549" i="1" s="1"/>
  <c r="AI1563" i="1"/>
  <c r="AK1563" i="1" s="1"/>
  <c r="AI1577" i="1"/>
  <c r="AK1577" i="1" s="1"/>
  <c r="AI1591" i="1"/>
  <c r="AK1591" i="1" s="1"/>
  <c r="AI1605" i="1"/>
  <c r="AK1605" i="1" s="1"/>
  <c r="AI1618" i="1"/>
  <c r="AK1618" i="1" s="1"/>
  <c r="AI1630" i="1"/>
  <c r="AK1630" i="1" s="1"/>
  <c r="AI1642" i="1"/>
  <c r="AK1642" i="1" s="1"/>
  <c r="AI1654" i="1"/>
  <c r="AK1654" i="1" s="1"/>
  <c r="AI1666" i="1"/>
  <c r="AK1666" i="1" s="1"/>
  <c r="AI1678" i="1"/>
  <c r="AK1678" i="1" s="1"/>
  <c r="AI1690" i="1"/>
  <c r="AK1690" i="1" s="1"/>
  <c r="AI1702" i="1"/>
  <c r="AK1702" i="1" s="1"/>
  <c r="AI1714" i="1"/>
  <c r="AK1714" i="1" s="1"/>
  <c r="AI1726" i="1"/>
  <c r="AK1726" i="1" s="1"/>
  <c r="AI1738" i="1"/>
  <c r="AK1738" i="1" s="1"/>
  <c r="AI1750" i="1"/>
  <c r="AK1750" i="1" s="1"/>
  <c r="AI1762" i="1"/>
  <c r="AK1762" i="1" s="1"/>
  <c r="AI1774" i="1"/>
  <c r="AK1774" i="1" s="1"/>
  <c r="AI1786" i="1"/>
  <c r="AK1786" i="1" s="1"/>
  <c r="AI1798" i="1"/>
  <c r="AK1798" i="1" s="1"/>
  <c r="AI1490" i="1"/>
  <c r="AK1490" i="1" s="1"/>
  <c r="AI1506" i="1"/>
  <c r="AK1506" i="1" s="1"/>
  <c r="AI1520" i="1"/>
  <c r="AK1520" i="1" s="1"/>
  <c r="AI1536" i="1"/>
  <c r="AK1536" i="1" s="1"/>
  <c r="AI1550" i="1"/>
  <c r="AK1550" i="1" s="1"/>
  <c r="AI1564" i="1"/>
  <c r="AK1564" i="1" s="1"/>
  <c r="AI1578" i="1"/>
  <c r="AK1578" i="1" s="1"/>
  <c r="AI1592" i="1"/>
  <c r="AK1592" i="1" s="1"/>
  <c r="AI1606" i="1"/>
  <c r="AK1606" i="1" s="1"/>
  <c r="AI1619" i="1"/>
  <c r="AK1619" i="1" s="1"/>
  <c r="AI1631" i="1"/>
  <c r="AK1631" i="1" s="1"/>
  <c r="AI1643" i="1"/>
  <c r="AK1643" i="1" s="1"/>
  <c r="AI1655" i="1"/>
  <c r="AK1655" i="1" s="1"/>
  <c r="AI1667" i="1"/>
  <c r="AK1667" i="1" s="1"/>
  <c r="AI1679" i="1"/>
  <c r="AK1679" i="1" s="1"/>
  <c r="AI1691" i="1"/>
  <c r="AK1691" i="1" s="1"/>
  <c r="AI1703" i="1"/>
  <c r="AK1703" i="1" s="1"/>
  <c r="AI1715" i="1"/>
  <c r="AK1715" i="1" s="1"/>
  <c r="AI1727" i="1"/>
  <c r="AK1727" i="1" s="1"/>
  <c r="AI1739" i="1"/>
  <c r="AK1739" i="1" s="1"/>
  <c r="AI1751" i="1"/>
  <c r="AK1751" i="1" s="1"/>
  <c r="AI1763" i="1"/>
  <c r="AK1763" i="1" s="1"/>
  <c r="AI1775" i="1"/>
  <c r="AK1775" i="1" s="1"/>
  <c r="AI1787" i="1"/>
  <c r="AK1787" i="1" s="1"/>
  <c r="AI1799" i="1"/>
  <c r="AK1799" i="1" s="1"/>
  <c r="AI1492" i="1"/>
  <c r="AK1492" i="1" s="1"/>
  <c r="AI1507" i="1"/>
  <c r="AK1507" i="1" s="1"/>
  <c r="AI1521" i="1"/>
  <c r="AK1521" i="1" s="1"/>
  <c r="AI1537" i="1"/>
  <c r="AK1537" i="1" s="1"/>
  <c r="AI1551" i="1"/>
  <c r="AK1551" i="1" s="1"/>
  <c r="AI1565" i="1"/>
  <c r="AK1565" i="1" s="1"/>
  <c r="AI1579" i="1"/>
  <c r="AK1579" i="1" s="1"/>
  <c r="AI1593" i="1"/>
  <c r="AK1593" i="1" s="1"/>
  <c r="AI1608" i="1"/>
  <c r="AK1608" i="1" s="1"/>
  <c r="AI1620" i="1"/>
  <c r="AK1620" i="1" s="1"/>
  <c r="AI1632" i="1"/>
  <c r="AK1632" i="1" s="1"/>
  <c r="AI1644" i="1"/>
  <c r="AK1644" i="1" s="1"/>
  <c r="AI1656" i="1"/>
  <c r="AK1656" i="1" s="1"/>
  <c r="AI1668" i="1"/>
  <c r="AK1668" i="1" s="1"/>
  <c r="AI1680" i="1"/>
  <c r="AK1680" i="1" s="1"/>
  <c r="AI1692" i="1"/>
  <c r="AK1692" i="1" s="1"/>
  <c r="AI1704" i="1"/>
  <c r="AK1704" i="1" s="1"/>
  <c r="AI1716" i="1"/>
  <c r="AK1716" i="1" s="1"/>
  <c r="AI1728" i="1"/>
  <c r="AK1728" i="1" s="1"/>
  <c r="AI1740" i="1"/>
  <c r="AK1740" i="1" s="1"/>
  <c r="AI1752" i="1"/>
  <c r="AK1752" i="1" s="1"/>
  <c r="AI1764" i="1"/>
  <c r="AK1764" i="1" s="1"/>
  <c r="AI1776" i="1"/>
  <c r="AK1776" i="1" s="1"/>
  <c r="AI1788" i="1"/>
  <c r="AK1788" i="1" s="1"/>
  <c r="AI1800" i="1"/>
  <c r="AK1800" i="1" s="1"/>
  <c r="AI1493" i="1"/>
  <c r="AK1493" i="1" s="1"/>
  <c r="AI1508" i="1"/>
  <c r="AK1508" i="1" s="1"/>
  <c r="AI1524" i="1"/>
  <c r="AK1524" i="1" s="1"/>
  <c r="AI1538" i="1"/>
  <c r="AK1538" i="1" s="1"/>
  <c r="AI1552" i="1"/>
  <c r="AK1552" i="1" s="1"/>
  <c r="AI1566" i="1"/>
  <c r="AK1566" i="1" s="1"/>
  <c r="AI1580" i="1"/>
  <c r="AK1580" i="1" s="1"/>
  <c r="AI1596" i="1"/>
  <c r="AK1596" i="1" s="1"/>
  <c r="AI1609" i="1"/>
  <c r="AK1609" i="1" s="1"/>
  <c r="AI1621" i="1"/>
  <c r="AK1621" i="1" s="1"/>
  <c r="AI1633" i="1"/>
  <c r="AK1633" i="1" s="1"/>
  <c r="AI1645" i="1"/>
  <c r="AK1645" i="1" s="1"/>
  <c r="AI1657" i="1"/>
  <c r="AK1657" i="1" s="1"/>
  <c r="AI1669" i="1"/>
  <c r="AK1669" i="1" s="1"/>
  <c r="AI1681" i="1"/>
  <c r="AK1681" i="1" s="1"/>
  <c r="AI1693" i="1"/>
  <c r="AK1693" i="1" s="1"/>
  <c r="AI1705" i="1"/>
  <c r="AK1705" i="1" s="1"/>
  <c r="AI1717" i="1"/>
  <c r="AK1717" i="1" s="1"/>
  <c r="AI1729" i="1"/>
  <c r="AK1729" i="1" s="1"/>
  <c r="AI1741" i="1"/>
  <c r="AK1741" i="1" s="1"/>
  <c r="AI1753" i="1"/>
  <c r="AK1753" i="1" s="1"/>
  <c r="AI1765" i="1"/>
  <c r="AK1765" i="1" s="1"/>
  <c r="AI1777" i="1"/>
  <c r="AK1777" i="1" s="1"/>
  <c r="AI1789" i="1"/>
  <c r="AK1789" i="1" s="1"/>
  <c r="AI1801" i="1"/>
  <c r="AK1801" i="1" s="1"/>
  <c r="AI1494" i="1"/>
  <c r="AK1494" i="1" s="1"/>
  <c r="AI1509" i="1"/>
  <c r="AK1509" i="1" s="1"/>
  <c r="AI1525" i="1"/>
  <c r="AK1525" i="1" s="1"/>
  <c r="AI1539" i="1"/>
  <c r="AK1539" i="1" s="1"/>
  <c r="AI1553" i="1"/>
  <c r="AK1553" i="1" s="1"/>
  <c r="AI1567" i="1"/>
  <c r="AK1567" i="1" s="1"/>
  <c r="AI1581" i="1"/>
  <c r="AK1581" i="1" s="1"/>
  <c r="AI1597" i="1"/>
  <c r="AK1597" i="1" s="1"/>
  <c r="AI1610" i="1"/>
  <c r="AK1610" i="1" s="1"/>
  <c r="AI1622" i="1"/>
  <c r="AK1622" i="1" s="1"/>
  <c r="AI1634" i="1"/>
  <c r="AK1634" i="1" s="1"/>
  <c r="AI1646" i="1"/>
  <c r="AK1646" i="1" s="1"/>
  <c r="AI1658" i="1"/>
  <c r="AK1658" i="1" s="1"/>
  <c r="AI1670" i="1"/>
  <c r="AK1670" i="1" s="1"/>
  <c r="AI1682" i="1"/>
  <c r="AK1682" i="1" s="1"/>
  <c r="AI1694" i="1"/>
  <c r="AK1694" i="1" s="1"/>
  <c r="AI1706" i="1"/>
  <c r="AK1706" i="1" s="1"/>
  <c r="AI1718" i="1"/>
  <c r="AK1718" i="1" s="1"/>
  <c r="AI1730" i="1"/>
  <c r="AK1730" i="1" s="1"/>
  <c r="AI1742" i="1"/>
  <c r="AK1742" i="1" s="1"/>
  <c r="AI1754" i="1"/>
  <c r="AK1754" i="1" s="1"/>
  <c r="AI1766" i="1"/>
  <c r="AK1766" i="1" s="1"/>
  <c r="AI1778" i="1"/>
  <c r="AK1778" i="1" s="1"/>
  <c r="AI1790" i="1"/>
  <c r="AK1790" i="1" s="1"/>
  <c r="AI1802" i="1"/>
  <c r="AK1802" i="1" s="1"/>
  <c r="AI1495" i="1"/>
  <c r="AK1495" i="1" s="1"/>
  <c r="AI1512" i="1"/>
  <c r="AK1512" i="1" s="1"/>
  <c r="AI1526" i="1"/>
  <c r="AK1526" i="1" s="1"/>
  <c r="AI1540" i="1"/>
  <c r="AK1540" i="1" s="1"/>
  <c r="AI1554" i="1"/>
  <c r="AK1554" i="1" s="1"/>
  <c r="AI1568" i="1"/>
  <c r="AK1568" i="1" s="1"/>
  <c r="AI1584" i="1"/>
  <c r="AK1584" i="1" s="1"/>
  <c r="AI1598" i="1"/>
  <c r="AK1598" i="1" s="1"/>
  <c r="AI1611" i="1"/>
  <c r="AK1611" i="1" s="1"/>
  <c r="AI1623" i="1"/>
  <c r="AK1623" i="1" s="1"/>
  <c r="AI1635" i="1"/>
  <c r="AK1635" i="1" s="1"/>
  <c r="AI1647" i="1"/>
  <c r="AK1647" i="1" s="1"/>
  <c r="AI1659" i="1"/>
  <c r="AK1659" i="1" s="1"/>
  <c r="AI1671" i="1"/>
  <c r="AK1671" i="1" s="1"/>
  <c r="AI1683" i="1"/>
  <c r="AK1683" i="1" s="1"/>
  <c r="AI1695" i="1"/>
  <c r="AK1695" i="1" s="1"/>
  <c r="AI1707" i="1"/>
  <c r="AK1707" i="1" s="1"/>
  <c r="AI1719" i="1"/>
  <c r="AK1719" i="1" s="1"/>
  <c r="AI1731" i="1"/>
  <c r="AK1731" i="1" s="1"/>
  <c r="AI1743" i="1"/>
  <c r="AK1743" i="1" s="1"/>
  <c r="AI1755" i="1"/>
  <c r="AK1755" i="1" s="1"/>
  <c r="AI1767" i="1"/>
  <c r="AK1767" i="1" s="1"/>
  <c r="AI1779" i="1"/>
  <c r="AK1779" i="1" s="1"/>
  <c r="AI1791" i="1"/>
  <c r="AK1791" i="1" s="1"/>
  <c r="AI1803" i="1"/>
  <c r="AK1803" i="1" s="1"/>
  <c r="AI1496" i="1"/>
  <c r="AK1496" i="1" s="1"/>
  <c r="AI1513" i="1"/>
  <c r="AK1513" i="1" s="1"/>
  <c r="AI1527" i="1"/>
  <c r="AK1527" i="1" s="1"/>
  <c r="AI1541" i="1"/>
  <c r="AK1541" i="1" s="1"/>
  <c r="AI1555" i="1"/>
  <c r="AK1555" i="1" s="1"/>
  <c r="AI1569" i="1"/>
  <c r="AK1569" i="1" s="1"/>
  <c r="AI1585" i="1"/>
  <c r="AK1585" i="1" s="1"/>
  <c r="AI1599" i="1"/>
  <c r="AK1599" i="1" s="1"/>
  <c r="AI1612" i="1"/>
  <c r="AK1612" i="1" s="1"/>
  <c r="AI1624" i="1"/>
  <c r="AK1624" i="1" s="1"/>
  <c r="AI1636" i="1"/>
  <c r="AK1636" i="1" s="1"/>
  <c r="AI1648" i="1"/>
  <c r="AK1648" i="1" s="1"/>
  <c r="AI1660" i="1"/>
  <c r="AK1660" i="1" s="1"/>
  <c r="AI1672" i="1"/>
  <c r="AK1672" i="1" s="1"/>
  <c r="AI1684" i="1"/>
  <c r="AK1684" i="1" s="1"/>
  <c r="AI1696" i="1"/>
  <c r="AK1696" i="1" s="1"/>
  <c r="AI1708" i="1"/>
  <c r="AK1708" i="1" s="1"/>
  <c r="AI1720" i="1"/>
  <c r="AK1720" i="1" s="1"/>
  <c r="AI1732" i="1"/>
  <c r="AK1732" i="1" s="1"/>
  <c r="AI1744" i="1"/>
  <c r="AK1744" i="1" s="1"/>
  <c r="AI1756" i="1"/>
  <c r="AK1756" i="1" s="1"/>
  <c r="AI1768" i="1"/>
  <c r="AK1768" i="1" s="1"/>
  <c r="AI1780" i="1"/>
  <c r="AK1780" i="1" s="1"/>
  <c r="AI1792" i="1"/>
  <c r="AK1792" i="1" s="1"/>
  <c r="AI1804" i="1"/>
  <c r="AK1804" i="1" s="1"/>
  <c r="AI1497" i="1"/>
  <c r="AK1497" i="1" s="1"/>
  <c r="AI1514" i="1"/>
  <c r="AK1514" i="1" s="1"/>
  <c r="AI1528" i="1"/>
  <c r="AK1528" i="1" s="1"/>
  <c r="AI1542" i="1"/>
  <c r="AK1542" i="1" s="1"/>
  <c r="AI1556" i="1"/>
  <c r="AK1556" i="1" s="1"/>
  <c r="AI1572" i="1"/>
  <c r="AK1572" i="1" s="1"/>
  <c r="AI1586" i="1"/>
  <c r="AK1586" i="1" s="1"/>
  <c r="AI1600" i="1"/>
  <c r="AK1600" i="1" s="1"/>
  <c r="AI1613" i="1"/>
  <c r="AK1613" i="1" s="1"/>
  <c r="AI1625" i="1"/>
  <c r="AK1625" i="1" s="1"/>
  <c r="AI1637" i="1"/>
  <c r="AK1637" i="1" s="1"/>
  <c r="AI1649" i="1"/>
  <c r="AK1649" i="1" s="1"/>
  <c r="AI1661" i="1"/>
  <c r="AK1661" i="1" s="1"/>
  <c r="AI1673" i="1"/>
  <c r="AK1673" i="1" s="1"/>
  <c r="AI1685" i="1"/>
  <c r="AK1685" i="1" s="1"/>
  <c r="AI1697" i="1"/>
  <c r="AK1697" i="1" s="1"/>
  <c r="AI1709" i="1"/>
  <c r="AK1709" i="1" s="1"/>
  <c r="AI1721" i="1"/>
  <c r="AK1721" i="1" s="1"/>
  <c r="AI1733" i="1"/>
  <c r="AK1733" i="1" s="1"/>
  <c r="AI1745" i="1"/>
  <c r="AK1745" i="1" s="1"/>
  <c r="AI1757" i="1"/>
  <c r="AK1757" i="1" s="1"/>
  <c r="AI1769" i="1"/>
  <c r="AK1769" i="1" s="1"/>
  <c r="AI1781" i="1"/>
  <c r="AK1781" i="1" s="1"/>
  <c r="AI1793" i="1"/>
  <c r="AK1793" i="1" s="1"/>
  <c r="AI1805" i="1"/>
  <c r="AK1805" i="1" s="1"/>
  <c r="AI1500" i="1"/>
  <c r="AK1500" i="1" s="1"/>
  <c r="AI1515" i="1"/>
  <c r="AK1515" i="1" s="1"/>
  <c r="AI1529" i="1"/>
  <c r="AK1529" i="1" s="1"/>
  <c r="AI1543" i="1"/>
  <c r="AK1543" i="1" s="1"/>
  <c r="AI1557" i="1"/>
  <c r="AK1557" i="1" s="1"/>
  <c r="AI1573" i="1"/>
  <c r="AK1573" i="1" s="1"/>
  <c r="AI1587" i="1"/>
  <c r="AK1587" i="1" s="1"/>
  <c r="AI1601" i="1"/>
  <c r="AK1601" i="1" s="1"/>
  <c r="AI1614" i="1"/>
  <c r="AK1614" i="1" s="1"/>
  <c r="AI1626" i="1"/>
  <c r="AK1626" i="1" s="1"/>
  <c r="AI1638" i="1"/>
  <c r="AK1638" i="1" s="1"/>
  <c r="AI1650" i="1"/>
  <c r="AK1650" i="1" s="1"/>
  <c r="AI1662" i="1"/>
  <c r="AK1662" i="1" s="1"/>
  <c r="AI1674" i="1"/>
  <c r="AK1674" i="1" s="1"/>
  <c r="AI1686" i="1"/>
  <c r="AK1686" i="1" s="1"/>
  <c r="AI1698" i="1"/>
  <c r="AK1698" i="1" s="1"/>
  <c r="AI1710" i="1"/>
  <c r="AK1710" i="1" s="1"/>
  <c r="AI1722" i="1"/>
  <c r="AK1722" i="1" s="1"/>
  <c r="AI1734" i="1"/>
  <c r="AK1734" i="1" s="1"/>
  <c r="AI1746" i="1"/>
  <c r="AK1746" i="1" s="1"/>
  <c r="AI1758" i="1"/>
  <c r="AK1758" i="1" s="1"/>
  <c r="AI1770" i="1"/>
  <c r="AK1770" i="1" s="1"/>
  <c r="AI1782" i="1"/>
  <c r="AK1782" i="1" s="1"/>
  <c r="AI1794" i="1"/>
  <c r="AK1794" i="1" s="1"/>
  <c r="AI1806" i="1"/>
  <c r="AK1806" i="1" s="1"/>
  <c r="AI1501" i="1"/>
  <c r="AK1501" i="1" s="1"/>
  <c r="AI1516" i="1"/>
  <c r="AK1516" i="1" s="1"/>
  <c r="AI1530" i="1"/>
  <c r="AK1530" i="1" s="1"/>
  <c r="AI1544" i="1"/>
  <c r="AK1544" i="1" s="1"/>
  <c r="AI1560" i="1"/>
  <c r="AK1560" i="1" s="1"/>
  <c r="AI1574" i="1"/>
  <c r="AK1574" i="1" s="1"/>
  <c r="AI1588" i="1"/>
  <c r="AK1588" i="1" s="1"/>
  <c r="AI1602" i="1"/>
  <c r="AK1602" i="1" s="1"/>
  <c r="AI1615" i="1"/>
  <c r="AK1615" i="1" s="1"/>
  <c r="AI1627" i="1"/>
  <c r="AK1627" i="1" s="1"/>
  <c r="AI1639" i="1"/>
  <c r="AK1639" i="1" s="1"/>
  <c r="AI1651" i="1"/>
  <c r="AK1651" i="1" s="1"/>
  <c r="AI1663" i="1"/>
  <c r="AK1663" i="1" s="1"/>
  <c r="AI1675" i="1"/>
  <c r="AK1675" i="1" s="1"/>
  <c r="AI1687" i="1"/>
  <c r="AK1687" i="1" s="1"/>
  <c r="AI1699" i="1"/>
  <c r="AK1699" i="1" s="1"/>
  <c r="AI1711" i="1"/>
  <c r="AK1711" i="1" s="1"/>
  <c r="AI1723" i="1"/>
  <c r="AK1723" i="1" s="1"/>
  <c r="AI1735" i="1"/>
  <c r="AK1735" i="1" s="1"/>
  <c r="AI1747" i="1"/>
  <c r="AK1747" i="1" s="1"/>
  <c r="AI1759" i="1"/>
  <c r="AK1759" i="1" s="1"/>
  <c r="AI1771" i="1"/>
  <c r="AK1771" i="1" s="1"/>
  <c r="AI1783" i="1"/>
  <c r="AK1783" i="1" s="1"/>
  <c r="AI1795" i="1"/>
  <c r="AK1795" i="1" s="1"/>
  <c r="AI1807" i="1"/>
  <c r="AK1807" i="1" s="1"/>
  <c r="AI1502" i="1"/>
  <c r="AK1502" i="1" s="1"/>
  <c r="AI1517" i="1"/>
  <c r="AK1517" i="1" s="1"/>
  <c r="AI1531" i="1"/>
  <c r="AK1531" i="1" s="1"/>
  <c r="AI1545" i="1"/>
  <c r="AK1545" i="1" s="1"/>
  <c r="AI1561" i="1"/>
  <c r="AK1561" i="1" s="1"/>
  <c r="AI1575" i="1"/>
  <c r="AK1575" i="1" s="1"/>
  <c r="AI1589" i="1"/>
  <c r="AK1589" i="1" s="1"/>
  <c r="AI1603" i="1"/>
  <c r="AK1603" i="1" s="1"/>
  <c r="AI1616" i="1"/>
  <c r="AK1616" i="1" s="1"/>
  <c r="AI1628" i="1"/>
  <c r="AK1628" i="1" s="1"/>
  <c r="AI1640" i="1"/>
  <c r="AK1640" i="1" s="1"/>
  <c r="AI1652" i="1"/>
  <c r="AK1652" i="1" s="1"/>
  <c r="AI1664" i="1"/>
  <c r="AK1664" i="1" s="1"/>
  <c r="AI1676" i="1"/>
  <c r="AK1676" i="1" s="1"/>
  <c r="AI1688" i="1"/>
  <c r="AK1688" i="1" s="1"/>
  <c r="AI1700" i="1"/>
  <c r="AK1700" i="1" s="1"/>
  <c r="AI1712" i="1"/>
  <c r="AK1712" i="1" s="1"/>
  <c r="AI1724" i="1"/>
  <c r="AK1724" i="1" s="1"/>
  <c r="AI1736" i="1"/>
  <c r="AK1736" i="1" s="1"/>
  <c r="AI1748" i="1"/>
  <c r="AK1748" i="1" s="1"/>
  <c r="AI1760" i="1"/>
  <c r="AK1760" i="1" s="1"/>
  <c r="AI1772" i="1"/>
  <c r="AK1772" i="1" s="1"/>
  <c r="AI1784" i="1"/>
  <c r="AK1784" i="1" s="1"/>
  <c r="AI1796" i="1"/>
  <c r="AK1796" i="1" s="1"/>
  <c r="AI1808" i="1"/>
  <c r="AI1617" i="1"/>
  <c r="AK1617" i="1" s="1"/>
  <c r="AI1761" i="1"/>
  <c r="AK1761" i="1" s="1"/>
  <c r="AI1629" i="1"/>
  <c r="AK1629" i="1" s="1"/>
  <c r="AI1773" i="1"/>
  <c r="AK1773" i="1" s="1"/>
  <c r="AI1641" i="1"/>
  <c r="AK1641" i="1" s="1"/>
  <c r="AI1785" i="1"/>
  <c r="AK1785" i="1" s="1"/>
  <c r="AI1488" i="1"/>
  <c r="AK1488" i="1" s="1"/>
  <c r="AI1653" i="1"/>
  <c r="AK1653" i="1" s="1"/>
  <c r="AI1797" i="1"/>
  <c r="AK1797" i="1" s="1"/>
  <c r="AI1504" i="1"/>
  <c r="AK1504" i="1" s="1"/>
  <c r="AI1665" i="1"/>
  <c r="AK1665" i="1" s="1"/>
  <c r="AI1486" i="1"/>
  <c r="AK1486" i="1" s="1"/>
  <c r="AI1518" i="1"/>
  <c r="AK1518" i="1" s="1"/>
  <c r="AI1677" i="1"/>
  <c r="AK1677" i="1" s="1"/>
  <c r="AI1532" i="1"/>
  <c r="AK1532" i="1" s="1"/>
  <c r="AI1689" i="1"/>
  <c r="AK1689" i="1" s="1"/>
  <c r="AI1548" i="1"/>
  <c r="AK1548" i="1" s="1"/>
  <c r="AI1701" i="1"/>
  <c r="AK1701" i="1" s="1"/>
  <c r="AI1562" i="1"/>
  <c r="AK1562" i="1" s="1"/>
  <c r="AI1713" i="1"/>
  <c r="AK1713" i="1" s="1"/>
  <c r="AI1576" i="1"/>
  <c r="AK1576" i="1" s="1"/>
  <c r="AI1725" i="1"/>
  <c r="AK1725" i="1" s="1"/>
  <c r="AI1590" i="1"/>
  <c r="AK1590" i="1" s="1"/>
  <c r="AI1737" i="1"/>
  <c r="AK1737" i="1" s="1"/>
  <c r="AI1604" i="1"/>
  <c r="AK1604" i="1" s="1"/>
  <c r="AI1749" i="1"/>
  <c r="AK1749" i="1" s="1"/>
  <c r="AO12" i="1"/>
  <c r="AT12" i="1" s="1"/>
  <c r="AO8" i="1"/>
  <c r="AT8" i="1" s="1"/>
  <c r="AI9" i="1"/>
  <c r="AK9" i="1" s="1"/>
  <c r="AI21" i="1"/>
  <c r="AK21" i="1" s="1"/>
  <c r="AI33" i="1"/>
  <c r="AK33" i="1" s="1"/>
  <c r="AI45" i="1"/>
  <c r="AK45" i="1" s="1"/>
  <c r="AI57" i="1"/>
  <c r="AK57" i="1" s="1"/>
  <c r="AI69" i="1"/>
  <c r="AK69" i="1" s="1"/>
  <c r="AI81" i="1"/>
  <c r="AK81" i="1" s="1"/>
  <c r="AI93" i="1"/>
  <c r="AK93" i="1" s="1"/>
  <c r="AI105" i="1"/>
  <c r="AK105" i="1" s="1"/>
  <c r="AI117" i="1"/>
  <c r="AK117" i="1" s="1"/>
  <c r="AI129" i="1"/>
  <c r="AK129" i="1" s="1"/>
  <c r="AI141" i="1"/>
  <c r="AK141" i="1" s="1"/>
  <c r="AI153" i="1"/>
  <c r="AK153" i="1" s="1"/>
  <c r="AI165" i="1"/>
  <c r="AK165" i="1" s="1"/>
  <c r="AI177" i="1"/>
  <c r="AK177" i="1" s="1"/>
  <c r="AI189" i="1"/>
  <c r="AK189" i="1" s="1"/>
  <c r="AI201" i="1"/>
  <c r="AK201" i="1" s="1"/>
  <c r="AI213" i="1"/>
  <c r="AK213" i="1" s="1"/>
  <c r="AI225" i="1"/>
  <c r="AK225" i="1" s="1"/>
  <c r="AI237" i="1"/>
  <c r="AK237" i="1" s="1"/>
  <c r="AI249" i="1"/>
  <c r="AK249" i="1" s="1"/>
  <c r="AI261" i="1"/>
  <c r="AK261" i="1" s="1"/>
  <c r="AI273" i="1"/>
  <c r="AK273" i="1" s="1"/>
  <c r="AI285" i="1"/>
  <c r="AK285" i="1" s="1"/>
  <c r="AI297" i="1"/>
  <c r="AK297" i="1" s="1"/>
  <c r="AI309" i="1"/>
  <c r="AK309" i="1" s="1"/>
  <c r="AI321" i="1"/>
  <c r="AK321" i="1" s="1"/>
  <c r="AI333" i="1"/>
  <c r="AK333" i="1" s="1"/>
  <c r="AI345" i="1"/>
  <c r="AK345" i="1" s="1"/>
  <c r="AI357" i="1"/>
  <c r="AK357" i="1" s="1"/>
  <c r="AI369" i="1"/>
  <c r="AK369" i="1" s="1"/>
  <c r="AI381" i="1"/>
  <c r="AK381" i="1" s="1"/>
  <c r="AI393" i="1"/>
  <c r="AK393" i="1" s="1"/>
  <c r="AI405" i="1"/>
  <c r="AK405" i="1" s="1"/>
  <c r="AI417" i="1"/>
  <c r="AK417" i="1" s="1"/>
  <c r="AI429" i="1"/>
  <c r="AK429" i="1" s="1"/>
  <c r="AI441" i="1"/>
  <c r="AK441" i="1" s="1"/>
  <c r="AI453" i="1"/>
  <c r="AK453" i="1" s="1"/>
  <c r="AI465" i="1"/>
  <c r="AK465" i="1" s="1"/>
  <c r="AI477" i="1"/>
  <c r="AK477" i="1" s="1"/>
  <c r="AI489" i="1"/>
  <c r="AK489" i="1" s="1"/>
  <c r="AI501" i="1"/>
  <c r="AK501" i="1" s="1"/>
  <c r="AI13" i="1"/>
  <c r="AK13" i="1" s="1"/>
  <c r="AI25" i="1"/>
  <c r="AK25" i="1" s="1"/>
  <c r="AI37" i="1"/>
  <c r="AK37" i="1" s="1"/>
  <c r="AI49" i="1"/>
  <c r="AK49" i="1" s="1"/>
  <c r="AI61" i="1"/>
  <c r="AK61" i="1" s="1"/>
  <c r="AI73" i="1"/>
  <c r="AK73" i="1" s="1"/>
  <c r="AI85" i="1"/>
  <c r="AK85" i="1" s="1"/>
  <c r="AI97" i="1"/>
  <c r="AK97" i="1" s="1"/>
  <c r="AI109" i="1"/>
  <c r="AK109" i="1" s="1"/>
  <c r="AI121" i="1"/>
  <c r="AK121" i="1" s="1"/>
  <c r="AI133" i="1"/>
  <c r="AK133" i="1" s="1"/>
  <c r="AI145" i="1"/>
  <c r="AK145" i="1" s="1"/>
  <c r="AI157" i="1"/>
  <c r="AK157" i="1" s="1"/>
  <c r="AI169" i="1"/>
  <c r="AK169" i="1" s="1"/>
  <c r="AI181" i="1"/>
  <c r="AK181" i="1" s="1"/>
  <c r="AI193" i="1"/>
  <c r="AK193" i="1" s="1"/>
  <c r="AI205" i="1"/>
  <c r="AK205" i="1" s="1"/>
  <c r="AI217" i="1"/>
  <c r="AK217" i="1" s="1"/>
  <c r="AI229" i="1"/>
  <c r="AK229" i="1" s="1"/>
  <c r="AI241" i="1"/>
  <c r="AK241" i="1" s="1"/>
  <c r="AI253" i="1"/>
  <c r="AK253" i="1" s="1"/>
  <c r="AI265" i="1"/>
  <c r="AK265" i="1" s="1"/>
  <c r="AI277" i="1"/>
  <c r="AK277" i="1" s="1"/>
  <c r="AI289" i="1"/>
  <c r="AK289" i="1" s="1"/>
  <c r="AI301" i="1"/>
  <c r="AK301" i="1" s="1"/>
  <c r="AI313" i="1"/>
  <c r="AK313" i="1" s="1"/>
  <c r="AI325" i="1"/>
  <c r="AK325" i="1" s="1"/>
  <c r="AI337" i="1"/>
  <c r="AK337" i="1" s="1"/>
  <c r="AI349" i="1"/>
  <c r="AK349" i="1" s="1"/>
  <c r="AI361" i="1"/>
  <c r="AK361" i="1" s="1"/>
  <c r="AI373" i="1"/>
  <c r="AK373" i="1" s="1"/>
  <c r="AI385" i="1"/>
  <c r="AK385" i="1" s="1"/>
  <c r="AI397" i="1"/>
  <c r="AK397" i="1" s="1"/>
  <c r="AI409" i="1"/>
  <c r="AK409" i="1" s="1"/>
  <c r="AI421" i="1"/>
  <c r="AK421" i="1" s="1"/>
  <c r="AI433" i="1"/>
  <c r="AK433" i="1" s="1"/>
  <c r="AI445" i="1"/>
  <c r="AK445" i="1" s="1"/>
  <c r="AI457" i="1"/>
  <c r="AK457" i="1" s="1"/>
  <c r="AI469" i="1"/>
  <c r="AK469" i="1" s="1"/>
  <c r="AI14" i="1"/>
  <c r="AK14" i="1" s="1"/>
  <c r="AI26" i="1"/>
  <c r="AK26" i="1" s="1"/>
  <c r="AI38" i="1"/>
  <c r="AK38" i="1" s="1"/>
  <c r="AI50" i="1"/>
  <c r="AK50" i="1" s="1"/>
  <c r="AI62" i="1"/>
  <c r="AK62" i="1" s="1"/>
  <c r="AI74" i="1"/>
  <c r="AK74" i="1" s="1"/>
  <c r="AI86" i="1"/>
  <c r="AK86" i="1" s="1"/>
  <c r="AI98" i="1"/>
  <c r="AK98" i="1" s="1"/>
  <c r="AI110" i="1"/>
  <c r="AK110" i="1" s="1"/>
  <c r="AI122" i="1"/>
  <c r="AK122" i="1" s="1"/>
  <c r="AI134" i="1"/>
  <c r="AK134" i="1" s="1"/>
  <c r="AI146" i="1"/>
  <c r="AK146" i="1" s="1"/>
  <c r="AI158" i="1"/>
  <c r="AK158" i="1" s="1"/>
  <c r="AI170" i="1"/>
  <c r="AK170" i="1" s="1"/>
  <c r="AI182" i="1"/>
  <c r="AK182" i="1" s="1"/>
  <c r="AI194" i="1"/>
  <c r="AK194" i="1" s="1"/>
  <c r="AI206" i="1"/>
  <c r="AK206" i="1" s="1"/>
  <c r="AI218" i="1"/>
  <c r="AK218" i="1" s="1"/>
  <c r="AI230" i="1"/>
  <c r="AK230" i="1" s="1"/>
  <c r="AI242" i="1"/>
  <c r="AK242" i="1" s="1"/>
  <c r="AI254" i="1"/>
  <c r="AK254" i="1" s="1"/>
  <c r="AI266" i="1"/>
  <c r="AK266" i="1" s="1"/>
  <c r="AI278" i="1"/>
  <c r="AK278" i="1" s="1"/>
  <c r="AI290" i="1"/>
  <c r="AK290" i="1" s="1"/>
  <c r="AI302" i="1"/>
  <c r="AK302" i="1" s="1"/>
  <c r="AI314" i="1"/>
  <c r="AK314" i="1" s="1"/>
  <c r="AI326" i="1"/>
  <c r="AK326" i="1" s="1"/>
  <c r="AI338" i="1"/>
  <c r="AK338" i="1" s="1"/>
  <c r="AI350" i="1"/>
  <c r="AK350" i="1" s="1"/>
  <c r="AI362" i="1"/>
  <c r="AK362" i="1" s="1"/>
  <c r="AI374" i="1"/>
  <c r="AK374" i="1" s="1"/>
  <c r="AI386" i="1"/>
  <c r="AK386" i="1" s="1"/>
  <c r="AI398" i="1"/>
  <c r="AK398" i="1" s="1"/>
  <c r="AI410" i="1"/>
  <c r="AK410" i="1" s="1"/>
  <c r="AI422" i="1"/>
  <c r="AK422" i="1" s="1"/>
  <c r="AI434" i="1"/>
  <c r="AK434" i="1" s="1"/>
  <c r="AI446" i="1"/>
  <c r="AK446" i="1" s="1"/>
  <c r="AI458" i="1"/>
  <c r="AK458" i="1" s="1"/>
  <c r="AI470" i="1"/>
  <c r="AK470" i="1" s="1"/>
  <c r="AI482" i="1"/>
  <c r="AK482" i="1" s="1"/>
  <c r="AI494" i="1"/>
  <c r="AK494" i="1" s="1"/>
  <c r="AI506" i="1"/>
  <c r="AK506" i="1" s="1"/>
  <c r="AI518" i="1"/>
  <c r="AK518" i="1" s="1"/>
  <c r="AI530" i="1"/>
  <c r="AK530" i="1" s="1"/>
  <c r="AI18" i="1"/>
  <c r="AK18" i="1" s="1"/>
  <c r="AI30" i="1"/>
  <c r="AK30" i="1" s="1"/>
  <c r="AI42" i="1"/>
  <c r="AK42" i="1" s="1"/>
  <c r="AI54" i="1"/>
  <c r="AK54" i="1" s="1"/>
  <c r="AI66" i="1"/>
  <c r="AK66" i="1" s="1"/>
  <c r="AI78" i="1"/>
  <c r="AK78" i="1" s="1"/>
  <c r="AI90" i="1"/>
  <c r="AK90" i="1" s="1"/>
  <c r="AI102" i="1"/>
  <c r="AK102" i="1" s="1"/>
  <c r="AI114" i="1"/>
  <c r="AK114" i="1" s="1"/>
  <c r="AI126" i="1"/>
  <c r="AK126" i="1" s="1"/>
  <c r="AI138" i="1"/>
  <c r="AK138" i="1" s="1"/>
  <c r="AI150" i="1"/>
  <c r="AK150" i="1" s="1"/>
  <c r="AI162" i="1"/>
  <c r="AK162" i="1" s="1"/>
  <c r="AI174" i="1"/>
  <c r="AK174" i="1" s="1"/>
  <c r="AI186" i="1"/>
  <c r="AK186" i="1" s="1"/>
  <c r="AI198" i="1"/>
  <c r="AK198" i="1" s="1"/>
  <c r="AI210" i="1"/>
  <c r="AK210" i="1" s="1"/>
  <c r="AI222" i="1"/>
  <c r="AK222" i="1" s="1"/>
  <c r="AI234" i="1"/>
  <c r="AK234" i="1" s="1"/>
  <c r="AI246" i="1"/>
  <c r="AK246" i="1" s="1"/>
  <c r="AI258" i="1"/>
  <c r="AK258" i="1" s="1"/>
  <c r="AI270" i="1"/>
  <c r="AK270" i="1" s="1"/>
  <c r="AI282" i="1"/>
  <c r="AK282" i="1" s="1"/>
  <c r="AI294" i="1"/>
  <c r="AK294" i="1" s="1"/>
  <c r="AI306" i="1"/>
  <c r="AK306" i="1" s="1"/>
  <c r="AI318" i="1"/>
  <c r="AK318" i="1" s="1"/>
  <c r="AI330" i="1"/>
  <c r="AK330" i="1" s="1"/>
  <c r="AI342" i="1"/>
  <c r="AK342" i="1" s="1"/>
  <c r="AI354" i="1"/>
  <c r="AK354" i="1" s="1"/>
  <c r="AI366" i="1"/>
  <c r="AK366" i="1" s="1"/>
  <c r="AI378" i="1"/>
  <c r="AK378" i="1" s="1"/>
  <c r="AI390" i="1"/>
  <c r="AK390" i="1" s="1"/>
  <c r="AI402" i="1"/>
  <c r="AK402" i="1" s="1"/>
  <c r="AI414" i="1"/>
  <c r="AK414" i="1" s="1"/>
  <c r="AI426" i="1"/>
  <c r="AK426" i="1" s="1"/>
  <c r="AI438" i="1"/>
  <c r="AK438" i="1" s="1"/>
  <c r="AI450" i="1"/>
  <c r="AK450" i="1" s="1"/>
  <c r="AI462" i="1"/>
  <c r="AK462" i="1" s="1"/>
  <c r="AI19" i="1"/>
  <c r="AK19" i="1" s="1"/>
  <c r="AI31" i="1"/>
  <c r="AK31" i="1" s="1"/>
  <c r="AI43" i="1"/>
  <c r="AK43" i="1" s="1"/>
  <c r="AI55" i="1"/>
  <c r="AK55" i="1" s="1"/>
  <c r="AI67" i="1"/>
  <c r="AK67" i="1" s="1"/>
  <c r="AI79" i="1"/>
  <c r="AK79" i="1" s="1"/>
  <c r="AI91" i="1"/>
  <c r="AK91" i="1" s="1"/>
  <c r="AI103" i="1"/>
  <c r="AK103" i="1" s="1"/>
  <c r="AI115" i="1"/>
  <c r="AK115" i="1" s="1"/>
  <c r="AI127" i="1"/>
  <c r="AK127" i="1" s="1"/>
  <c r="AI139" i="1"/>
  <c r="AK139" i="1" s="1"/>
  <c r="AI151" i="1"/>
  <c r="AK151" i="1" s="1"/>
  <c r="AI163" i="1"/>
  <c r="AK163" i="1" s="1"/>
  <c r="AI175" i="1"/>
  <c r="AK175" i="1" s="1"/>
  <c r="AI187" i="1"/>
  <c r="AK187" i="1" s="1"/>
  <c r="AI199" i="1"/>
  <c r="AK199" i="1" s="1"/>
  <c r="AI211" i="1"/>
  <c r="AK211" i="1" s="1"/>
  <c r="AI223" i="1"/>
  <c r="AK223" i="1" s="1"/>
  <c r="AI235" i="1"/>
  <c r="AK235" i="1" s="1"/>
  <c r="AI247" i="1"/>
  <c r="AK247" i="1" s="1"/>
  <c r="AI259" i="1"/>
  <c r="AK259" i="1" s="1"/>
  <c r="AI271" i="1"/>
  <c r="AK271" i="1" s="1"/>
  <c r="AI283" i="1"/>
  <c r="AK283" i="1" s="1"/>
  <c r="AI295" i="1"/>
  <c r="AK295" i="1" s="1"/>
  <c r="AI307" i="1"/>
  <c r="AK307" i="1" s="1"/>
  <c r="AI319" i="1"/>
  <c r="AK319" i="1" s="1"/>
  <c r="AI331" i="1"/>
  <c r="AK331" i="1" s="1"/>
  <c r="AI343" i="1"/>
  <c r="AK343" i="1" s="1"/>
  <c r="AI355" i="1"/>
  <c r="AK355" i="1" s="1"/>
  <c r="AI367" i="1"/>
  <c r="AK367" i="1" s="1"/>
  <c r="AI379" i="1"/>
  <c r="AK379" i="1" s="1"/>
  <c r="AI391" i="1"/>
  <c r="AK391" i="1" s="1"/>
  <c r="AI20" i="1"/>
  <c r="AK20" i="1" s="1"/>
  <c r="AI40" i="1"/>
  <c r="AK40" i="1" s="1"/>
  <c r="AI60" i="1"/>
  <c r="AK60" i="1" s="1"/>
  <c r="AI82" i="1"/>
  <c r="AK82" i="1" s="1"/>
  <c r="AI101" i="1"/>
  <c r="AK101" i="1" s="1"/>
  <c r="AI123" i="1"/>
  <c r="AK123" i="1" s="1"/>
  <c r="AI143" i="1"/>
  <c r="AK143" i="1" s="1"/>
  <c r="AI164" i="1"/>
  <c r="AK164" i="1" s="1"/>
  <c r="AI184" i="1"/>
  <c r="AK184" i="1" s="1"/>
  <c r="AI204" i="1"/>
  <c r="AK204" i="1" s="1"/>
  <c r="AI226" i="1"/>
  <c r="AK226" i="1" s="1"/>
  <c r="AI245" i="1"/>
  <c r="AK245" i="1" s="1"/>
  <c r="AI267" i="1"/>
  <c r="AK267" i="1" s="1"/>
  <c r="AI287" i="1"/>
  <c r="AK287" i="1" s="1"/>
  <c r="AI308" i="1"/>
  <c r="AK308" i="1" s="1"/>
  <c r="AI328" i="1"/>
  <c r="AK328" i="1" s="1"/>
  <c r="AI348" i="1"/>
  <c r="AK348" i="1" s="1"/>
  <c r="AI370" i="1"/>
  <c r="AK370" i="1" s="1"/>
  <c r="AI389" i="1"/>
  <c r="AK389" i="1" s="1"/>
  <c r="AI408" i="1"/>
  <c r="AK408" i="1" s="1"/>
  <c r="AI427" i="1"/>
  <c r="AK427" i="1" s="1"/>
  <c r="AI444" i="1"/>
  <c r="AK444" i="1" s="1"/>
  <c r="AI463" i="1"/>
  <c r="AK463" i="1" s="1"/>
  <c r="AI479" i="1"/>
  <c r="AK479" i="1" s="1"/>
  <c r="AI493" i="1"/>
  <c r="AK493" i="1" s="1"/>
  <c r="AI508" i="1"/>
  <c r="AK508" i="1" s="1"/>
  <c r="AI521" i="1"/>
  <c r="AK521" i="1" s="1"/>
  <c r="AI534" i="1"/>
  <c r="AK534" i="1" s="1"/>
  <c r="AI546" i="1"/>
  <c r="AK546" i="1" s="1"/>
  <c r="AI558" i="1"/>
  <c r="AK558" i="1" s="1"/>
  <c r="AI570" i="1"/>
  <c r="AK570" i="1" s="1"/>
  <c r="AI582" i="1"/>
  <c r="AK582" i="1" s="1"/>
  <c r="AI594" i="1"/>
  <c r="AK594" i="1" s="1"/>
  <c r="AI22" i="1"/>
  <c r="AK22" i="1" s="1"/>
  <c r="AI41" i="1"/>
  <c r="AK41" i="1" s="1"/>
  <c r="AI63" i="1"/>
  <c r="AK63" i="1" s="1"/>
  <c r="AI83" i="1"/>
  <c r="AK83" i="1" s="1"/>
  <c r="AI104" i="1"/>
  <c r="AK104" i="1" s="1"/>
  <c r="AI124" i="1"/>
  <c r="AK124" i="1" s="1"/>
  <c r="AI144" i="1"/>
  <c r="AK144" i="1" s="1"/>
  <c r="AI166" i="1"/>
  <c r="AK166" i="1" s="1"/>
  <c r="AI185" i="1"/>
  <c r="AK185" i="1" s="1"/>
  <c r="AI207" i="1"/>
  <c r="AK207" i="1" s="1"/>
  <c r="AI227" i="1"/>
  <c r="AK227" i="1" s="1"/>
  <c r="AI248" i="1"/>
  <c r="AK248" i="1" s="1"/>
  <c r="AI268" i="1"/>
  <c r="AK268" i="1" s="1"/>
  <c r="AI288" i="1"/>
  <c r="AK288" i="1" s="1"/>
  <c r="AI310" i="1"/>
  <c r="AK310" i="1" s="1"/>
  <c r="AI329" i="1"/>
  <c r="AK329" i="1" s="1"/>
  <c r="AI351" i="1"/>
  <c r="AK351" i="1" s="1"/>
  <c r="AI371" i="1"/>
  <c r="AK371" i="1" s="1"/>
  <c r="AI392" i="1"/>
  <c r="AK392" i="1" s="1"/>
  <c r="AI411" i="1"/>
  <c r="AK411" i="1" s="1"/>
  <c r="AI428" i="1"/>
  <c r="AK428" i="1" s="1"/>
  <c r="AI447" i="1"/>
  <c r="AK447" i="1" s="1"/>
  <c r="AI464" i="1"/>
  <c r="AK464" i="1" s="1"/>
  <c r="AI480" i="1"/>
  <c r="AK480" i="1" s="1"/>
  <c r="AI495" i="1"/>
  <c r="AK495" i="1" s="1"/>
  <c r="AI509" i="1"/>
  <c r="AK509" i="1" s="1"/>
  <c r="AI522" i="1"/>
  <c r="AK522" i="1" s="1"/>
  <c r="AI535" i="1"/>
  <c r="AK535" i="1" s="1"/>
  <c r="AI547" i="1"/>
  <c r="AK547" i="1" s="1"/>
  <c r="AI559" i="1"/>
  <c r="AK559" i="1" s="1"/>
  <c r="AI571" i="1"/>
  <c r="AK571" i="1" s="1"/>
  <c r="AI583" i="1"/>
  <c r="AK583" i="1" s="1"/>
  <c r="AI595" i="1"/>
  <c r="AK595" i="1" s="1"/>
  <c r="AI23" i="1"/>
  <c r="AK23" i="1" s="1"/>
  <c r="AI44" i="1"/>
  <c r="AK44" i="1" s="1"/>
  <c r="AI64" i="1"/>
  <c r="AK64" i="1" s="1"/>
  <c r="AI84" i="1"/>
  <c r="AK84" i="1" s="1"/>
  <c r="AI106" i="1"/>
  <c r="AK106" i="1" s="1"/>
  <c r="AI125" i="1"/>
  <c r="AK125" i="1" s="1"/>
  <c r="AI147" i="1"/>
  <c r="AK147" i="1" s="1"/>
  <c r="AI167" i="1"/>
  <c r="AK167" i="1" s="1"/>
  <c r="AI188" i="1"/>
  <c r="AK188" i="1" s="1"/>
  <c r="AI208" i="1"/>
  <c r="AK208" i="1" s="1"/>
  <c r="AI228" i="1"/>
  <c r="AK228" i="1" s="1"/>
  <c r="AI250" i="1"/>
  <c r="AK250" i="1" s="1"/>
  <c r="AI269" i="1"/>
  <c r="AK269" i="1" s="1"/>
  <c r="AI291" i="1"/>
  <c r="AK291" i="1" s="1"/>
  <c r="AI311" i="1"/>
  <c r="AK311" i="1" s="1"/>
  <c r="AI332" i="1"/>
  <c r="AK332" i="1" s="1"/>
  <c r="AI352" i="1"/>
  <c r="AK352" i="1" s="1"/>
  <c r="AI372" i="1"/>
  <c r="AK372" i="1" s="1"/>
  <c r="AI394" i="1"/>
  <c r="AK394" i="1" s="1"/>
  <c r="AI412" i="1"/>
  <c r="AK412" i="1" s="1"/>
  <c r="AI430" i="1"/>
  <c r="AK430" i="1" s="1"/>
  <c r="AI448" i="1"/>
  <c r="AK448" i="1" s="1"/>
  <c r="AI466" i="1"/>
  <c r="AK466" i="1" s="1"/>
  <c r="AI481" i="1"/>
  <c r="AK481" i="1" s="1"/>
  <c r="AI496" i="1"/>
  <c r="AK496" i="1" s="1"/>
  <c r="AI510" i="1"/>
  <c r="AK510" i="1" s="1"/>
  <c r="AI523" i="1"/>
  <c r="AK523" i="1" s="1"/>
  <c r="AI536" i="1"/>
  <c r="AK536" i="1" s="1"/>
  <c r="AI548" i="1"/>
  <c r="AK548" i="1" s="1"/>
  <c r="AI560" i="1"/>
  <c r="AK560" i="1" s="1"/>
  <c r="AI572" i="1"/>
  <c r="AK572" i="1" s="1"/>
  <c r="AI584" i="1"/>
  <c r="AK584" i="1" s="1"/>
  <c r="AI596" i="1"/>
  <c r="AK596" i="1" s="1"/>
  <c r="AI24" i="1"/>
  <c r="AK24" i="1" s="1"/>
  <c r="AI46" i="1"/>
  <c r="AK46" i="1" s="1"/>
  <c r="AI65" i="1"/>
  <c r="AK65" i="1" s="1"/>
  <c r="AI87" i="1"/>
  <c r="AK87" i="1" s="1"/>
  <c r="AI107" i="1"/>
  <c r="AK107" i="1" s="1"/>
  <c r="AI128" i="1"/>
  <c r="AK128" i="1" s="1"/>
  <c r="AI148" i="1"/>
  <c r="AK148" i="1" s="1"/>
  <c r="AI168" i="1"/>
  <c r="AK168" i="1" s="1"/>
  <c r="AI190" i="1"/>
  <c r="AK190" i="1" s="1"/>
  <c r="AI209" i="1"/>
  <c r="AK209" i="1" s="1"/>
  <c r="AI231" i="1"/>
  <c r="AK231" i="1" s="1"/>
  <c r="AI251" i="1"/>
  <c r="AK251" i="1" s="1"/>
  <c r="AI272" i="1"/>
  <c r="AK272" i="1" s="1"/>
  <c r="AI292" i="1"/>
  <c r="AK292" i="1" s="1"/>
  <c r="AI312" i="1"/>
  <c r="AK312" i="1" s="1"/>
  <c r="AI334" i="1"/>
  <c r="AK334" i="1" s="1"/>
  <c r="AI353" i="1"/>
  <c r="AK353" i="1" s="1"/>
  <c r="AI375" i="1"/>
  <c r="AK375" i="1" s="1"/>
  <c r="AI395" i="1"/>
  <c r="AK395" i="1" s="1"/>
  <c r="AI413" i="1"/>
  <c r="AK413" i="1" s="1"/>
  <c r="AI431" i="1"/>
  <c r="AK431" i="1" s="1"/>
  <c r="AI449" i="1"/>
  <c r="AK449" i="1" s="1"/>
  <c r="AI467" i="1"/>
  <c r="AK467" i="1" s="1"/>
  <c r="AI483" i="1"/>
  <c r="AK483" i="1" s="1"/>
  <c r="AI497" i="1"/>
  <c r="AK497" i="1" s="1"/>
  <c r="AI511" i="1"/>
  <c r="AK511" i="1" s="1"/>
  <c r="AI524" i="1"/>
  <c r="AK524" i="1" s="1"/>
  <c r="AI537" i="1"/>
  <c r="AK537" i="1" s="1"/>
  <c r="AI549" i="1"/>
  <c r="AK549" i="1" s="1"/>
  <c r="AI561" i="1"/>
  <c r="AK561" i="1" s="1"/>
  <c r="AI573" i="1"/>
  <c r="AK573" i="1" s="1"/>
  <c r="AI585" i="1"/>
  <c r="AK585" i="1" s="1"/>
  <c r="AI597" i="1"/>
  <c r="AI27" i="1"/>
  <c r="AK27" i="1" s="1"/>
  <c r="AI47" i="1"/>
  <c r="AK47" i="1" s="1"/>
  <c r="AI68" i="1"/>
  <c r="AK68" i="1" s="1"/>
  <c r="AI88" i="1"/>
  <c r="AK88" i="1" s="1"/>
  <c r="AI108" i="1"/>
  <c r="AK108" i="1" s="1"/>
  <c r="AI130" i="1"/>
  <c r="AK130" i="1" s="1"/>
  <c r="AI149" i="1"/>
  <c r="AK149" i="1" s="1"/>
  <c r="AI171" i="1"/>
  <c r="AK171" i="1" s="1"/>
  <c r="AI191" i="1"/>
  <c r="AK191" i="1" s="1"/>
  <c r="AI212" i="1"/>
  <c r="AK212" i="1" s="1"/>
  <c r="AI232" i="1"/>
  <c r="AK232" i="1" s="1"/>
  <c r="AI252" i="1"/>
  <c r="AK252" i="1" s="1"/>
  <c r="AI274" i="1"/>
  <c r="AK274" i="1" s="1"/>
  <c r="AI293" i="1"/>
  <c r="AK293" i="1" s="1"/>
  <c r="AI315" i="1"/>
  <c r="AK315" i="1" s="1"/>
  <c r="AI335" i="1"/>
  <c r="AK335" i="1" s="1"/>
  <c r="AI356" i="1"/>
  <c r="AK356" i="1" s="1"/>
  <c r="AI376" i="1"/>
  <c r="AK376" i="1" s="1"/>
  <c r="AI396" i="1"/>
  <c r="AK396" i="1" s="1"/>
  <c r="AI415" i="1"/>
  <c r="AK415" i="1" s="1"/>
  <c r="AI432" i="1"/>
  <c r="AK432" i="1" s="1"/>
  <c r="AI451" i="1"/>
  <c r="AK451" i="1" s="1"/>
  <c r="AI468" i="1"/>
  <c r="AK468" i="1" s="1"/>
  <c r="AI484" i="1"/>
  <c r="AK484" i="1" s="1"/>
  <c r="AI498" i="1"/>
  <c r="AK498" i="1" s="1"/>
  <c r="AI512" i="1"/>
  <c r="AK512" i="1" s="1"/>
  <c r="AI525" i="1"/>
  <c r="AK525" i="1" s="1"/>
  <c r="AI538" i="1"/>
  <c r="AK538" i="1" s="1"/>
  <c r="AI550" i="1"/>
  <c r="AK550" i="1" s="1"/>
  <c r="AI562" i="1"/>
  <c r="AK562" i="1" s="1"/>
  <c r="AI574" i="1"/>
  <c r="AK574" i="1" s="1"/>
  <c r="AI586" i="1"/>
  <c r="AK586" i="1" s="1"/>
  <c r="AI8" i="1"/>
  <c r="AK8" i="1" s="1"/>
  <c r="AI28" i="1"/>
  <c r="AK28" i="1" s="1"/>
  <c r="AI48" i="1"/>
  <c r="AK48" i="1" s="1"/>
  <c r="AI70" i="1"/>
  <c r="AK70" i="1" s="1"/>
  <c r="AI89" i="1"/>
  <c r="AK89" i="1" s="1"/>
  <c r="AI111" i="1"/>
  <c r="AK111" i="1" s="1"/>
  <c r="AI131" i="1"/>
  <c r="AK131" i="1" s="1"/>
  <c r="AI152" i="1"/>
  <c r="AK152" i="1" s="1"/>
  <c r="AI172" i="1"/>
  <c r="AK172" i="1" s="1"/>
  <c r="AI192" i="1"/>
  <c r="AK192" i="1" s="1"/>
  <c r="AI214" i="1"/>
  <c r="AK214" i="1" s="1"/>
  <c r="AI233" i="1"/>
  <c r="AK233" i="1" s="1"/>
  <c r="AI255" i="1"/>
  <c r="AK255" i="1" s="1"/>
  <c r="AI275" i="1"/>
  <c r="AK275" i="1" s="1"/>
  <c r="AI296" i="1"/>
  <c r="AK296" i="1" s="1"/>
  <c r="AI316" i="1"/>
  <c r="AK316" i="1" s="1"/>
  <c r="AI336" i="1"/>
  <c r="AK336" i="1" s="1"/>
  <c r="AI358" i="1"/>
  <c r="AK358" i="1" s="1"/>
  <c r="AI377" i="1"/>
  <c r="AK377" i="1" s="1"/>
  <c r="AI399" i="1"/>
  <c r="AK399" i="1" s="1"/>
  <c r="AI416" i="1"/>
  <c r="AK416" i="1" s="1"/>
  <c r="AI435" i="1"/>
  <c r="AK435" i="1" s="1"/>
  <c r="AI452" i="1"/>
  <c r="AK452" i="1" s="1"/>
  <c r="AI471" i="1"/>
  <c r="AK471" i="1" s="1"/>
  <c r="AI485" i="1"/>
  <c r="AK485" i="1" s="1"/>
  <c r="AI499" i="1"/>
  <c r="AK499" i="1" s="1"/>
  <c r="AI513" i="1"/>
  <c r="AK513" i="1" s="1"/>
  <c r="AI526" i="1"/>
  <c r="AK526" i="1" s="1"/>
  <c r="AI539" i="1"/>
  <c r="AK539" i="1" s="1"/>
  <c r="AI551" i="1"/>
  <c r="AK551" i="1" s="1"/>
  <c r="AI563" i="1"/>
  <c r="AK563" i="1" s="1"/>
  <c r="AI575" i="1"/>
  <c r="AK575" i="1" s="1"/>
  <c r="AI587" i="1"/>
  <c r="AK587" i="1" s="1"/>
  <c r="AF8" i="1"/>
  <c r="AI10" i="1"/>
  <c r="AK10" i="1" s="1"/>
  <c r="AI29" i="1"/>
  <c r="AK29" i="1" s="1"/>
  <c r="AI51" i="1"/>
  <c r="AK51" i="1" s="1"/>
  <c r="AI71" i="1"/>
  <c r="AK71" i="1" s="1"/>
  <c r="AI92" i="1"/>
  <c r="AK92" i="1" s="1"/>
  <c r="AI112" i="1"/>
  <c r="AK112" i="1" s="1"/>
  <c r="AI132" i="1"/>
  <c r="AK132" i="1" s="1"/>
  <c r="AI154" i="1"/>
  <c r="AK154" i="1" s="1"/>
  <c r="AI173" i="1"/>
  <c r="AK173" i="1" s="1"/>
  <c r="AI195" i="1"/>
  <c r="AK195" i="1" s="1"/>
  <c r="AI215" i="1"/>
  <c r="AK215" i="1" s="1"/>
  <c r="AI236" i="1"/>
  <c r="AK236" i="1" s="1"/>
  <c r="AI256" i="1"/>
  <c r="AK256" i="1" s="1"/>
  <c r="AI276" i="1"/>
  <c r="AK276" i="1" s="1"/>
  <c r="AI298" i="1"/>
  <c r="AK298" i="1" s="1"/>
  <c r="AI317" i="1"/>
  <c r="AK317" i="1" s="1"/>
  <c r="AI339" i="1"/>
  <c r="AK339" i="1" s="1"/>
  <c r="AI359" i="1"/>
  <c r="AK359" i="1" s="1"/>
  <c r="AI380" i="1"/>
  <c r="AK380" i="1" s="1"/>
  <c r="AI400" i="1"/>
  <c r="AK400" i="1" s="1"/>
  <c r="AI418" i="1"/>
  <c r="AK418" i="1" s="1"/>
  <c r="AI436" i="1"/>
  <c r="AK436" i="1" s="1"/>
  <c r="AI454" i="1"/>
  <c r="AK454" i="1" s="1"/>
  <c r="AI472" i="1"/>
  <c r="AK472" i="1" s="1"/>
  <c r="AI486" i="1"/>
  <c r="AK486" i="1" s="1"/>
  <c r="AI500" i="1"/>
  <c r="AK500" i="1" s="1"/>
  <c r="AI514" i="1"/>
  <c r="AK514" i="1" s="1"/>
  <c r="AI527" i="1"/>
  <c r="AK527" i="1" s="1"/>
  <c r="AI540" i="1"/>
  <c r="AK540" i="1" s="1"/>
  <c r="AI552" i="1"/>
  <c r="AK552" i="1" s="1"/>
  <c r="AI564" i="1"/>
  <c r="AK564" i="1" s="1"/>
  <c r="AI576" i="1"/>
  <c r="AK576" i="1" s="1"/>
  <c r="AI588" i="1"/>
  <c r="AK588" i="1" s="1"/>
  <c r="AI11" i="1"/>
  <c r="AK11" i="1" s="1"/>
  <c r="AI32" i="1"/>
  <c r="AK32" i="1" s="1"/>
  <c r="AI52" i="1"/>
  <c r="AK52" i="1" s="1"/>
  <c r="AI72" i="1"/>
  <c r="AK72" i="1" s="1"/>
  <c r="AI94" i="1"/>
  <c r="AK94" i="1" s="1"/>
  <c r="AI113" i="1"/>
  <c r="AK113" i="1" s="1"/>
  <c r="AI135" i="1"/>
  <c r="AK135" i="1" s="1"/>
  <c r="AI155" i="1"/>
  <c r="AK155" i="1" s="1"/>
  <c r="AI176" i="1"/>
  <c r="AK176" i="1" s="1"/>
  <c r="AI196" i="1"/>
  <c r="AK196" i="1" s="1"/>
  <c r="AI216" i="1"/>
  <c r="AK216" i="1" s="1"/>
  <c r="AI238" i="1"/>
  <c r="AK238" i="1" s="1"/>
  <c r="AI257" i="1"/>
  <c r="AK257" i="1" s="1"/>
  <c r="AI279" i="1"/>
  <c r="AK279" i="1" s="1"/>
  <c r="AI299" i="1"/>
  <c r="AK299" i="1" s="1"/>
  <c r="AI320" i="1"/>
  <c r="AK320" i="1" s="1"/>
  <c r="AI340" i="1"/>
  <c r="AK340" i="1" s="1"/>
  <c r="AI360" i="1"/>
  <c r="AK360" i="1" s="1"/>
  <c r="AI382" i="1"/>
  <c r="AK382" i="1" s="1"/>
  <c r="AI401" i="1"/>
  <c r="AK401" i="1" s="1"/>
  <c r="AI419" i="1"/>
  <c r="AK419" i="1" s="1"/>
  <c r="AI437" i="1"/>
  <c r="AK437" i="1" s="1"/>
  <c r="AI455" i="1"/>
  <c r="AK455" i="1" s="1"/>
  <c r="AI473" i="1"/>
  <c r="AK473" i="1" s="1"/>
  <c r="AI487" i="1"/>
  <c r="AK487" i="1" s="1"/>
  <c r="AI502" i="1"/>
  <c r="AK502" i="1" s="1"/>
  <c r="AI515" i="1"/>
  <c r="AK515" i="1" s="1"/>
  <c r="AI528" i="1"/>
  <c r="AK528" i="1" s="1"/>
  <c r="AI541" i="1"/>
  <c r="AK541" i="1" s="1"/>
  <c r="AI553" i="1"/>
  <c r="AK553" i="1" s="1"/>
  <c r="AI565" i="1"/>
  <c r="AK565" i="1" s="1"/>
  <c r="AI577" i="1"/>
  <c r="AK577" i="1" s="1"/>
  <c r="AI589" i="1"/>
  <c r="AK589" i="1" s="1"/>
  <c r="AI12" i="1"/>
  <c r="AK12" i="1" s="1"/>
  <c r="AI34" i="1"/>
  <c r="AK34" i="1" s="1"/>
  <c r="AI53" i="1"/>
  <c r="AK53" i="1" s="1"/>
  <c r="AI75" i="1"/>
  <c r="AK75" i="1" s="1"/>
  <c r="AI95" i="1"/>
  <c r="AK95" i="1" s="1"/>
  <c r="AI116" i="1"/>
  <c r="AK116" i="1" s="1"/>
  <c r="AI136" i="1"/>
  <c r="AK136" i="1" s="1"/>
  <c r="AI156" i="1"/>
  <c r="AK156" i="1" s="1"/>
  <c r="AI178" i="1"/>
  <c r="AK178" i="1" s="1"/>
  <c r="AI197" i="1"/>
  <c r="AK197" i="1" s="1"/>
  <c r="AI219" i="1"/>
  <c r="AK219" i="1" s="1"/>
  <c r="AI239" i="1"/>
  <c r="AK239" i="1" s="1"/>
  <c r="AI260" i="1"/>
  <c r="AK260" i="1" s="1"/>
  <c r="AI280" i="1"/>
  <c r="AK280" i="1" s="1"/>
  <c r="AI300" i="1"/>
  <c r="AK300" i="1" s="1"/>
  <c r="AI322" i="1"/>
  <c r="AK322" i="1" s="1"/>
  <c r="AI341" i="1"/>
  <c r="AK341" i="1" s="1"/>
  <c r="AI363" i="1"/>
  <c r="AK363" i="1" s="1"/>
  <c r="AI383" i="1"/>
  <c r="AK383" i="1" s="1"/>
  <c r="AI403" i="1"/>
  <c r="AK403" i="1" s="1"/>
  <c r="AI420" i="1"/>
  <c r="AK420" i="1" s="1"/>
  <c r="AI439" i="1"/>
  <c r="AK439" i="1" s="1"/>
  <c r="AI456" i="1"/>
  <c r="AK456" i="1" s="1"/>
  <c r="AI474" i="1"/>
  <c r="AK474" i="1" s="1"/>
  <c r="AI488" i="1"/>
  <c r="AK488" i="1" s="1"/>
  <c r="AI503" i="1"/>
  <c r="AK503" i="1" s="1"/>
  <c r="AI516" i="1"/>
  <c r="AK516" i="1" s="1"/>
  <c r="AI529" i="1"/>
  <c r="AK529" i="1" s="1"/>
  <c r="AI542" i="1"/>
  <c r="AK542" i="1" s="1"/>
  <c r="AI554" i="1"/>
  <c r="AK554" i="1" s="1"/>
  <c r="AI566" i="1"/>
  <c r="AK566" i="1" s="1"/>
  <c r="AI578" i="1"/>
  <c r="AK578" i="1" s="1"/>
  <c r="AI590" i="1"/>
  <c r="AK590" i="1" s="1"/>
  <c r="AI15" i="1"/>
  <c r="AK15" i="1" s="1"/>
  <c r="AI35" i="1"/>
  <c r="AK35" i="1" s="1"/>
  <c r="AI56" i="1"/>
  <c r="AK56" i="1" s="1"/>
  <c r="AI76" i="1"/>
  <c r="AK76" i="1" s="1"/>
  <c r="AI96" i="1"/>
  <c r="AK96" i="1" s="1"/>
  <c r="AI118" i="1"/>
  <c r="AK118" i="1" s="1"/>
  <c r="AI137" i="1"/>
  <c r="AK137" i="1" s="1"/>
  <c r="AI159" i="1"/>
  <c r="AK159" i="1" s="1"/>
  <c r="AI179" i="1"/>
  <c r="AK179" i="1" s="1"/>
  <c r="AI200" i="1"/>
  <c r="AK200" i="1" s="1"/>
  <c r="AI220" i="1"/>
  <c r="AK220" i="1" s="1"/>
  <c r="AI240" i="1"/>
  <c r="AK240" i="1" s="1"/>
  <c r="AI262" i="1"/>
  <c r="AK262" i="1" s="1"/>
  <c r="AI281" i="1"/>
  <c r="AK281" i="1" s="1"/>
  <c r="AI303" i="1"/>
  <c r="AK303" i="1" s="1"/>
  <c r="AI323" i="1"/>
  <c r="AK323" i="1" s="1"/>
  <c r="AI344" i="1"/>
  <c r="AK344" i="1" s="1"/>
  <c r="AI364" i="1"/>
  <c r="AK364" i="1" s="1"/>
  <c r="AI384" i="1"/>
  <c r="AK384" i="1" s="1"/>
  <c r="AI404" i="1"/>
  <c r="AK404" i="1" s="1"/>
  <c r="AI423" i="1"/>
  <c r="AK423" i="1" s="1"/>
  <c r="AI440" i="1"/>
  <c r="AK440" i="1" s="1"/>
  <c r="AI459" i="1"/>
  <c r="AK459" i="1" s="1"/>
  <c r="AI475" i="1"/>
  <c r="AK475" i="1" s="1"/>
  <c r="AI490" i="1"/>
  <c r="AK490" i="1" s="1"/>
  <c r="AI504" i="1"/>
  <c r="AK504" i="1" s="1"/>
  <c r="AI517" i="1"/>
  <c r="AK517" i="1" s="1"/>
  <c r="AI531" i="1"/>
  <c r="AK531" i="1" s="1"/>
  <c r="AI543" i="1"/>
  <c r="AK543" i="1" s="1"/>
  <c r="AI555" i="1"/>
  <c r="AK555" i="1" s="1"/>
  <c r="AI567" i="1"/>
  <c r="AK567" i="1" s="1"/>
  <c r="AI579" i="1"/>
  <c r="AK579" i="1" s="1"/>
  <c r="AI591" i="1"/>
  <c r="AK591" i="1" s="1"/>
  <c r="AI16" i="1"/>
  <c r="AK16" i="1" s="1"/>
  <c r="AI36" i="1"/>
  <c r="AK36" i="1" s="1"/>
  <c r="AI58" i="1"/>
  <c r="AK58" i="1" s="1"/>
  <c r="AI77" i="1"/>
  <c r="AK77" i="1" s="1"/>
  <c r="AI99" i="1"/>
  <c r="AK99" i="1" s="1"/>
  <c r="AI119" i="1"/>
  <c r="AK119" i="1" s="1"/>
  <c r="AI140" i="1"/>
  <c r="AK140" i="1" s="1"/>
  <c r="AI160" i="1"/>
  <c r="AK160" i="1" s="1"/>
  <c r="AI180" i="1"/>
  <c r="AK180" i="1" s="1"/>
  <c r="AI202" i="1"/>
  <c r="AK202" i="1" s="1"/>
  <c r="AI221" i="1"/>
  <c r="AK221" i="1" s="1"/>
  <c r="AI243" i="1"/>
  <c r="AK243" i="1" s="1"/>
  <c r="AI263" i="1"/>
  <c r="AK263" i="1" s="1"/>
  <c r="AI284" i="1"/>
  <c r="AK284" i="1" s="1"/>
  <c r="AI304" i="1"/>
  <c r="AK304" i="1" s="1"/>
  <c r="AI324" i="1"/>
  <c r="AK324" i="1" s="1"/>
  <c r="AI346" i="1"/>
  <c r="AK346" i="1" s="1"/>
  <c r="AI365" i="1"/>
  <c r="AK365" i="1" s="1"/>
  <c r="AI387" i="1"/>
  <c r="AK387" i="1" s="1"/>
  <c r="AI406" i="1"/>
  <c r="AK406" i="1" s="1"/>
  <c r="AI424" i="1"/>
  <c r="AK424" i="1" s="1"/>
  <c r="AI442" i="1"/>
  <c r="AK442" i="1" s="1"/>
  <c r="AI460" i="1"/>
  <c r="AK460" i="1" s="1"/>
  <c r="AI476" i="1"/>
  <c r="AK476" i="1" s="1"/>
  <c r="AI491" i="1"/>
  <c r="AK491" i="1" s="1"/>
  <c r="AI505" i="1"/>
  <c r="AK505" i="1" s="1"/>
  <c r="AI519" i="1"/>
  <c r="AK519" i="1" s="1"/>
  <c r="AI532" i="1"/>
  <c r="AK532" i="1" s="1"/>
  <c r="AI544" i="1"/>
  <c r="AK544" i="1" s="1"/>
  <c r="AI556" i="1"/>
  <c r="AK556" i="1" s="1"/>
  <c r="AI568" i="1"/>
  <c r="AK568" i="1" s="1"/>
  <c r="AI580" i="1"/>
  <c r="AK580" i="1" s="1"/>
  <c r="AI592" i="1"/>
  <c r="AK592" i="1" s="1"/>
  <c r="AI17" i="1"/>
  <c r="AK17" i="1" s="1"/>
  <c r="AI39" i="1"/>
  <c r="AK39" i="1" s="1"/>
  <c r="AI59" i="1"/>
  <c r="AK59" i="1" s="1"/>
  <c r="AI80" i="1"/>
  <c r="AK80" i="1" s="1"/>
  <c r="AI100" i="1"/>
  <c r="AK100" i="1" s="1"/>
  <c r="AI120" i="1"/>
  <c r="AK120" i="1" s="1"/>
  <c r="AI142" i="1"/>
  <c r="AK142" i="1" s="1"/>
  <c r="AI161" i="1"/>
  <c r="AK161" i="1" s="1"/>
  <c r="AI183" i="1"/>
  <c r="AK183" i="1" s="1"/>
  <c r="AI203" i="1"/>
  <c r="AK203" i="1" s="1"/>
  <c r="AI224" i="1"/>
  <c r="AK224" i="1" s="1"/>
  <c r="AI244" i="1"/>
  <c r="AK244" i="1" s="1"/>
  <c r="AI264" i="1"/>
  <c r="AK264" i="1" s="1"/>
  <c r="AI286" i="1"/>
  <c r="AK286" i="1" s="1"/>
  <c r="AI305" i="1"/>
  <c r="AK305" i="1" s="1"/>
  <c r="AI327" i="1"/>
  <c r="AK327" i="1" s="1"/>
  <c r="AI347" i="1"/>
  <c r="AK347" i="1" s="1"/>
  <c r="AI368" i="1"/>
  <c r="AK368" i="1" s="1"/>
  <c r="AI388" i="1"/>
  <c r="AK388" i="1" s="1"/>
  <c r="AI407" i="1"/>
  <c r="AK407" i="1" s="1"/>
  <c r="AI425" i="1"/>
  <c r="AK425" i="1" s="1"/>
  <c r="AI443" i="1"/>
  <c r="AK443" i="1" s="1"/>
  <c r="AI461" i="1"/>
  <c r="AK461" i="1" s="1"/>
  <c r="AI478" i="1"/>
  <c r="AK478" i="1" s="1"/>
  <c r="AI492" i="1"/>
  <c r="AK492" i="1" s="1"/>
  <c r="AI507" i="1"/>
  <c r="AK507" i="1" s="1"/>
  <c r="AI520" i="1"/>
  <c r="AK520" i="1" s="1"/>
  <c r="AI533" i="1"/>
  <c r="AK533" i="1" s="1"/>
  <c r="AI545" i="1"/>
  <c r="AK545" i="1" s="1"/>
  <c r="AI557" i="1"/>
  <c r="AK557" i="1" s="1"/>
  <c r="AI569" i="1"/>
  <c r="AK569" i="1" s="1"/>
  <c r="AI581" i="1"/>
  <c r="AK581" i="1" s="1"/>
  <c r="AI593" i="1"/>
  <c r="AK593" i="1" s="1"/>
  <c r="AJ8" i="1"/>
  <c r="AJ19" i="1"/>
  <c r="AJ31" i="1"/>
  <c r="AJ43" i="1"/>
  <c r="AJ55" i="1"/>
  <c r="AJ67" i="1"/>
  <c r="AJ79" i="1"/>
  <c r="AJ91" i="1"/>
  <c r="AJ20" i="1"/>
  <c r="AJ32" i="1"/>
  <c r="AJ44" i="1"/>
  <c r="AJ56" i="1"/>
  <c r="AJ68" i="1"/>
  <c r="AJ80" i="1"/>
  <c r="AJ92" i="1"/>
  <c r="AJ104" i="1"/>
  <c r="AJ116" i="1"/>
  <c r="AJ128" i="1"/>
  <c r="AJ140" i="1"/>
  <c r="AJ152" i="1"/>
  <c r="AJ164" i="1"/>
  <c r="AJ176" i="1"/>
  <c r="AJ188" i="1"/>
  <c r="AJ200" i="1"/>
  <c r="AJ212" i="1"/>
  <c r="AJ224" i="1"/>
  <c r="AJ236" i="1"/>
  <c r="AJ248" i="1"/>
  <c r="AJ260" i="1"/>
  <c r="AJ272" i="1"/>
  <c r="AJ9" i="1"/>
  <c r="AJ21" i="1"/>
  <c r="AJ33" i="1"/>
  <c r="AJ45" i="1"/>
  <c r="AJ57" i="1"/>
  <c r="AJ69" i="1"/>
  <c r="AJ81" i="1"/>
  <c r="AJ93" i="1"/>
  <c r="AJ105" i="1"/>
  <c r="AJ117" i="1"/>
  <c r="AJ129" i="1"/>
  <c r="AJ141" i="1"/>
  <c r="AJ153" i="1"/>
  <c r="AJ165" i="1"/>
  <c r="AJ177" i="1"/>
  <c r="AJ189" i="1"/>
  <c r="AJ201" i="1"/>
  <c r="AJ213" i="1"/>
  <c r="AJ225" i="1"/>
  <c r="AJ237" i="1"/>
  <c r="AJ249" i="1"/>
  <c r="AJ261" i="1"/>
  <c r="AJ273" i="1"/>
  <c r="AJ285" i="1"/>
  <c r="AJ297" i="1"/>
  <c r="AJ309" i="1"/>
  <c r="AJ321" i="1"/>
  <c r="AJ333" i="1"/>
  <c r="AJ345" i="1"/>
  <c r="AJ357" i="1"/>
  <c r="AJ369" i="1"/>
  <c r="AJ381" i="1"/>
  <c r="AJ393" i="1"/>
  <c r="AJ405" i="1"/>
  <c r="AJ417" i="1"/>
  <c r="AJ429" i="1"/>
  <c r="AJ441" i="1"/>
  <c r="AJ453" i="1"/>
  <c r="AJ465" i="1"/>
  <c r="AJ477" i="1"/>
  <c r="AJ10" i="1"/>
  <c r="AJ22" i="1"/>
  <c r="AJ34" i="1"/>
  <c r="AJ46" i="1"/>
  <c r="AJ58" i="1"/>
  <c r="AJ70" i="1"/>
  <c r="AJ82" i="1"/>
  <c r="AJ94" i="1"/>
  <c r="AJ106" i="1"/>
  <c r="AJ118" i="1"/>
  <c r="AJ130" i="1"/>
  <c r="AJ142" i="1"/>
  <c r="AJ154" i="1"/>
  <c r="AJ166" i="1"/>
  <c r="AJ178" i="1"/>
  <c r="AJ190" i="1"/>
  <c r="AJ202" i="1"/>
  <c r="AJ214" i="1"/>
  <c r="AJ226" i="1"/>
  <c r="AJ238" i="1"/>
  <c r="AJ250" i="1"/>
  <c r="AJ262" i="1"/>
  <c r="AJ274" i="1"/>
  <c r="AJ286" i="1"/>
  <c r="AJ298" i="1"/>
  <c r="AJ310" i="1"/>
  <c r="AJ322" i="1"/>
  <c r="AJ334" i="1"/>
  <c r="AJ346" i="1"/>
  <c r="AJ358" i="1"/>
  <c r="AJ370" i="1"/>
  <c r="AJ382" i="1"/>
  <c r="AJ394" i="1"/>
  <c r="AJ406" i="1"/>
  <c r="AJ418" i="1"/>
  <c r="AJ430" i="1"/>
  <c r="AJ442" i="1"/>
  <c r="AJ454" i="1"/>
  <c r="AJ466" i="1"/>
  <c r="AJ478" i="1"/>
  <c r="AJ490" i="1"/>
  <c r="AJ502" i="1"/>
  <c r="AJ514" i="1"/>
  <c r="AJ526" i="1"/>
  <c r="AJ538" i="1"/>
  <c r="AJ550" i="1"/>
  <c r="AJ562" i="1"/>
  <c r="AJ574" i="1"/>
  <c r="AJ586" i="1"/>
  <c r="AG8" i="1"/>
  <c r="AJ11" i="1"/>
  <c r="AJ23" i="1"/>
  <c r="AJ35" i="1"/>
  <c r="AJ47" i="1"/>
  <c r="AJ59" i="1"/>
  <c r="AJ71" i="1"/>
  <c r="AJ83" i="1"/>
  <c r="AJ95" i="1"/>
  <c r="AJ107" i="1"/>
  <c r="AJ119" i="1"/>
  <c r="AJ131" i="1"/>
  <c r="AJ143" i="1"/>
  <c r="AJ155" i="1"/>
  <c r="AJ167" i="1"/>
  <c r="AJ179" i="1"/>
  <c r="AJ191" i="1"/>
  <c r="AJ203" i="1"/>
  <c r="AJ215" i="1"/>
  <c r="AJ227" i="1"/>
  <c r="AJ239" i="1"/>
  <c r="AJ251" i="1"/>
  <c r="AJ263" i="1"/>
  <c r="AJ275" i="1"/>
  <c r="AJ287" i="1"/>
  <c r="AJ299" i="1"/>
  <c r="AJ311" i="1"/>
  <c r="AJ323" i="1"/>
  <c r="AJ335" i="1"/>
  <c r="AJ347" i="1"/>
  <c r="AJ359" i="1"/>
  <c r="AJ371" i="1"/>
  <c r="AJ383" i="1"/>
  <c r="AJ395" i="1"/>
  <c r="AJ407" i="1"/>
  <c r="AJ419" i="1"/>
  <c r="AJ431" i="1"/>
  <c r="AJ443" i="1"/>
  <c r="AJ455" i="1"/>
  <c r="AJ467" i="1"/>
  <c r="AJ479" i="1"/>
  <c r="AJ491" i="1"/>
  <c r="AJ503" i="1"/>
  <c r="AJ515" i="1"/>
  <c r="AJ527" i="1"/>
  <c r="AJ539" i="1"/>
  <c r="AJ551" i="1"/>
  <c r="AJ563" i="1"/>
  <c r="AJ575" i="1"/>
  <c r="AJ587" i="1"/>
  <c r="AJ12" i="1"/>
  <c r="AJ24" i="1"/>
  <c r="AJ36" i="1"/>
  <c r="AJ48" i="1"/>
  <c r="AJ60" i="1"/>
  <c r="AJ72" i="1"/>
  <c r="AJ84" i="1"/>
  <c r="AJ96" i="1"/>
  <c r="AJ108" i="1"/>
  <c r="AJ120" i="1"/>
  <c r="AJ132" i="1"/>
  <c r="AJ144" i="1"/>
  <c r="AJ156" i="1"/>
  <c r="AJ168" i="1"/>
  <c r="AJ180" i="1"/>
  <c r="AJ192" i="1"/>
  <c r="AJ204" i="1"/>
  <c r="AJ216" i="1"/>
  <c r="AJ228" i="1"/>
  <c r="AJ240" i="1"/>
  <c r="AJ252" i="1"/>
  <c r="AJ264" i="1"/>
  <c r="AJ276" i="1"/>
  <c r="AJ288" i="1"/>
  <c r="AJ14" i="1"/>
  <c r="AJ26" i="1"/>
  <c r="AJ38" i="1"/>
  <c r="AJ50" i="1"/>
  <c r="AJ62" i="1"/>
  <c r="AJ74" i="1"/>
  <c r="AJ86" i="1"/>
  <c r="AJ98" i="1"/>
  <c r="AJ110" i="1"/>
  <c r="AJ122" i="1"/>
  <c r="AJ134" i="1"/>
  <c r="AJ146" i="1"/>
  <c r="AJ158" i="1"/>
  <c r="AJ170" i="1"/>
  <c r="AJ182" i="1"/>
  <c r="AJ194" i="1"/>
  <c r="AJ206" i="1"/>
  <c r="AJ218" i="1"/>
  <c r="AJ230" i="1"/>
  <c r="AJ242" i="1"/>
  <c r="AJ254" i="1"/>
  <c r="AJ266" i="1"/>
  <c r="AJ15" i="1"/>
  <c r="AJ27" i="1"/>
  <c r="AJ39" i="1"/>
  <c r="AJ51" i="1"/>
  <c r="AJ63" i="1"/>
  <c r="AJ75" i="1"/>
  <c r="AJ87" i="1"/>
  <c r="AJ99" i="1"/>
  <c r="AJ111" i="1"/>
  <c r="AJ123" i="1"/>
  <c r="AJ135" i="1"/>
  <c r="AJ147" i="1"/>
  <c r="AJ159" i="1"/>
  <c r="AJ171" i="1"/>
  <c r="AJ183" i="1"/>
  <c r="AJ195" i="1"/>
  <c r="AJ207" i="1"/>
  <c r="AJ219" i="1"/>
  <c r="AJ231" i="1"/>
  <c r="AJ243" i="1"/>
  <c r="AJ255" i="1"/>
  <c r="AJ267" i="1"/>
  <c r="AJ279" i="1"/>
  <c r="AJ291" i="1"/>
  <c r="AJ303" i="1"/>
  <c r="AJ315" i="1"/>
  <c r="AJ327" i="1"/>
  <c r="AJ339" i="1"/>
  <c r="AJ351" i="1"/>
  <c r="AJ363" i="1"/>
  <c r="AJ375" i="1"/>
  <c r="AJ387" i="1"/>
  <c r="AJ399" i="1"/>
  <c r="AJ411" i="1"/>
  <c r="AJ423" i="1"/>
  <c r="AJ435" i="1"/>
  <c r="AJ447" i="1"/>
  <c r="AJ459" i="1"/>
  <c r="AJ471" i="1"/>
  <c r="AJ483" i="1"/>
  <c r="AJ495" i="1"/>
  <c r="AJ507" i="1"/>
  <c r="AJ519" i="1"/>
  <c r="AJ531" i="1"/>
  <c r="AJ543" i="1"/>
  <c r="AJ555" i="1"/>
  <c r="AJ567" i="1"/>
  <c r="AJ579" i="1"/>
  <c r="AJ591" i="1"/>
  <c r="AJ16" i="1"/>
  <c r="AJ28" i="1"/>
  <c r="AJ40" i="1"/>
  <c r="AJ52" i="1"/>
  <c r="AJ64" i="1"/>
  <c r="AJ76" i="1"/>
  <c r="AJ88" i="1"/>
  <c r="AJ100" i="1"/>
  <c r="AJ112" i="1"/>
  <c r="AJ124" i="1"/>
  <c r="AJ136" i="1"/>
  <c r="AJ30" i="1"/>
  <c r="AJ78" i="1"/>
  <c r="AJ121" i="1"/>
  <c r="AJ151" i="1"/>
  <c r="AJ184" i="1"/>
  <c r="AJ210" i="1"/>
  <c r="AJ241" i="1"/>
  <c r="AJ269" i="1"/>
  <c r="AJ292" i="1"/>
  <c r="AJ308" i="1"/>
  <c r="AJ328" i="1"/>
  <c r="AJ344" i="1"/>
  <c r="AJ364" i="1"/>
  <c r="AJ380" i="1"/>
  <c r="AJ400" i="1"/>
  <c r="AJ416" i="1"/>
  <c r="AJ436" i="1"/>
  <c r="AJ452" i="1"/>
  <c r="AJ472" i="1"/>
  <c r="AJ488" i="1"/>
  <c r="AJ505" i="1"/>
  <c r="AJ521" i="1"/>
  <c r="AJ536" i="1"/>
  <c r="AJ553" i="1"/>
  <c r="AJ569" i="1"/>
  <c r="AJ584" i="1"/>
  <c r="AJ37" i="1"/>
  <c r="AJ85" i="1"/>
  <c r="AJ125" i="1"/>
  <c r="AJ157" i="1"/>
  <c r="AJ185" i="1"/>
  <c r="AJ211" i="1"/>
  <c r="AJ244" i="1"/>
  <c r="AJ270" i="1"/>
  <c r="AJ293" i="1"/>
  <c r="AJ312" i="1"/>
  <c r="AJ329" i="1"/>
  <c r="AJ348" i="1"/>
  <c r="AJ365" i="1"/>
  <c r="AJ384" i="1"/>
  <c r="AJ401" i="1"/>
  <c r="AJ420" i="1"/>
  <c r="AJ437" i="1"/>
  <c r="AJ456" i="1"/>
  <c r="AJ473" i="1"/>
  <c r="AJ489" i="1"/>
  <c r="AJ506" i="1"/>
  <c r="AJ522" i="1"/>
  <c r="AJ537" i="1"/>
  <c r="AJ554" i="1"/>
  <c r="AJ570" i="1"/>
  <c r="AJ585" i="1"/>
  <c r="AJ41" i="1"/>
  <c r="AJ89" i="1"/>
  <c r="AJ126" i="1"/>
  <c r="AJ160" i="1"/>
  <c r="AJ186" i="1"/>
  <c r="AJ217" i="1"/>
  <c r="AJ245" i="1"/>
  <c r="AJ271" i="1"/>
  <c r="AJ294" i="1"/>
  <c r="AJ313" i="1"/>
  <c r="AJ330" i="1"/>
  <c r="AJ349" i="1"/>
  <c r="AJ366" i="1"/>
  <c r="AJ385" i="1"/>
  <c r="AJ402" i="1"/>
  <c r="AJ421" i="1"/>
  <c r="AJ438" i="1"/>
  <c r="AJ457" i="1"/>
  <c r="AJ474" i="1"/>
  <c r="AJ492" i="1"/>
  <c r="AJ508" i="1"/>
  <c r="AJ523" i="1"/>
  <c r="AJ540" i="1"/>
  <c r="AJ556" i="1"/>
  <c r="AJ571" i="1"/>
  <c r="AJ588" i="1"/>
  <c r="AJ42" i="1"/>
  <c r="AJ90" i="1"/>
  <c r="AJ127" i="1"/>
  <c r="AJ161" i="1"/>
  <c r="AJ187" i="1"/>
  <c r="AJ220" i="1"/>
  <c r="AJ246" i="1"/>
  <c r="AJ277" i="1"/>
  <c r="AJ295" i="1"/>
  <c r="AJ314" i="1"/>
  <c r="AJ331" i="1"/>
  <c r="AJ350" i="1"/>
  <c r="AJ367" i="1"/>
  <c r="AJ386" i="1"/>
  <c r="AJ403" i="1"/>
  <c r="AJ422" i="1"/>
  <c r="AJ439" i="1"/>
  <c r="AJ458" i="1"/>
  <c r="AJ475" i="1"/>
  <c r="AJ493" i="1"/>
  <c r="AJ509" i="1"/>
  <c r="AJ524" i="1"/>
  <c r="AJ541" i="1"/>
  <c r="AJ557" i="1"/>
  <c r="AJ572" i="1"/>
  <c r="AJ589" i="1"/>
  <c r="AJ49" i="1"/>
  <c r="AJ97" i="1"/>
  <c r="AJ133" i="1"/>
  <c r="AJ162" i="1"/>
  <c r="AJ193" i="1"/>
  <c r="AJ221" i="1"/>
  <c r="AJ247" i="1"/>
  <c r="AJ278" i="1"/>
  <c r="AJ296" i="1"/>
  <c r="AJ316" i="1"/>
  <c r="AJ332" i="1"/>
  <c r="AJ352" i="1"/>
  <c r="AJ368" i="1"/>
  <c r="AJ388" i="1"/>
  <c r="AJ404" i="1"/>
  <c r="AJ424" i="1"/>
  <c r="AJ440" i="1"/>
  <c r="AJ460" i="1"/>
  <c r="AJ476" i="1"/>
  <c r="AJ494" i="1"/>
  <c r="AJ510" i="1"/>
  <c r="AJ525" i="1"/>
  <c r="AJ542" i="1"/>
  <c r="AJ558" i="1"/>
  <c r="AJ573" i="1"/>
  <c r="AJ590" i="1"/>
  <c r="AJ53" i="1"/>
  <c r="AJ101" i="1"/>
  <c r="AJ137" i="1"/>
  <c r="AJ163" i="1"/>
  <c r="AJ196" i="1"/>
  <c r="AJ222" i="1"/>
  <c r="AJ253" i="1"/>
  <c r="AJ280" i="1"/>
  <c r="AJ300" i="1"/>
  <c r="AJ317" i="1"/>
  <c r="AJ336" i="1"/>
  <c r="AJ353" i="1"/>
  <c r="AJ372" i="1"/>
  <c r="AJ389" i="1"/>
  <c r="AJ408" i="1"/>
  <c r="AJ425" i="1"/>
  <c r="AJ444" i="1"/>
  <c r="AJ461" i="1"/>
  <c r="AJ480" i="1"/>
  <c r="AJ496" i="1"/>
  <c r="AJ511" i="1"/>
  <c r="AJ528" i="1"/>
  <c r="AJ544" i="1"/>
  <c r="AJ559" i="1"/>
  <c r="AJ576" i="1"/>
  <c r="AJ592" i="1"/>
  <c r="AJ54" i="1"/>
  <c r="AJ102" i="1"/>
  <c r="AJ138" i="1"/>
  <c r="AJ169" i="1"/>
  <c r="AJ197" i="1"/>
  <c r="AJ223" i="1"/>
  <c r="AJ256" i="1"/>
  <c r="AJ281" i="1"/>
  <c r="AJ301" i="1"/>
  <c r="AJ318" i="1"/>
  <c r="AJ337" i="1"/>
  <c r="AJ354" i="1"/>
  <c r="AJ373" i="1"/>
  <c r="AJ390" i="1"/>
  <c r="AJ409" i="1"/>
  <c r="AJ426" i="1"/>
  <c r="AJ445" i="1"/>
  <c r="AJ462" i="1"/>
  <c r="AJ481" i="1"/>
  <c r="AJ497" i="1"/>
  <c r="AJ512" i="1"/>
  <c r="AJ529" i="1"/>
  <c r="AJ545" i="1"/>
  <c r="AJ560" i="1"/>
  <c r="AJ577" i="1"/>
  <c r="AJ593" i="1"/>
  <c r="AJ13" i="1"/>
  <c r="AJ61" i="1"/>
  <c r="AJ103" i="1"/>
  <c r="AJ139" i="1"/>
  <c r="AJ172" i="1"/>
  <c r="AJ198" i="1"/>
  <c r="AJ229" i="1"/>
  <c r="AJ257" i="1"/>
  <c r="AJ282" i="1"/>
  <c r="AJ302" i="1"/>
  <c r="AJ319" i="1"/>
  <c r="AJ338" i="1"/>
  <c r="AJ355" i="1"/>
  <c r="AJ374" i="1"/>
  <c r="AJ391" i="1"/>
  <c r="AJ410" i="1"/>
  <c r="AJ427" i="1"/>
  <c r="AJ446" i="1"/>
  <c r="AJ463" i="1"/>
  <c r="AJ482" i="1"/>
  <c r="AJ498" i="1"/>
  <c r="AJ513" i="1"/>
  <c r="AJ530" i="1"/>
  <c r="AJ546" i="1"/>
  <c r="AJ561" i="1"/>
  <c r="AJ578" i="1"/>
  <c r="AJ594" i="1"/>
  <c r="AJ17" i="1"/>
  <c r="AJ65" i="1"/>
  <c r="AJ109" i="1"/>
  <c r="AJ145" i="1"/>
  <c r="AJ173" i="1"/>
  <c r="AJ199" i="1"/>
  <c r="AJ232" i="1"/>
  <c r="AJ258" i="1"/>
  <c r="AJ283" i="1"/>
  <c r="AJ304" i="1"/>
  <c r="AJ320" i="1"/>
  <c r="AJ340" i="1"/>
  <c r="AJ356" i="1"/>
  <c r="AJ376" i="1"/>
  <c r="AJ392" i="1"/>
  <c r="AJ412" i="1"/>
  <c r="AJ428" i="1"/>
  <c r="AJ448" i="1"/>
  <c r="AJ464" i="1"/>
  <c r="AJ484" i="1"/>
  <c r="AJ499" i="1"/>
  <c r="AJ516" i="1"/>
  <c r="AJ532" i="1"/>
  <c r="AJ547" i="1"/>
  <c r="AJ564" i="1"/>
  <c r="AJ580" i="1"/>
  <c r="AJ595" i="1"/>
  <c r="AJ18" i="1"/>
  <c r="AJ66" i="1"/>
  <c r="AJ113" i="1"/>
  <c r="AJ148" i="1"/>
  <c r="AJ174" i="1"/>
  <c r="AJ205" i="1"/>
  <c r="AJ233" i="1"/>
  <c r="AJ259" i="1"/>
  <c r="AJ284" i="1"/>
  <c r="AJ305" i="1"/>
  <c r="AJ324" i="1"/>
  <c r="AJ341" i="1"/>
  <c r="AJ360" i="1"/>
  <c r="AJ377" i="1"/>
  <c r="AJ396" i="1"/>
  <c r="AJ413" i="1"/>
  <c r="AJ432" i="1"/>
  <c r="AJ449" i="1"/>
  <c r="AJ468" i="1"/>
  <c r="AJ485" i="1"/>
  <c r="AJ500" i="1"/>
  <c r="AJ517" i="1"/>
  <c r="AJ533" i="1"/>
  <c r="AJ548" i="1"/>
  <c r="AJ565" i="1"/>
  <c r="AJ581" i="1"/>
  <c r="AJ596" i="1"/>
  <c r="AJ25" i="1"/>
  <c r="AJ73" i="1"/>
  <c r="AJ114" i="1"/>
  <c r="AJ149" i="1"/>
  <c r="AJ175" i="1"/>
  <c r="AJ208" i="1"/>
  <c r="AJ234" i="1"/>
  <c r="AJ265" i="1"/>
  <c r="AJ289" i="1"/>
  <c r="AJ306" i="1"/>
  <c r="AJ325" i="1"/>
  <c r="AJ342" i="1"/>
  <c r="AJ361" i="1"/>
  <c r="AJ378" i="1"/>
  <c r="AJ397" i="1"/>
  <c r="AJ414" i="1"/>
  <c r="AJ433" i="1"/>
  <c r="AJ450" i="1"/>
  <c r="AJ469" i="1"/>
  <c r="AJ486" i="1"/>
  <c r="AJ501" i="1"/>
  <c r="AJ518" i="1"/>
  <c r="AJ534" i="1"/>
  <c r="AJ549" i="1"/>
  <c r="AJ566" i="1"/>
  <c r="AJ582" i="1"/>
  <c r="AJ597" i="1"/>
  <c r="AJ343" i="1"/>
  <c r="AJ552" i="1"/>
  <c r="AJ29" i="1"/>
  <c r="AJ362" i="1"/>
  <c r="AJ568" i="1"/>
  <c r="AJ77" i="1"/>
  <c r="AJ379" i="1"/>
  <c r="AJ583" i="1"/>
  <c r="AJ115" i="1"/>
  <c r="AJ398" i="1"/>
  <c r="AJ150" i="1"/>
  <c r="AJ415" i="1"/>
  <c r="AJ181" i="1"/>
  <c r="AJ434" i="1"/>
  <c r="AJ209" i="1"/>
  <c r="AJ451" i="1"/>
  <c r="AJ235" i="1"/>
  <c r="AJ470" i="1"/>
  <c r="AJ268" i="1"/>
  <c r="AJ487" i="1"/>
  <c r="AJ290" i="1"/>
  <c r="AJ504" i="1"/>
  <c r="AJ307" i="1"/>
  <c r="AJ520" i="1"/>
  <c r="AJ326" i="1"/>
  <c r="AJ535" i="1"/>
  <c r="AO9" i="1"/>
  <c r="AT9" i="1" s="1"/>
  <c r="AI600" i="1"/>
  <c r="AK600" i="1" s="1"/>
  <c r="AI612" i="1"/>
  <c r="AK612" i="1" s="1"/>
  <c r="AI624" i="1"/>
  <c r="AK624" i="1" s="1"/>
  <c r="AI636" i="1"/>
  <c r="AK636" i="1" s="1"/>
  <c r="AI648" i="1"/>
  <c r="AK648" i="1" s="1"/>
  <c r="AI660" i="1"/>
  <c r="AK660" i="1" s="1"/>
  <c r="AI672" i="1"/>
  <c r="AK672" i="1" s="1"/>
  <c r="AI684" i="1"/>
  <c r="AK684" i="1" s="1"/>
  <c r="AI696" i="1"/>
  <c r="AK696" i="1" s="1"/>
  <c r="AI708" i="1"/>
  <c r="AK708" i="1" s="1"/>
  <c r="AI720" i="1"/>
  <c r="AK720" i="1" s="1"/>
  <c r="AI732" i="1"/>
  <c r="AK732" i="1" s="1"/>
  <c r="AI744" i="1"/>
  <c r="AK744" i="1" s="1"/>
  <c r="AI756" i="1"/>
  <c r="AK756" i="1" s="1"/>
  <c r="AI768" i="1"/>
  <c r="AK768" i="1" s="1"/>
  <c r="AI780" i="1"/>
  <c r="AK780" i="1" s="1"/>
  <c r="AI792" i="1"/>
  <c r="AK792" i="1" s="1"/>
  <c r="AI804" i="1"/>
  <c r="AK804" i="1" s="1"/>
  <c r="AI816" i="1"/>
  <c r="AK816" i="1" s="1"/>
  <c r="AI828" i="1"/>
  <c r="AK828" i="1" s="1"/>
  <c r="AI840" i="1"/>
  <c r="AK840" i="1" s="1"/>
  <c r="AI852" i="1"/>
  <c r="AK852" i="1" s="1"/>
  <c r="AI864" i="1"/>
  <c r="AK864" i="1" s="1"/>
  <c r="AI876" i="1"/>
  <c r="AK876" i="1" s="1"/>
  <c r="AI888" i="1"/>
  <c r="AK888" i="1" s="1"/>
  <c r="AI900" i="1"/>
  <c r="AK900" i="1" s="1"/>
  <c r="AI912" i="1"/>
  <c r="AK912" i="1" s="1"/>
  <c r="AI924" i="1"/>
  <c r="AK924" i="1" s="1"/>
  <c r="AI936" i="1"/>
  <c r="AK936" i="1" s="1"/>
  <c r="AI948" i="1"/>
  <c r="AK948" i="1" s="1"/>
  <c r="AI960" i="1"/>
  <c r="AK960" i="1" s="1"/>
  <c r="AI972" i="1"/>
  <c r="AK972" i="1" s="1"/>
  <c r="AI984" i="1"/>
  <c r="AK984" i="1" s="1"/>
  <c r="AI996" i="1"/>
  <c r="AK996" i="1" s="1"/>
  <c r="AI1008" i="1"/>
  <c r="AK1008" i="1" s="1"/>
  <c r="AI1020" i="1"/>
  <c r="AK1020" i="1" s="1"/>
  <c r="AI602" i="1"/>
  <c r="AK602" i="1" s="1"/>
  <c r="AI614" i="1"/>
  <c r="AK614" i="1" s="1"/>
  <c r="AI626" i="1"/>
  <c r="AK626" i="1" s="1"/>
  <c r="AI638" i="1"/>
  <c r="AK638" i="1" s="1"/>
  <c r="AI650" i="1"/>
  <c r="AK650" i="1" s="1"/>
  <c r="AI662" i="1"/>
  <c r="AK662" i="1" s="1"/>
  <c r="AI674" i="1"/>
  <c r="AK674" i="1" s="1"/>
  <c r="AI686" i="1"/>
  <c r="AK686" i="1" s="1"/>
  <c r="AI698" i="1"/>
  <c r="AK698" i="1" s="1"/>
  <c r="AI710" i="1"/>
  <c r="AK710" i="1" s="1"/>
  <c r="AI722" i="1"/>
  <c r="AK722" i="1" s="1"/>
  <c r="AI734" i="1"/>
  <c r="AK734" i="1" s="1"/>
  <c r="AI746" i="1"/>
  <c r="AK746" i="1" s="1"/>
  <c r="AI758" i="1"/>
  <c r="AK758" i="1" s="1"/>
  <c r="AI770" i="1"/>
  <c r="AK770" i="1" s="1"/>
  <c r="AI782" i="1"/>
  <c r="AK782" i="1" s="1"/>
  <c r="AI794" i="1"/>
  <c r="AK794" i="1" s="1"/>
  <c r="AI806" i="1"/>
  <c r="AK806" i="1" s="1"/>
  <c r="AI818" i="1"/>
  <c r="AK818" i="1" s="1"/>
  <c r="AI830" i="1"/>
  <c r="AK830" i="1" s="1"/>
  <c r="AI842" i="1"/>
  <c r="AK842" i="1" s="1"/>
  <c r="AI854" i="1"/>
  <c r="AK854" i="1" s="1"/>
  <c r="AI866" i="1"/>
  <c r="AK866" i="1" s="1"/>
  <c r="AI878" i="1"/>
  <c r="AK878" i="1" s="1"/>
  <c r="AI890" i="1"/>
  <c r="AK890" i="1" s="1"/>
  <c r="AI603" i="1"/>
  <c r="AK603" i="1" s="1"/>
  <c r="AI615" i="1"/>
  <c r="AK615" i="1" s="1"/>
  <c r="AI627" i="1"/>
  <c r="AK627" i="1" s="1"/>
  <c r="AI639" i="1"/>
  <c r="AK639" i="1" s="1"/>
  <c r="AI651" i="1"/>
  <c r="AK651" i="1" s="1"/>
  <c r="AI663" i="1"/>
  <c r="AK663" i="1" s="1"/>
  <c r="AI675" i="1"/>
  <c r="AK675" i="1" s="1"/>
  <c r="AI687" i="1"/>
  <c r="AK687" i="1" s="1"/>
  <c r="AI699" i="1"/>
  <c r="AK699" i="1" s="1"/>
  <c r="AI711" i="1"/>
  <c r="AK711" i="1" s="1"/>
  <c r="AI723" i="1"/>
  <c r="AK723" i="1" s="1"/>
  <c r="AI735" i="1"/>
  <c r="AK735" i="1" s="1"/>
  <c r="AI747" i="1"/>
  <c r="AK747" i="1" s="1"/>
  <c r="AI759" i="1"/>
  <c r="AK759" i="1" s="1"/>
  <c r="AI771" i="1"/>
  <c r="AK771" i="1" s="1"/>
  <c r="AI783" i="1"/>
  <c r="AK783" i="1" s="1"/>
  <c r="AI795" i="1"/>
  <c r="AK795" i="1" s="1"/>
  <c r="AI807" i="1"/>
  <c r="AK807" i="1" s="1"/>
  <c r="AI819" i="1"/>
  <c r="AK819" i="1" s="1"/>
  <c r="AI831" i="1"/>
  <c r="AK831" i="1" s="1"/>
  <c r="AI843" i="1"/>
  <c r="AK843" i="1" s="1"/>
  <c r="AI855" i="1"/>
  <c r="AK855" i="1" s="1"/>
  <c r="AI867" i="1"/>
  <c r="AK867" i="1" s="1"/>
  <c r="AI879" i="1"/>
  <c r="AK879" i="1" s="1"/>
  <c r="AI891" i="1"/>
  <c r="AK891" i="1" s="1"/>
  <c r="AI903" i="1"/>
  <c r="AK903" i="1" s="1"/>
  <c r="AI604" i="1"/>
  <c r="AK604" i="1" s="1"/>
  <c r="AI616" i="1"/>
  <c r="AK616" i="1" s="1"/>
  <c r="AI628" i="1"/>
  <c r="AK628" i="1" s="1"/>
  <c r="AI640" i="1"/>
  <c r="AK640" i="1" s="1"/>
  <c r="AI652" i="1"/>
  <c r="AK652" i="1" s="1"/>
  <c r="AI664" i="1"/>
  <c r="AK664" i="1" s="1"/>
  <c r="AI676" i="1"/>
  <c r="AK676" i="1" s="1"/>
  <c r="AI688" i="1"/>
  <c r="AK688" i="1" s="1"/>
  <c r="AI700" i="1"/>
  <c r="AK700" i="1" s="1"/>
  <c r="AI712" i="1"/>
  <c r="AK712" i="1" s="1"/>
  <c r="AI724" i="1"/>
  <c r="AK724" i="1" s="1"/>
  <c r="AI736" i="1"/>
  <c r="AK736" i="1" s="1"/>
  <c r="AI748" i="1"/>
  <c r="AK748" i="1" s="1"/>
  <c r="AI760" i="1"/>
  <c r="AK760" i="1" s="1"/>
  <c r="AI772" i="1"/>
  <c r="AK772" i="1" s="1"/>
  <c r="AI784" i="1"/>
  <c r="AK784" i="1" s="1"/>
  <c r="AI796" i="1"/>
  <c r="AK796" i="1" s="1"/>
  <c r="AI808" i="1"/>
  <c r="AK808" i="1" s="1"/>
  <c r="AI820" i="1"/>
  <c r="AK820" i="1" s="1"/>
  <c r="AI832" i="1"/>
  <c r="AK832" i="1" s="1"/>
  <c r="AI844" i="1"/>
  <c r="AK844" i="1" s="1"/>
  <c r="AI856" i="1"/>
  <c r="AK856" i="1" s="1"/>
  <c r="AI868" i="1"/>
  <c r="AK868" i="1" s="1"/>
  <c r="AI880" i="1"/>
  <c r="AK880" i="1" s="1"/>
  <c r="AI892" i="1"/>
  <c r="AK892" i="1" s="1"/>
  <c r="AI904" i="1"/>
  <c r="AK904" i="1" s="1"/>
  <c r="AI916" i="1"/>
  <c r="AK916" i="1" s="1"/>
  <c r="AI928" i="1"/>
  <c r="AK928" i="1" s="1"/>
  <c r="AI940" i="1"/>
  <c r="AK940" i="1" s="1"/>
  <c r="AI952" i="1"/>
  <c r="AK952" i="1" s="1"/>
  <c r="AI964" i="1"/>
  <c r="AK964" i="1" s="1"/>
  <c r="AI976" i="1"/>
  <c r="AK976" i="1" s="1"/>
  <c r="AI988" i="1"/>
  <c r="AK988" i="1" s="1"/>
  <c r="AI1000" i="1"/>
  <c r="AK1000" i="1" s="1"/>
  <c r="AI1012" i="1"/>
  <c r="AK1012" i="1" s="1"/>
  <c r="AI1024" i="1"/>
  <c r="AK1024" i="1" s="1"/>
  <c r="AI605" i="1"/>
  <c r="AK605" i="1" s="1"/>
  <c r="AI617" i="1"/>
  <c r="AK617" i="1" s="1"/>
  <c r="AI629" i="1"/>
  <c r="AK629" i="1" s="1"/>
  <c r="AI641" i="1"/>
  <c r="AK641" i="1" s="1"/>
  <c r="AI653" i="1"/>
  <c r="AK653" i="1" s="1"/>
  <c r="AI665" i="1"/>
  <c r="AK665" i="1" s="1"/>
  <c r="AI677" i="1"/>
  <c r="AK677" i="1" s="1"/>
  <c r="AI689" i="1"/>
  <c r="AK689" i="1" s="1"/>
  <c r="AI701" i="1"/>
  <c r="AK701" i="1" s="1"/>
  <c r="AI713" i="1"/>
  <c r="AK713" i="1" s="1"/>
  <c r="AI725" i="1"/>
  <c r="AK725" i="1" s="1"/>
  <c r="AI737" i="1"/>
  <c r="AK737" i="1" s="1"/>
  <c r="AI749" i="1"/>
  <c r="AK749" i="1" s="1"/>
  <c r="AI761" i="1"/>
  <c r="AK761" i="1" s="1"/>
  <c r="AI773" i="1"/>
  <c r="AK773" i="1" s="1"/>
  <c r="AI785" i="1"/>
  <c r="AK785" i="1" s="1"/>
  <c r="AI797" i="1"/>
  <c r="AK797" i="1" s="1"/>
  <c r="AI809" i="1"/>
  <c r="AK809" i="1" s="1"/>
  <c r="AI821" i="1"/>
  <c r="AK821" i="1" s="1"/>
  <c r="AI833" i="1"/>
  <c r="AK833" i="1" s="1"/>
  <c r="AI845" i="1"/>
  <c r="AK845" i="1" s="1"/>
  <c r="AI857" i="1"/>
  <c r="AK857" i="1" s="1"/>
  <c r="AI869" i="1"/>
  <c r="AK869" i="1" s="1"/>
  <c r="AI881" i="1"/>
  <c r="AK881" i="1" s="1"/>
  <c r="AI893" i="1"/>
  <c r="AK893" i="1" s="1"/>
  <c r="AI905" i="1"/>
  <c r="AK905" i="1" s="1"/>
  <c r="AI917" i="1"/>
  <c r="AK917" i="1" s="1"/>
  <c r="AI929" i="1"/>
  <c r="AK929" i="1" s="1"/>
  <c r="AI941" i="1"/>
  <c r="AK941" i="1" s="1"/>
  <c r="AI953" i="1"/>
  <c r="AK953" i="1" s="1"/>
  <c r="AI965" i="1"/>
  <c r="AK965" i="1" s="1"/>
  <c r="AI977" i="1"/>
  <c r="AK977" i="1" s="1"/>
  <c r="AI989" i="1"/>
  <c r="AK989" i="1" s="1"/>
  <c r="AI1001" i="1"/>
  <c r="AK1001" i="1" s="1"/>
  <c r="AI1013" i="1"/>
  <c r="AK1013" i="1" s="1"/>
  <c r="AI1025" i="1"/>
  <c r="AK1025" i="1" s="1"/>
  <c r="AI606" i="1"/>
  <c r="AK606" i="1" s="1"/>
  <c r="AI618" i="1"/>
  <c r="AK618" i="1" s="1"/>
  <c r="AI630" i="1"/>
  <c r="AK630" i="1" s="1"/>
  <c r="AI642" i="1"/>
  <c r="AK642" i="1" s="1"/>
  <c r="AI654" i="1"/>
  <c r="AK654" i="1" s="1"/>
  <c r="AI666" i="1"/>
  <c r="AK666" i="1" s="1"/>
  <c r="AI678" i="1"/>
  <c r="AK678" i="1" s="1"/>
  <c r="AI690" i="1"/>
  <c r="AK690" i="1" s="1"/>
  <c r="AI702" i="1"/>
  <c r="AK702" i="1" s="1"/>
  <c r="AI714" i="1"/>
  <c r="AK714" i="1" s="1"/>
  <c r="AI726" i="1"/>
  <c r="AK726" i="1" s="1"/>
  <c r="AI738" i="1"/>
  <c r="AK738" i="1" s="1"/>
  <c r="AI750" i="1"/>
  <c r="AK750" i="1" s="1"/>
  <c r="AI762" i="1"/>
  <c r="AK762" i="1" s="1"/>
  <c r="AI774" i="1"/>
  <c r="AK774" i="1" s="1"/>
  <c r="AI786" i="1"/>
  <c r="AK786" i="1" s="1"/>
  <c r="AI798" i="1"/>
  <c r="AK798" i="1" s="1"/>
  <c r="AI810" i="1"/>
  <c r="AK810" i="1" s="1"/>
  <c r="AI822" i="1"/>
  <c r="AK822" i="1" s="1"/>
  <c r="AI834" i="1"/>
  <c r="AK834" i="1" s="1"/>
  <c r="AI846" i="1"/>
  <c r="AK846" i="1" s="1"/>
  <c r="AI858" i="1"/>
  <c r="AK858" i="1" s="1"/>
  <c r="AI870" i="1"/>
  <c r="AK870" i="1" s="1"/>
  <c r="AI882" i="1"/>
  <c r="AK882" i="1" s="1"/>
  <c r="AI894" i="1"/>
  <c r="AK894" i="1" s="1"/>
  <c r="AI906" i="1"/>
  <c r="AK906" i="1" s="1"/>
  <c r="AI608" i="1"/>
  <c r="AK608" i="1" s="1"/>
  <c r="AI620" i="1"/>
  <c r="AK620" i="1" s="1"/>
  <c r="AI632" i="1"/>
  <c r="AK632" i="1" s="1"/>
  <c r="AI644" i="1"/>
  <c r="AK644" i="1" s="1"/>
  <c r="AI656" i="1"/>
  <c r="AK656" i="1" s="1"/>
  <c r="AI668" i="1"/>
  <c r="AK668" i="1" s="1"/>
  <c r="AI680" i="1"/>
  <c r="AK680" i="1" s="1"/>
  <c r="AI692" i="1"/>
  <c r="AK692" i="1" s="1"/>
  <c r="AI704" i="1"/>
  <c r="AK704" i="1" s="1"/>
  <c r="AI716" i="1"/>
  <c r="AK716" i="1" s="1"/>
  <c r="AI728" i="1"/>
  <c r="AK728" i="1" s="1"/>
  <c r="AI740" i="1"/>
  <c r="AK740" i="1" s="1"/>
  <c r="AI752" i="1"/>
  <c r="AK752" i="1" s="1"/>
  <c r="AI764" i="1"/>
  <c r="AK764" i="1" s="1"/>
  <c r="AI776" i="1"/>
  <c r="AK776" i="1" s="1"/>
  <c r="AI788" i="1"/>
  <c r="AK788" i="1" s="1"/>
  <c r="AI800" i="1"/>
  <c r="AK800" i="1" s="1"/>
  <c r="AI812" i="1"/>
  <c r="AK812" i="1" s="1"/>
  <c r="AI824" i="1"/>
  <c r="AK824" i="1" s="1"/>
  <c r="AI836" i="1"/>
  <c r="AK836" i="1" s="1"/>
  <c r="AI848" i="1"/>
  <c r="AK848" i="1" s="1"/>
  <c r="AI860" i="1"/>
  <c r="AK860" i="1" s="1"/>
  <c r="AI872" i="1"/>
  <c r="AK872" i="1" s="1"/>
  <c r="AI884" i="1"/>
  <c r="AK884" i="1" s="1"/>
  <c r="AI896" i="1"/>
  <c r="AK896" i="1" s="1"/>
  <c r="AI609" i="1"/>
  <c r="AK609" i="1" s="1"/>
  <c r="AI621" i="1"/>
  <c r="AK621" i="1" s="1"/>
  <c r="AI633" i="1"/>
  <c r="AK633" i="1" s="1"/>
  <c r="AI645" i="1"/>
  <c r="AK645" i="1" s="1"/>
  <c r="AI657" i="1"/>
  <c r="AK657" i="1" s="1"/>
  <c r="AI669" i="1"/>
  <c r="AK669" i="1" s="1"/>
  <c r="AI681" i="1"/>
  <c r="AK681" i="1" s="1"/>
  <c r="AI693" i="1"/>
  <c r="AK693" i="1" s="1"/>
  <c r="AI705" i="1"/>
  <c r="AK705" i="1" s="1"/>
  <c r="AI717" i="1"/>
  <c r="AK717" i="1" s="1"/>
  <c r="AI729" i="1"/>
  <c r="AK729" i="1" s="1"/>
  <c r="AI741" i="1"/>
  <c r="AK741" i="1" s="1"/>
  <c r="AI753" i="1"/>
  <c r="AK753" i="1" s="1"/>
  <c r="AI765" i="1"/>
  <c r="AK765" i="1" s="1"/>
  <c r="AI777" i="1"/>
  <c r="AK777" i="1" s="1"/>
  <c r="AI789" i="1"/>
  <c r="AK789" i="1" s="1"/>
  <c r="AI801" i="1"/>
  <c r="AK801" i="1" s="1"/>
  <c r="AI813" i="1"/>
  <c r="AK813" i="1" s="1"/>
  <c r="AI825" i="1"/>
  <c r="AK825" i="1" s="1"/>
  <c r="AI837" i="1"/>
  <c r="AK837" i="1" s="1"/>
  <c r="AI849" i="1"/>
  <c r="AK849" i="1" s="1"/>
  <c r="AI861" i="1"/>
  <c r="AK861" i="1" s="1"/>
  <c r="AI873" i="1"/>
  <c r="AK873" i="1" s="1"/>
  <c r="AI885" i="1"/>
  <c r="AK885" i="1" s="1"/>
  <c r="AI897" i="1"/>
  <c r="AK897" i="1" s="1"/>
  <c r="AI909" i="1"/>
  <c r="AK909" i="1" s="1"/>
  <c r="AI921" i="1"/>
  <c r="AK921" i="1" s="1"/>
  <c r="AI933" i="1"/>
  <c r="AK933" i="1" s="1"/>
  <c r="AI945" i="1"/>
  <c r="AK945" i="1" s="1"/>
  <c r="AI957" i="1"/>
  <c r="AK957" i="1" s="1"/>
  <c r="AI969" i="1"/>
  <c r="AK969" i="1" s="1"/>
  <c r="AI981" i="1"/>
  <c r="AK981" i="1" s="1"/>
  <c r="AI993" i="1"/>
  <c r="AK993" i="1" s="1"/>
  <c r="AI1005" i="1"/>
  <c r="AK1005" i="1" s="1"/>
  <c r="AI1017" i="1"/>
  <c r="AK1017" i="1" s="1"/>
  <c r="AI1029" i="1"/>
  <c r="AK1029" i="1" s="1"/>
  <c r="AI610" i="1"/>
  <c r="AK610" i="1" s="1"/>
  <c r="AI622" i="1"/>
  <c r="AK622" i="1" s="1"/>
  <c r="AI634" i="1"/>
  <c r="AK634" i="1" s="1"/>
  <c r="AI646" i="1"/>
  <c r="AK646" i="1" s="1"/>
  <c r="AI658" i="1"/>
  <c r="AK658" i="1" s="1"/>
  <c r="AI670" i="1"/>
  <c r="AK670" i="1" s="1"/>
  <c r="AI682" i="1"/>
  <c r="AK682" i="1" s="1"/>
  <c r="AI694" i="1"/>
  <c r="AK694" i="1" s="1"/>
  <c r="AI706" i="1"/>
  <c r="AK706" i="1" s="1"/>
  <c r="AI718" i="1"/>
  <c r="AK718" i="1" s="1"/>
  <c r="AI730" i="1"/>
  <c r="AK730" i="1" s="1"/>
  <c r="AI742" i="1"/>
  <c r="AK742" i="1" s="1"/>
  <c r="AI754" i="1"/>
  <c r="AK754" i="1" s="1"/>
  <c r="AI766" i="1"/>
  <c r="AK766" i="1" s="1"/>
  <c r="AI778" i="1"/>
  <c r="AK778" i="1" s="1"/>
  <c r="AI790" i="1"/>
  <c r="AK790" i="1" s="1"/>
  <c r="AI802" i="1"/>
  <c r="AK802" i="1" s="1"/>
  <c r="AI814" i="1"/>
  <c r="AK814" i="1" s="1"/>
  <c r="AI826" i="1"/>
  <c r="AK826" i="1" s="1"/>
  <c r="AI838" i="1"/>
  <c r="AK838" i="1" s="1"/>
  <c r="AI850" i="1"/>
  <c r="AK850" i="1" s="1"/>
  <c r="AI862" i="1"/>
  <c r="AK862" i="1" s="1"/>
  <c r="AI874" i="1"/>
  <c r="AK874" i="1" s="1"/>
  <c r="AI886" i="1"/>
  <c r="AK886" i="1" s="1"/>
  <c r="AI898" i="1"/>
  <c r="AK898" i="1" s="1"/>
  <c r="AI910" i="1"/>
  <c r="AK910" i="1" s="1"/>
  <c r="AI922" i="1"/>
  <c r="AK922" i="1" s="1"/>
  <c r="AI934" i="1"/>
  <c r="AK934" i="1" s="1"/>
  <c r="AI946" i="1"/>
  <c r="AK946" i="1" s="1"/>
  <c r="AI958" i="1"/>
  <c r="AK958" i="1" s="1"/>
  <c r="AI970" i="1"/>
  <c r="AK970" i="1" s="1"/>
  <c r="AI982" i="1"/>
  <c r="AK982" i="1" s="1"/>
  <c r="AI994" i="1"/>
  <c r="AK994" i="1" s="1"/>
  <c r="AI1006" i="1"/>
  <c r="AK1006" i="1" s="1"/>
  <c r="AI1018" i="1"/>
  <c r="AK1018" i="1" s="1"/>
  <c r="AI1030" i="1"/>
  <c r="AI601" i="1"/>
  <c r="AK601" i="1" s="1"/>
  <c r="AI649" i="1"/>
  <c r="AK649" i="1" s="1"/>
  <c r="AI697" i="1"/>
  <c r="AK697" i="1" s="1"/>
  <c r="AI745" i="1"/>
  <c r="AK745" i="1" s="1"/>
  <c r="AI793" i="1"/>
  <c r="AK793" i="1" s="1"/>
  <c r="AI841" i="1"/>
  <c r="AK841" i="1" s="1"/>
  <c r="AI889" i="1"/>
  <c r="AK889" i="1" s="1"/>
  <c r="AI919" i="1"/>
  <c r="AK919" i="1" s="1"/>
  <c r="AI939" i="1"/>
  <c r="AK939" i="1" s="1"/>
  <c r="AI961" i="1"/>
  <c r="AK961" i="1" s="1"/>
  <c r="AI980" i="1"/>
  <c r="AK980" i="1" s="1"/>
  <c r="AI1002" i="1"/>
  <c r="AK1002" i="1" s="1"/>
  <c r="AI1022" i="1"/>
  <c r="AK1022" i="1" s="1"/>
  <c r="AI607" i="1"/>
  <c r="AK607" i="1" s="1"/>
  <c r="AI655" i="1"/>
  <c r="AK655" i="1" s="1"/>
  <c r="AI703" i="1"/>
  <c r="AK703" i="1" s="1"/>
  <c r="AI751" i="1"/>
  <c r="AK751" i="1" s="1"/>
  <c r="AI799" i="1"/>
  <c r="AK799" i="1" s="1"/>
  <c r="AI847" i="1"/>
  <c r="AK847" i="1" s="1"/>
  <c r="AI895" i="1"/>
  <c r="AK895" i="1" s="1"/>
  <c r="AI920" i="1"/>
  <c r="AK920" i="1" s="1"/>
  <c r="AI942" i="1"/>
  <c r="AK942" i="1" s="1"/>
  <c r="AI962" i="1"/>
  <c r="AK962" i="1" s="1"/>
  <c r="AI983" i="1"/>
  <c r="AK983" i="1" s="1"/>
  <c r="AI1003" i="1"/>
  <c r="AK1003" i="1" s="1"/>
  <c r="AI1023" i="1"/>
  <c r="AK1023" i="1" s="1"/>
  <c r="AI611" i="1"/>
  <c r="AK611" i="1" s="1"/>
  <c r="AI659" i="1"/>
  <c r="AK659" i="1" s="1"/>
  <c r="AI707" i="1"/>
  <c r="AK707" i="1" s="1"/>
  <c r="AI755" i="1"/>
  <c r="AK755" i="1" s="1"/>
  <c r="AI803" i="1"/>
  <c r="AK803" i="1" s="1"/>
  <c r="AI851" i="1"/>
  <c r="AK851" i="1" s="1"/>
  <c r="AI899" i="1"/>
  <c r="AK899" i="1" s="1"/>
  <c r="AI923" i="1"/>
  <c r="AK923" i="1" s="1"/>
  <c r="AI943" i="1"/>
  <c r="AK943" i="1" s="1"/>
  <c r="AI963" i="1"/>
  <c r="AK963" i="1" s="1"/>
  <c r="AI985" i="1"/>
  <c r="AK985" i="1" s="1"/>
  <c r="AI1004" i="1"/>
  <c r="AK1004" i="1" s="1"/>
  <c r="AI1026" i="1"/>
  <c r="AK1026" i="1" s="1"/>
  <c r="AI613" i="1"/>
  <c r="AK613" i="1" s="1"/>
  <c r="AI661" i="1"/>
  <c r="AK661" i="1" s="1"/>
  <c r="AI709" i="1"/>
  <c r="AK709" i="1" s="1"/>
  <c r="AI757" i="1"/>
  <c r="AK757" i="1" s="1"/>
  <c r="AI805" i="1"/>
  <c r="AK805" i="1" s="1"/>
  <c r="AI853" i="1"/>
  <c r="AK853" i="1" s="1"/>
  <c r="AI901" i="1"/>
  <c r="AK901" i="1" s="1"/>
  <c r="AI925" i="1"/>
  <c r="AK925" i="1" s="1"/>
  <c r="AI944" i="1"/>
  <c r="AK944" i="1" s="1"/>
  <c r="AI966" i="1"/>
  <c r="AK966" i="1" s="1"/>
  <c r="AI986" i="1"/>
  <c r="AK986" i="1" s="1"/>
  <c r="AI1007" i="1"/>
  <c r="AK1007" i="1" s="1"/>
  <c r="AI1027" i="1"/>
  <c r="AK1027" i="1" s="1"/>
  <c r="AI619" i="1"/>
  <c r="AK619" i="1" s="1"/>
  <c r="AI667" i="1"/>
  <c r="AK667" i="1" s="1"/>
  <c r="AI715" i="1"/>
  <c r="AK715" i="1" s="1"/>
  <c r="AI763" i="1"/>
  <c r="AK763" i="1" s="1"/>
  <c r="AI811" i="1"/>
  <c r="AK811" i="1" s="1"/>
  <c r="AI859" i="1"/>
  <c r="AK859" i="1" s="1"/>
  <c r="AI902" i="1"/>
  <c r="AK902" i="1" s="1"/>
  <c r="AI926" i="1"/>
  <c r="AK926" i="1" s="1"/>
  <c r="AI947" i="1"/>
  <c r="AK947" i="1" s="1"/>
  <c r="AI967" i="1"/>
  <c r="AK967" i="1" s="1"/>
  <c r="AI987" i="1"/>
  <c r="AK987" i="1" s="1"/>
  <c r="AI1009" i="1"/>
  <c r="AK1009" i="1" s="1"/>
  <c r="AI1028" i="1"/>
  <c r="AK1028" i="1" s="1"/>
  <c r="AI623" i="1"/>
  <c r="AK623" i="1" s="1"/>
  <c r="AI671" i="1"/>
  <c r="AK671" i="1" s="1"/>
  <c r="AI719" i="1"/>
  <c r="AK719" i="1" s="1"/>
  <c r="AI767" i="1"/>
  <c r="AK767" i="1" s="1"/>
  <c r="AI815" i="1"/>
  <c r="AK815" i="1" s="1"/>
  <c r="AI863" i="1"/>
  <c r="AK863" i="1" s="1"/>
  <c r="AI907" i="1"/>
  <c r="AK907" i="1" s="1"/>
  <c r="AI927" i="1"/>
  <c r="AK927" i="1" s="1"/>
  <c r="AI949" i="1"/>
  <c r="AK949" i="1" s="1"/>
  <c r="AI968" i="1"/>
  <c r="AK968" i="1" s="1"/>
  <c r="AI990" i="1"/>
  <c r="AK990" i="1" s="1"/>
  <c r="AI1010" i="1"/>
  <c r="AK1010" i="1" s="1"/>
  <c r="AI598" i="1"/>
  <c r="AK598" i="1" s="1"/>
  <c r="AI625" i="1"/>
  <c r="AK625" i="1" s="1"/>
  <c r="AI673" i="1"/>
  <c r="AK673" i="1" s="1"/>
  <c r="AI721" i="1"/>
  <c r="AK721" i="1" s="1"/>
  <c r="AI769" i="1"/>
  <c r="AK769" i="1" s="1"/>
  <c r="AI817" i="1"/>
  <c r="AK817" i="1" s="1"/>
  <c r="AI865" i="1"/>
  <c r="AK865" i="1" s="1"/>
  <c r="AI908" i="1"/>
  <c r="AK908" i="1" s="1"/>
  <c r="AI930" i="1"/>
  <c r="AK930" i="1" s="1"/>
  <c r="AI950" i="1"/>
  <c r="AK950" i="1" s="1"/>
  <c r="AI971" i="1"/>
  <c r="AK971" i="1" s="1"/>
  <c r="AI991" i="1"/>
  <c r="AK991" i="1" s="1"/>
  <c r="AI1011" i="1"/>
  <c r="AK1011" i="1" s="1"/>
  <c r="AI631" i="1"/>
  <c r="AK631" i="1" s="1"/>
  <c r="AI679" i="1"/>
  <c r="AK679" i="1" s="1"/>
  <c r="AI727" i="1"/>
  <c r="AK727" i="1" s="1"/>
  <c r="AI775" i="1"/>
  <c r="AK775" i="1" s="1"/>
  <c r="AI823" i="1"/>
  <c r="AK823" i="1" s="1"/>
  <c r="AI871" i="1"/>
  <c r="AK871" i="1" s="1"/>
  <c r="AI911" i="1"/>
  <c r="AK911" i="1" s="1"/>
  <c r="AI931" i="1"/>
  <c r="AK931" i="1" s="1"/>
  <c r="AI951" i="1"/>
  <c r="AK951" i="1" s="1"/>
  <c r="AI973" i="1"/>
  <c r="AK973" i="1" s="1"/>
  <c r="AI992" i="1"/>
  <c r="AK992" i="1" s="1"/>
  <c r="AI1014" i="1"/>
  <c r="AK1014" i="1" s="1"/>
  <c r="AI635" i="1"/>
  <c r="AK635" i="1" s="1"/>
  <c r="AI683" i="1"/>
  <c r="AK683" i="1" s="1"/>
  <c r="AI731" i="1"/>
  <c r="AK731" i="1" s="1"/>
  <c r="AI779" i="1"/>
  <c r="AK779" i="1" s="1"/>
  <c r="AI827" i="1"/>
  <c r="AK827" i="1" s="1"/>
  <c r="AI875" i="1"/>
  <c r="AK875" i="1" s="1"/>
  <c r="AI913" i="1"/>
  <c r="AK913" i="1" s="1"/>
  <c r="AI932" i="1"/>
  <c r="AK932" i="1" s="1"/>
  <c r="AI954" i="1"/>
  <c r="AK954" i="1" s="1"/>
  <c r="AI974" i="1"/>
  <c r="AK974" i="1" s="1"/>
  <c r="AI995" i="1"/>
  <c r="AK995" i="1" s="1"/>
  <c r="AI1015" i="1"/>
  <c r="AK1015" i="1" s="1"/>
  <c r="AI637" i="1"/>
  <c r="AK637" i="1" s="1"/>
  <c r="AI685" i="1"/>
  <c r="AK685" i="1" s="1"/>
  <c r="AI733" i="1"/>
  <c r="AK733" i="1" s="1"/>
  <c r="AI781" i="1"/>
  <c r="AK781" i="1" s="1"/>
  <c r="AI829" i="1"/>
  <c r="AK829" i="1" s="1"/>
  <c r="AI877" i="1"/>
  <c r="AK877" i="1" s="1"/>
  <c r="AI914" i="1"/>
  <c r="AK914" i="1" s="1"/>
  <c r="AI935" i="1"/>
  <c r="AK935" i="1" s="1"/>
  <c r="AI955" i="1"/>
  <c r="AK955" i="1" s="1"/>
  <c r="AI975" i="1"/>
  <c r="AK975" i="1" s="1"/>
  <c r="AI997" i="1"/>
  <c r="AK997" i="1" s="1"/>
  <c r="AI1016" i="1"/>
  <c r="AK1016" i="1" s="1"/>
  <c r="AI643" i="1"/>
  <c r="AK643" i="1" s="1"/>
  <c r="AI691" i="1"/>
  <c r="AK691" i="1" s="1"/>
  <c r="AI739" i="1"/>
  <c r="AK739" i="1" s="1"/>
  <c r="AI787" i="1"/>
  <c r="AK787" i="1" s="1"/>
  <c r="AI835" i="1"/>
  <c r="AK835" i="1" s="1"/>
  <c r="AI883" i="1"/>
  <c r="AK883" i="1" s="1"/>
  <c r="AI915" i="1"/>
  <c r="AK915" i="1" s="1"/>
  <c r="AI937" i="1"/>
  <c r="AK937" i="1" s="1"/>
  <c r="AI956" i="1"/>
  <c r="AK956" i="1" s="1"/>
  <c r="AI978" i="1"/>
  <c r="AK978" i="1" s="1"/>
  <c r="AI998" i="1"/>
  <c r="AK998" i="1" s="1"/>
  <c r="AI1019" i="1"/>
  <c r="AK1019" i="1" s="1"/>
  <c r="AI599" i="1"/>
  <c r="AK599" i="1" s="1"/>
  <c r="AI647" i="1"/>
  <c r="AK647" i="1" s="1"/>
  <c r="AI695" i="1"/>
  <c r="AK695" i="1" s="1"/>
  <c r="AI743" i="1"/>
  <c r="AK743" i="1" s="1"/>
  <c r="AI791" i="1"/>
  <c r="AK791" i="1" s="1"/>
  <c r="AI839" i="1"/>
  <c r="AK839" i="1" s="1"/>
  <c r="AI887" i="1"/>
  <c r="AK887" i="1" s="1"/>
  <c r="AI918" i="1"/>
  <c r="AK918" i="1" s="1"/>
  <c r="AI938" i="1"/>
  <c r="AK938" i="1" s="1"/>
  <c r="AI959" i="1"/>
  <c r="AK959" i="1" s="1"/>
  <c r="AI979" i="1"/>
  <c r="AK979" i="1" s="1"/>
  <c r="AI999" i="1"/>
  <c r="AK999" i="1" s="1"/>
  <c r="AI1021" i="1"/>
  <c r="AK1021" i="1" s="1"/>
  <c r="AF598" i="1"/>
  <c r="AF19" i="1"/>
  <c r="AF31" i="1"/>
  <c r="AF43" i="1"/>
  <c r="AF55" i="1"/>
  <c r="AF67" i="1"/>
  <c r="AF79" i="1"/>
  <c r="AF91" i="1"/>
  <c r="AF103" i="1"/>
  <c r="AF115" i="1"/>
  <c r="AF127" i="1"/>
  <c r="AF139" i="1"/>
  <c r="AF151" i="1"/>
  <c r="AF163" i="1"/>
  <c r="AF175" i="1"/>
  <c r="AF187" i="1"/>
  <c r="AF199" i="1"/>
  <c r="AF211" i="1"/>
  <c r="AF223" i="1"/>
  <c r="AF235" i="1"/>
  <c r="AF247" i="1"/>
  <c r="AF259" i="1"/>
  <c r="AF271" i="1"/>
  <c r="AF283" i="1"/>
  <c r="AF295" i="1"/>
  <c r="AF307" i="1"/>
  <c r="AF319" i="1"/>
  <c r="AF331" i="1"/>
  <c r="AF343" i="1"/>
  <c r="AF355" i="1"/>
  <c r="AF367" i="1"/>
  <c r="AF379" i="1"/>
  <c r="AF391" i="1"/>
  <c r="AF403" i="1"/>
  <c r="AF415" i="1"/>
  <c r="AF427" i="1"/>
  <c r="AF439" i="1"/>
  <c r="AF451" i="1"/>
  <c r="AF463" i="1"/>
  <c r="AF475" i="1"/>
  <c r="AF487" i="1"/>
  <c r="AF499" i="1"/>
  <c r="AF511" i="1"/>
  <c r="AF523" i="1"/>
  <c r="AF535" i="1"/>
  <c r="AF547" i="1"/>
  <c r="AF559" i="1"/>
  <c r="AF571" i="1"/>
  <c r="AF583" i="1"/>
  <c r="AF595" i="1"/>
  <c r="AF608" i="1"/>
  <c r="AF620" i="1"/>
  <c r="AF632" i="1"/>
  <c r="AF644" i="1"/>
  <c r="AF656" i="1"/>
  <c r="AF668" i="1"/>
  <c r="AF680" i="1"/>
  <c r="AF692" i="1"/>
  <c r="AF704" i="1"/>
  <c r="AF716" i="1"/>
  <c r="AF728" i="1"/>
  <c r="AF740" i="1"/>
  <c r="AF752" i="1"/>
  <c r="AF764" i="1"/>
  <c r="AF776" i="1"/>
  <c r="AF788" i="1"/>
  <c r="AF800" i="1"/>
  <c r="AF812" i="1"/>
  <c r="AF824" i="1"/>
  <c r="AF836" i="1"/>
  <c r="AF848" i="1"/>
  <c r="AF860" i="1"/>
  <c r="AF872" i="1"/>
  <c r="AF884" i="1"/>
  <c r="AF896" i="1"/>
  <c r="AF908" i="1"/>
  <c r="AF920" i="1"/>
  <c r="AF932" i="1"/>
  <c r="AF944" i="1"/>
  <c r="AF956" i="1"/>
  <c r="AF968" i="1"/>
  <c r="AF980" i="1"/>
  <c r="AF992" i="1"/>
  <c r="AF1004" i="1"/>
  <c r="AF1016" i="1"/>
  <c r="AF20" i="1"/>
  <c r="AF32" i="1"/>
  <c r="AF44" i="1"/>
  <c r="AF56" i="1"/>
  <c r="AF68" i="1"/>
  <c r="AF80" i="1"/>
  <c r="AF92" i="1"/>
  <c r="AF104" i="1"/>
  <c r="AF116" i="1"/>
  <c r="AF128" i="1"/>
  <c r="AF140" i="1"/>
  <c r="AF152" i="1"/>
  <c r="AF164" i="1"/>
  <c r="AF176" i="1"/>
  <c r="AF188" i="1"/>
  <c r="AF200" i="1"/>
  <c r="AF212" i="1"/>
  <c r="AF224" i="1"/>
  <c r="AF236" i="1"/>
  <c r="AF248" i="1"/>
  <c r="AF260" i="1"/>
  <c r="AF272" i="1"/>
  <c r="AF284" i="1"/>
  <c r="AF296" i="1"/>
  <c r="AF308" i="1"/>
  <c r="AF320" i="1"/>
  <c r="AF332" i="1"/>
  <c r="AF344" i="1"/>
  <c r="AF356" i="1"/>
  <c r="AF368" i="1"/>
  <c r="AF380" i="1"/>
  <c r="AF392" i="1"/>
  <c r="AF404" i="1"/>
  <c r="AF416" i="1"/>
  <c r="AF428" i="1"/>
  <c r="AF440" i="1"/>
  <c r="AF452" i="1"/>
  <c r="AF464" i="1"/>
  <c r="AF476" i="1"/>
  <c r="AF488" i="1"/>
  <c r="AF500" i="1"/>
  <c r="AF512" i="1"/>
  <c r="AF524" i="1"/>
  <c r="AF536" i="1"/>
  <c r="AF548" i="1"/>
  <c r="AF560" i="1"/>
  <c r="AF572" i="1"/>
  <c r="AF584" i="1"/>
  <c r="AF596" i="1"/>
  <c r="AF609" i="1"/>
  <c r="AF621" i="1"/>
  <c r="AF633" i="1"/>
  <c r="AF645" i="1"/>
  <c r="AF657" i="1"/>
  <c r="AF669" i="1"/>
  <c r="AF681" i="1"/>
  <c r="AF693" i="1"/>
  <c r="AF705" i="1"/>
  <c r="AF717" i="1"/>
  <c r="AF729" i="1"/>
  <c r="AF741" i="1"/>
  <c r="AF9" i="1"/>
  <c r="AF21" i="1"/>
  <c r="AF33" i="1"/>
  <c r="AF45" i="1"/>
  <c r="AF57" i="1"/>
  <c r="AF69" i="1"/>
  <c r="AF81" i="1"/>
  <c r="AF93" i="1"/>
  <c r="AF105" i="1"/>
  <c r="AF117" i="1"/>
  <c r="AF129" i="1"/>
  <c r="AF141" i="1"/>
  <c r="AF153" i="1"/>
  <c r="AF165" i="1"/>
  <c r="AF177" i="1"/>
  <c r="AF189" i="1"/>
  <c r="AF201" i="1"/>
  <c r="AF213" i="1"/>
  <c r="AF225" i="1"/>
  <c r="AF237" i="1"/>
  <c r="AF249" i="1"/>
  <c r="AF261" i="1"/>
  <c r="AF273" i="1"/>
  <c r="AF285" i="1"/>
  <c r="AF297" i="1"/>
  <c r="AF309" i="1"/>
  <c r="AF321" i="1"/>
  <c r="AF333" i="1"/>
  <c r="AF345" i="1"/>
  <c r="AF357" i="1"/>
  <c r="AF369" i="1"/>
  <c r="AF381" i="1"/>
  <c r="AF393" i="1"/>
  <c r="AF405" i="1"/>
  <c r="AF417" i="1"/>
  <c r="AF429" i="1"/>
  <c r="AF441" i="1"/>
  <c r="AF453" i="1"/>
  <c r="AF465" i="1"/>
  <c r="AF477" i="1"/>
  <c r="AF489" i="1"/>
  <c r="AF501" i="1"/>
  <c r="AF513" i="1"/>
  <c r="AF525" i="1"/>
  <c r="AF537" i="1"/>
  <c r="AF549" i="1"/>
  <c r="AF561" i="1"/>
  <c r="AF573" i="1"/>
  <c r="AF585" i="1"/>
  <c r="AF597" i="1"/>
  <c r="AF610" i="1"/>
  <c r="AF622" i="1"/>
  <c r="AF10" i="1"/>
  <c r="AF22" i="1"/>
  <c r="AF34" i="1"/>
  <c r="AF46" i="1"/>
  <c r="AF58" i="1"/>
  <c r="AF70" i="1"/>
  <c r="AF82" i="1"/>
  <c r="AF94" i="1"/>
  <c r="AF106" i="1"/>
  <c r="AF118" i="1"/>
  <c r="AF130" i="1"/>
  <c r="AF142" i="1"/>
  <c r="AF154" i="1"/>
  <c r="AF166" i="1"/>
  <c r="AF178" i="1"/>
  <c r="AF190" i="1"/>
  <c r="AF202" i="1"/>
  <c r="AF214" i="1"/>
  <c r="AF226" i="1"/>
  <c r="AF238" i="1"/>
  <c r="AF250" i="1"/>
  <c r="AF262" i="1"/>
  <c r="AF274" i="1"/>
  <c r="AF286" i="1"/>
  <c r="AF298" i="1"/>
  <c r="AF310" i="1"/>
  <c r="AF322" i="1"/>
  <c r="AF334" i="1"/>
  <c r="AF346" i="1"/>
  <c r="AF358" i="1"/>
  <c r="AF370" i="1"/>
  <c r="AF382" i="1"/>
  <c r="AF394" i="1"/>
  <c r="AF406" i="1"/>
  <c r="AF418" i="1"/>
  <c r="AF430" i="1"/>
  <c r="AF442" i="1"/>
  <c r="AF454" i="1"/>
  <c r="AF466" i="1"/>
  <c r="AF478" i="1"/>
  <c r="AF490" i="1"/>
  <c r="AF502" i="1"/>
  <c r="AF514" i="1"/>
  <c r="AF526" i="1"/>
  <c r="AF538" i="1"/>
  <c r="AF550" i="1"/>
  <c r="AF562" i="1"/>
  <c r="AF574" i="1"/>
  <c r="AF586" i="1"/>
  <c r="AF599" i="1"/>
  <c r="AF611" i="1"/>
  <c r="AF623" i="1"/>
  <c r="AF635" i="1"/>
  <c r="AF647" i="1"/>
  <c r="AF659" i="1"/>
  <c r="AF671" i="1"/>
  <c r="AF683" i="1"/>
  <c r="AF695" i="1"/>
  <c r="AF707" i="1"/>
  <c r="AF719" i="1"/>
  <c r="AF731" i="1"/>
  <c r="AF743" i="1"/>
  <c r="AF755" i="1"/>
  <c r="AF11" i="1"/>
  <c r="AF23" i="1"/>
  <c r="AF35" i="1"/>
  <c r="AF47" i="1"/>
  <c r="AF59" i="1"/>
  <c r="AF71" i="1"/>
  <c r="AF83" i="1"/>
  <c r="AF95" i="1"/>
  <c r="AF107" i="1"/>
  <c r="AF119" i="1"/>
  <c r="AF131" i="1"/>
  <c r="AF143" i="1"/>
  <c r="AF155" i="1"/>
  <c r="AF167" i="1"/>
  <c r="AF179" i="1"/>
  <c r="AF191" i="1"/>
  <c r="AF203" i="1"/>
  <c r="AF215" i="1"/>
  <c r="AF227" i="1"/>
  <c r="AF239" i="1"/>
  <c r="AF251" i="1"/>
  <c r="AF263" i="1"/>
  <c r="AF275" i="1"/>
  <c r="AF287" i="1"/>
  <c r="AF299" i="1"/>
  <c r="AF311" i="1"/>
  <c r="AF323" i="1"/>
  <c r="AF335" i="1"/>
  <c r="AF347" i="1"/>
  <c r="AF359" i="1"/>
  <c r="AF371" i="1"/>
  <c r="AF383" i="1"/>
  <c r="AF395" i="1"/>
  <c r="AF407" i="1"/>
  <c r="AF419" i="1"/>
  <c r="AF431" i="1"/>
  <c r="AF443" i="1"/>
  <c r="AF455" i="1"/>
  <c r="AF467" i="1"/>
  <c r="AF479" i="1"/>
  <c r="AF491" i="1"/>
  <c r="AF503" i="1"/>
  <c r="AF515" i="1"/>
  <c r="AF527" i="1"/>
  <c r="AF539" i="1"/>
  <c r="AF551" i="1"/>
  <c r="AF563" i="1"/>
  <c r="AF575" i="1"/>
  <c r="AF587" i="1"/>
  <c r="AF600" i="1"/>
  <c r="AF612" i="1"/>
  <c r="AF624" i="1"/>
  <c r="AF636" i="1"/>
  <c r="AF648" i="1"/>
  <c r="AF660" i="1"/>
  <c r="AF672" i="1"/>
  <c r="AF684" i="1"/>
  <c r="AF696" i="1"/>
  <c r="AF708" i="1"/>
  <c r="AF720" i="1"/>
  <c r="AF732" i="1"/>
  <c r="AF744" i="1"/>
  <c r="AF12" i="1"/>
  <c r="AF24" i="1"/>
  <c r="AF36" i="1"/>
  <c r="AF48" i="1"/>
  <c r="AF60" i="1"/>
  <c r="AF72" i="1"/>
  <c r="AF84" i="1"/>
  <c r="AF96" i="1"/>
  <c r="AF108" i="1"/>
  <c r="AF120" i="1"/>
  <c r="AF132" i="1"/>
  <c r="AF144" i="1"/>
  <c r="AF156" i="1"/>
  <c r="AF168" i="1"/>
  <c r="AF180" i="1"/>
  <c r="AF192" i="1"/>
  <c r="AF204" i="1"/>
  <c r="AF216" i="1"/>
  <c r="AF228" i="1"/>
  <c r="AF240" i="1"/>
  <c r="AF252" i="1"/>
  <c r="AF264" i="1"/>
  <c r="AF276" i="1"/>
  <c r="AF288" i="1"/>
  <c r="AF300" i="1"/>
  <c r="AF312" i="1"/>
  <c r="AF324" i="1"/>
  <c r="AF336" i="1"/>
  <c r="AF348" i="1"/>
  <c r="AF360" i="1"/>
  <c r="AF372" i="1"/>
  <c r="AF384" i="1"/>
  <c r="AF396" i="1"/>
  <c r="AF408" i="1"/>
  <c r="AF420" i="1"/>
  <c r="AF432" i="1"/>
  <c r="AF444" i="1"/>
  <c r="AF456" i="1"/>
  <c r="AF468" i="1"/>
  <c r="AF480" i="1"/>
  <c r="AF492" i="1"/>
  <c r="AF504" i="1"/>
  <c r="AF516" i="1"/>
  <c r="AF528" i="1"/>
  <c r="AF540" i="1"/>
  <c r="AF552" i="1"/>
  <c r="AF564" i="1"/>
  <c r="AF576" i="1"/>
  <c r="AF588" i="1"/>
  <c r="AF601" i="1"/>
  <c r="AF613" i="1"/>
  <c r="AF625" i="1"/>
  <c r="AF637" i="1"/>
  <c r="AF649" i="1"/>
  <c r="AF661" i="1"/>
  <c r="AF673" i="1"/>
  <c r="AF685" i="1"/>
  <c r="AF697" i="1"/>
  <c r="AF709" i="1"/>
  <c r="AF721" i="1"/>
  <c r="AF733" i="1"/>
  <c r="AF745" i="1"/>
  <c r="AF757" i="1"/>
  <c r="AF769" i="1"/>
  <c r="AF781" i="1"/>
  <c r="AF793" i="1"/>
  <c r="AF805" i="1"/>
  <c r="AF817" i="1"/>
  <c r="AF829" i="1"/>
  <c r="AF841" i="1"/>
  <c r="AF853" i="1"/>
  <c r="AF865" i="1"/>
  <c r="AF877" i="1"/>
  <c r="AF889" i="1"/>
  <c r="AF901" i="1"/>
  <c r="AF913" i="1"/>
  <c r="AF925" i="1"/>
  <c r="AF937" i="1"/>
  <c r="AF949" i="1"/>
  <c r="AF961" i="1"/>
  <c r="AF973" i="1"/>
  <c r="AF985" i="1"/>
  <c r="AF997" i="1"/>
  <c r="AF1009" i="1"/>
  <c r="AF1021" i="1"/>
  <c r="AF13" i="1"/>
  <c r="AF25" i="1"/>
  <c r="AF37" i="1"/>
  <c r="AF49" i="1"/>
  <c r="AF61" i="1"/>
  <c r="AF73" i="1"/>
  <c r="AF85" i="1"/>
  <c r="AF97" i="1"/>
  <c r="AF109" i="1"/>
  <c r="AF121" i="1"/>
  <c r="AF133" i="1"/>
  <c r="AF145" i="1"/>
  <c r="AF157" i="1"/>
  <c r="AF169" i="1"/>
  <c r="AF181" i="1"/>
  <c r="AF193" i="1"/>
  <c r="AF205" i="1"/>
  <c r="AF217" i="1"/>
  <c r="AF229" i="1"/>
  <c r="AF241" i="1"/>
  <c r="AF253" i="1"/>
  <c r="AF265" i="1"/>
  <c r="AF277" i="1"/>
  <c r="AF289" i="1"/>
  <c r="AF301" i="1"/>
  <c r="AF313" i="1"/>
  <c r="AF325" i="1"/>
  <c r="AF337" i="1"/>
  <c r="AF349" i="1"/>
  <c r="AF361" i="1"/>
  <c r="AF373" i="1"/>
  <c r="AF385" i="1"/>
  <c r="AF397" i="1"/>
  <c r="AF409" i="1"/>
  <c r="AF421" i="1"/>
  <c r="AF433" i="1"/>
  <c r="AF445" i="1"/>
  <c r="AF457" i="1"/>
  <c r="AF469" i="1"/>
  <c r="AF481" i="1"/>
  <c r="AF493" i="1"/>
  <c r="AF505" i="1"/>
  <c r="AF517" i="1"/>
  <c r="AF529" i="1"/>
  <c r="AF541" i="1"/>
  <c r="AF553" i="1"/>
  <c r="AF565" i="1"/>
  <c r="AF577" i="1"/>
  <c r="AF589" i="1"/>
  <c r="AF602" i="1"/>
  <c r="AF614" i="1"/>
  <c r="AF626" i="1"/>
  <c r="AF638" i="1"/>
  <c r="AF650" i="1"/>
  <c r="AF662" i="1"/>
  <c r="AF674" i="1"/>
  <c r="AF686" i="1"/>
  <c r="AF698" i="1"/>
  <c r="AF710" i="1"/>
  <c r="AF722" i="1"/>
  <c r="AF734" i="1"/>
  <c r="AF746" i="1"/>
  <c r="AF758" i="1"/>
  <c r="AF770" i="1"/>
  <c r="AF782" i="1"/>
  <c r="AF794" i="1"/>
  <c r="AF806" i="1"/>
  <c r="AF818" i="1"/>
  <c r="AF830" i="1"/>
  <c r="AF842" i="1"/>
  <c r="AF854" i="1"/>
  <c r="AF14" i="1"/>
  <c r="AF26" i="1"/>
  <c r="AF38" i="1"/>
  <c r="AF50" i="1"/>
  <c r="AF62" i="1"/>
  <c r="AF74" i="1"/>
  <c r="AF86" i="1"/>
  <c r="AF98" i="1"/>
  <c r="AF110" i="1"/>
  <c r="AF122" i="1"/>
  <c r="AF134" i="1"/>
  <c r="AF146" i="1"/>
  <c r="AF158" i="1"/>
  <c r="AF170" i="1"/>
  <c r="AF182" i="1"/>
  <c r="AF194" i="1"/>
  <c r="AF206" i="1"/>
  <c r="AF218" i="1"/>
  <c r="AF230" i="1"/>
  <c r="AF242" i="1"/>
  <c r="AF254" i="1"/>
  <c r="AF266" i="1"/>
  <c r="AF278" i="1"/>
  <c r="AF290" i="1"/>
  <c r="AF302" i="1"/>
  <c r="AF314" i="1"/>
  <c r="AF326" i="1"/>
  <c r="AF338" i="1"/>
  <c r="AF350" i="1"/>
  <c r="AF362" i="1"/>
  <c r="AF374" i="1"/>
  <c r="AF386" i="1"/>
  <c r="AF398" i="1"/>
  <c r="AF410" i="1"/>
  <c r="AF422" i="1"/>
  <c r="AF434" i="1"/>
  <c r="AF446" i="1"/>
  <c r="AF458" i="1"/>
  <c r="AF470" i="1"/>
  <c r="AF482" i="1"/>
  <c r="AF494" i="1"/>
  <c r="AF506" i="1"/>
  <c r="AF518" i="1"/>
  <c r="AF530" i="1"/>
  <c r="AF542" i="1"/>
  <c r="AF554" i="1"/>
  <c r="AF566" i="1"/>
  <c r="AF578" i="1"/>
  <c r="AF590" i="1"/>
  <c r="AF603" i="1"/>
  <c r="AF615" i="1"/>
  <c r="AF627" i="1"/>
  <c r="AF639" i="1"/>
  <c r="AF651" i="1"/>
  <c r="AF663" i="1"/>
  <c r="AF675" i="1"/>
  <c r="AF687" i="1"/>
  <c r="AF699" i="1"/>
  <c r="AF711" i="1"/>
  <c r="AF723" i="1"/>
  <c r="AF735" i="1"/>
  <c r="AF747" i="1"/>
  <c r="AF759" i="1"/>
  <c r="AF771" i="1"/>
  <c r="AF783" i="1"/>
  <c r="AF795" i="1"/>
  <c r="AF807" i="1"/>
  <c r="AF819" i="1"/>
  <c r="AF831" i="1"/>
  <c r="AF843" i="1"/>
  <c r="AF855" i="1"/>
  <c r="AF867" i="1"/>
  <c r="AF879" i="1"/>
  <c r="AF891" i="1"/>
  <c r="AF903" i="1"/>
  <c r="AF915" i="1"/>
  <c r="AF927" i="1"/>
  <c r="AF939" i="1"/>
  <c r="AF951" i="1"/>
  <c r="AF963" i="1"/>
  <c r="AF975" i="1"/>
  <c r="AF987" i="1"/>
  <c r="AF999" i="1"/>
  <c r="AF1011" i="1"/>
  <c r="AF17" i="1"/>
  <c r="AF29" i="1"/>
  <c r="AF41" i="1"/>
  <c r="AF53" i="1"/>
  <c r="AF65" i="1"/>
  <c r="AF77" i="1"/>
  <c r="AF89" i="1"/>
  <c r="AF101" i="1"/>
  <c r="AF113" i="1"/>
  <c r="AF125" i="1"/>
  <c r="AF137" i="1"/>
  <c r="AF149" i="1"/>
  <c r="AF161" i="1"/>
  <c r="AF173" i="1"/>
  <c r="AF185" i="1"/>
  <c r="AF197" i="1"/>
  <c r="AF209" i="1"/>
  <c r="AF221" i="1"/>
  <c r="AF233" i="1"/>
  <c r="AF245" i="1"/>
  <c r="AF257" i="1"/>
  <c r="AF269" i="1"/>
  <c r="AF281" i="1"/>
  <c r="AF293" i="1"/>
  <c r="AF305" i="1"/>
  <c r="AF317" i="1"/>
  <c r="AF329" i="1"/>
  <c r="AF341" i="1"/>
  <c r="AF353" i="1"/>
  <c r="AF365" i="1"/>
  <c r="AF377" i="1"/>
  <c r="AF389" i="1"/>
  <c r="AF401" i="1"/>
  <c r="AF413" i="1"/>
  <c r="AF425" i="1"/>
  <c r="AF437" i="1"/>
  <c r="AF449" i="1"/>
  <c r="AF461" i="1"/>
  <c r="AF473" i="1"/>
  <c r="AF485" i="1"/>
  <c r="AF497" i="1"/>
  <c r="AF509" i="1"/>
  <c r="AF521" i="1"/>
  <c r="AF533" i="1"/>
  <c r="AF545" i="1"/>
  <c r="AF557" i="1"/>
  <c r="AF569" i="1"/>
  <c r="AF581" i="1"/>
  <c r="AF593" i="1"/>
  <c r="AF606" i="1"/>
  <c r="AF618" i="1"/>
  <c r="AF630" i="1"/>
  <c r="AF642" i="1"/>
  <c r="AF654" i="1"/>
  <c r="AF666" i="1"/>
  <c r="AF678" i="1"/>
  <c r="AF690" i="1"/>
  <c r="AF702" i="1"/>
  <c r="AF714" i="1"/>
  <c r="AF726" i="1"/>
  <c r="AF738" i="1"/>
  <c r="AF750" i="1"/>
  <c r="AF15" i="1"/>
  <c r="AF63" i="1"/>
  <c r="AF111" i="1"/>
  <c r="AF159" i="1"/>
  <c r="AF207" i="1"/>
  <c r="AF255" i="1"/>
  <c r="AF303" i="1"/>
  <c r="AF351" i="1"/>
  <c r="AF399" i="1"/>
  <c r="AF447" i="1"/>
  <c r="AF495" i="1"/>
  <c r="AF543" i="1"/>
  <c r="AF591" i="1"/>
  <c r="AF634" i="1"/>
  <c r="AF670" i="1"/>
  <c r="AF706" i="1"/>
  <c r="AF742" i="1"/>
  <c r="AF766" i="1"/>
  <c r="AF785" i="1"/>
  <c r="AF802" i="1"/>
  <c r="AF821" i="1"/>
  <c r="AF838" i="1"/>
  <c r="AF857" i="1"/>
  <c r="AF873" i="1"/>
  <c r="AF888" i="1"/>
  <c r="AF905" i="1"/>
  <c r="AF921" i="1"/>
  <c r="AF936" i="1"/>
  <c r="AF953" i="1"/>
  <c r="AF969" i="1"/>
  <c r="AF984" i="1"/>
  <c r="AF1001" i="1"/>
  <c r="AF1017" i="1"/>
  <c r="AF1030" i="1"/>
  <c r="AF1042" i="1"/>
  <c r="AF1054" i="1"/>
  <c r="AF1066" i="1"/>
  <c r="AF1078" i="1"/>
  <c r="AF1090" i="1"/>
  <c r="AF1102" i="1"/>
  <c r="AF1114" i="1"/>
  <c r="AF1126" i="1"/>
  <c r="AF1138" i="1"/>
  <c r="AF1150" i="1"/>
  <c r="AF1162" i="1"/>
  <c r="AF1174" i="1"/>
  <c r="AF1186" i="1"/>
  <c r="AF1198" i="1"/>
  <c r="AF1210" i="1"/>
  <c r="AF1222" i="1"/>
  <c r="AF1234" i="1"/>
  <c r="AF1246" i="1"/>
  <c r="AF1258" i="1"/>
  <c r="AF1270" i="1"/>
  <c r="AF1282" i="1"/>
  <c r="AF1294" i="1"/>
  <c r="AF1306" i="1"/>
  <c r="AF1318" i="1"/>
  <c r="AF1330" i="1"/>
  <c r="AF1342" i="1"/>
  <c r="AF1354" i="1"/>
  <c r="AF1366" i="1"/>
  <c r="AF1378" i="1"/>
  <c r="AF1390" i="1"/>
  <c r="AF1402" i="1"/>
  <c r="AF1414" i="1"/>
  <c r="AF1426" i="1"/>
  <c r="AF1438" i="1"/>
  <c r="AF1450" i="1"/>
  <c r="AF1462" i="1"/>
  <c r="AF1474" i="1"/>
  <c r="AF1486" i="1"/>
  <c r="AF1498" i="1"/>
  <c r="AF1510" i="1"/>
  <c r="AF1522" i="1"/>
  <c r="AF1534" i="1"/>
  <c r="AF1546" i="1"/>
  <c r="AF1558" i="1"/>
  <c r="AF1570" i="1"/>
  <c r="AF1582" i="1"/>
  <c r="AF1594" i="1"/>
  <c r="AF1606" i="1"/>
  <c r="AF1618" i="1"/>
  <c r="AF1630" i="1"/>
  <c r="AF1642" i="1"/>
  <c r="AF1654" i="1"/>
  <c r="AF16" i="1"/>
  <c r="AF64" i="1"/>
  <c r="AF112" i="1"/>
  <c r="AF160" i="1"/>
  <c r="AF208" i="1"/>
  <c r="AF256" i="1"/>
  <c r="AF304" i="1"/>
  <c r="AF352" i="1"/>
  <c r="AF400" i="1"/>
  <c r="AF448" i="1"/>
  <c r="AF496" i="1"/>
  <c r="AF544" i="1"/>
  <c r="AF592" i="1"/>
  <c r="AF640" i="1"/>
  <c r="AF676" i="1"/>
  <c r="AF712" i="1"/>
  <c r="AF748" i="1"/>
  <c r="AF767" i="1"/>
  <c r="AF786" i="1"/>
  <c r="AF803" i="1"/>
  <c r="AF822" i="1"/>
  <c r="AF839" i="1"/>
  <c r="AF858" i="1"/>
  <c r="AF874" i="1"/>
  <c r="AF890" i="1"/>
  <c r="AF906" i="1"/>
  <c r="AF922" i="1"/>
  <c r="AF938" i="1"/>
  <c r="AF954" i="1"/>
  <c r="AF970" i="1"/>
  <c r="AF986" i="1"/>
  <c r="AF1002" i="1"/>
  <c r="AF1018" i="1"/>
  <c r="AF1031" i="1"/>
  <c r="AF1043" i="1"/>
  <c r="AF1055" i="1"/>
  <c r="AF1067" i="1"/>
  <c r="AF1079" i="1"/>
  <c r="AF1091" i="1"/>
  <c r="AF1103" i="1"/>
  <c r="AF1115" i="1"/>
  <c r="AF1127" i="1"/>
  <c r="AF1139" i="1"/>
  <c r="AF1151" i="1"/>
  <c r="AF1163" i="1"/>
  <c r="AF1175" i="1"/>
  <c r="AF1187" i="1"/>
  <c r="AF1199" i="1"/>
  <c r="AF1211" i="1"/>
  <c r="AF1223" i="1"/>
  <c r="AF1235" i="1"/>
  <c r="AF1247" i="1"/>
  <c r="AF1259" i="1"/>
  <c r="AF1271" i="1"/>
  <c r="AF1283" i="1"/>
  <c r="AF1295" i="1"/>
  <c r="AF1307" i="1"/>
  <c r="AF1319" i="1"/>
  <c r="AF1331" i="1"/>
  <c r="AF1343" i="1"/>
  <c r="AF1355" i="1"/>
  <c r="AF1367" i="1"/>
  <c r="AF1379" i="1"/>
  <c r="AF1391" i="1"/>
  <c r="AF1403" i="1"/>
  <c r="AF1415" i="1"/>
  <c r="AF1427" i="1"/>
  <c r="AF1439" i="1"/>
  <c r="AF1451" i="1"/>
  <c r="AF1463" i="1"/>
  <c r="AF1475" i="1"/>
  <c r="AF1487" i="1"/>
  <c r="AF1499" i="1"/>
  <c r="AF1511" i="1"/>
  <c r="AF1523" i="1"/>
  <c r="AF1535" i="1"/>
  <c r="AF1547" i="1"/>
  <c r="AF18" i="1"/>
  <c r="AF66" i="1"/>
  <c r="AF114" i="1"/>
  <c r="AF162" i="1"/>
  <c r="AF210" i="1"/>
  <c r="AF258" i="1"/>
  <c r="AF306" i="1"/>
  <c r="AF354" i="1"/>
  <c r="AF402" i="1"/>
  <c r="AF450" i="1"/>
  <c r="AF498" i="1"/>
  <c r="AF546" i="1"/>
  <c r="AF594" i="1"/>
  <c r="AF641" i="1"/>
  <c r="AF677" i="1"/>
  <c r="AF713" i="1"/>
  <c r="AF749" i="1"/>
  <c r="AF768" i="1"/>
  <c r="AF787" i="1"/>
  <c r="AF804" i="1"/>
  <c r="AF823" i="1"/>
  <c r="AF840" i="1"/>
  <c r="AF859" i="1"/>
  <c r="AF875" i="1"/>
  <c r="AF892" i="1"/>
  <c r="AF907" i="1"/>
  <c r="AF923" i="1"/>
  <c r="AF940" i="1"/>
  <c r="AF955" i="1"/>
  <c r="AF971" i="1"/>
  <c r="AF988" i="1"/>
  <c r="AF1003" i="1"/>
  <c r="AF1019" i="1"/>
  <c r="AF1032" i="1"/>
  <c r="AF1044" i="1"/>
  <c r="AF1056" i="1"/>
  <c r="AF1068" i="1"/>
  <c r="AF1080" i="1"/>
  <c r="AF1092" i="1"/>
  <c r="AF1104" i="1"/>
  <c r="AF1116" i="1"/>
  <c r="AF1128" i="1"/>
  <c r="AF1140" i="1"/>
  <c r="AF1152" i="1"/>
  <c r="AF1164" i="1"/>
  <c r="AF1176" i="1"/>
  <c r="AF1188" i="1"/>
  <c r="AF1200" i="1"/>
  <c r="AF1212" i="1"/>
  <c r="AF1224" i="1"/>
  <c r="AF1236" i="1"/>
  <c r="AF1248" i="1"/>
  <c r="AF1260" i="1"/>
  <c r="AF1272" i="1"/>
  <c r="AF1284" i="1"/>
  <c r="AF1296" i="1"/>
  <c r="AF1308" i="1"/>
  <c r="AF1320" i="1"/>
  <c r="AF1332" i="1"/>
  <c r="AF1344" i="1"/>
  <c r="AF1356" i="1"/>
  <c r="AF1368" i="1"/>
  <c r="AF1380" i="1"/>
  <c r="AF1392" i="1"/>
  <c r="AF1404" i="1"/>
  <c r="AF1416" i="1"/>
  <c r="AF1428" i="1"/>
  <c r="AF1440" i="1"/>
  <c r="AF1452" i="1"/>
  <c r="AF1464" i="1"/>
  <c r="AF1476" i="1"/>
  <c r="AF1488" i="1"/>
  <c r="AF1500" i="1"/>
  <c r="AF27" i="1"/>
  <c r="AF75" i="1"/>
  <c r="AF123" i="1"/>
  <c r="AF171" i="1"/>
  <c r="AF219" i="1"/>
  <c r="AF267" i="1"/>
  <c r="AF315" i="1"/>
  <c r="AF363" i="1"/>
  <c r="AF411" i="1"/>
  <c r="AF459" i="1"/>
  <c r="AF507" i="1"/>
  <c r="AF555" i="1"/>
  <c r="AF604" i="1"/>
  <c r="AF643" i="1"/>
  <c r="AF679" i="1"/>
  <c r="AF715" i="1"/>
  <c r="AF751" i="1"/>
  <c r="AF772" i="1"/>
  <c r="AF789" i="1"/>
  <c r="AF808" i="1"/>
  <c r="AF825" i="1"/>
  <c r="AF844" i="1"/>
  <c r="AF861" i="1"/>
  <c r="AF876" i="1"/>
  <c r="AF893" i="1"/>
  <c r="AF909" i="1"/>
  <c r="AF924" i="1"/>
  <c r="AF941" i="1"/>
  <c r="AF957" i="1"/>
  <c r="AF972" i="1"/>
  <c r="AF989" i="1"/>
  <c r="AF1005" i="1"/>
  <c r="AF1020" i="1"/>
  <c r="AF1033" i="1"/>
  <c r="AF1045" i="1"/>
  <c r="AF1057" i="1"/>
  <c r="AF1069" i="1"/>
  <c r="AF1081" i="1"/>
  <c r="AF1093" i="1"/>
  <c r="AF1105" i="1"/>
  <c r="AF1117" i="1"/>
  <c r="AF1129" i="1"/>
  <c r="AF1141" i="1"/>
  <c r="AF1153" i="1"/>
  <c r="AF1165" i="1"/>
  <c r="AF1177" i="1"/>
  <c r="AF28" i="1"/>
  <c r="AF76" i="1"/>
  <c r="AF124" i="1"/>
  <c r="AF172" i="1"/>
  <c r="AF220" i="1"/>
  <c r="AF268" i="1"/>
  <c r="AF316" i="1"/>
  <c r="AF364" i="1"/>
  <c r="AF412" i="1"/>
  <c r="AF460" i="1"/>
  <c r="AF508" i="1"/>
  <c r="AF556" i="1"/>
  <c r="AF605" i="1"/>
  <c r="AF646" i="1"/>
  <c r="AF682" i="1"/>
  <c r="AF718" i="1"/>
  <c r="AF753" i="1"/>
  <c r="AF773" i="1"/>
  <c r="AF790" i="1"/>
  <c r="AF809" i="1"/>
  <c r="AF826" i="1"/>
  <c r="AF845" i="1"/>
  <c r="AF862" i="1"/>
  <c r="AF878" i="1"/>
  <c r="AF894" i="1"/>
  <c r="AF910" i="1"/>
  <c r="AF926" i="1"/>
  <c r="AF942" i="1"/>
  <c r="AF958" i="1"/>
  <c r="AF974" i="1"/>
  <c r="AF990" i="1"/>
  <c r="AF1006" i="1"/>
  <c r="AF1022" i="1"/>
  <c r="AF1034" i="1"/>
  <c r="AF1046" i="1"/>
  <c r="AF1058" i="1"/>
  <c r="AF1070" i="1"/>
  <c r="AF1082" i="1"/>
  <c r="AF30" i="1"/>
  <c r="AF78" i="1"/>
  <c r="AF126" i="1"/>
  <c r="AF174" i="1"/>
  <c r="AF222" i="1"/>
  <c r="AF270" i="1"/>
  <c r="AF318" i="1"/>
  <c r="AF366" i="1"/>
  <c r="AF414" i="1"/>
  <c r="AF462" i="1"/>
  <c r="AF510" i="1"/>
  <c r="AF558" i="1"/>
  <c r="AF607" i="1"/>
  <c r="AF652" i="1"/>
  <c r="AF688" i="1"/>
  <c r="AF724" i="1"/>
  <c r="AF754" i="1"/>
  <c r="AF774" i="1"/>
  <c r="AF791" i="1"/>
  <c r="AF810" i="1"/>
  <c r="AF827" i="1"/>
  <c r="AF846" i="1"/>
  <c r="AF863" i="1"/>
  <c r="AF880" i="1"/>
  <c r="AF895" i="1"/>
  <c r="AF911" i="1"/>
  <c r="AF928" i="1"/>
  <c r="AF943" i="1"/>
  <c r="AF959" i="1"/>
  <c r="AF976" i="1"/>
  <c r="AF991" i="1"/>
  <c r="AF1007" i="1"/>
  <c r="AF1023" i="1"/>
  <c r="AF1035" i="1"/>
  <c r="AF1047" i="1"/>
  <c r="AF1059" i="1"/>
  <c r="AF1071" i="1"/>
  <c r="AF1083" i="1"/>
  <c r="AF1095" i="1"/>
  <c r="AF1107" i="1"/>
  <c r="AF1119" i="1"/>
  <c r="AF1131" i="1"/>
  <c r="AF1143" i="1"/>
  <c r="AF1155" i="1"/>
  <c r="AF1167" i="1"/>
  <c r="AF1179" i="1"/>
  <c r="AF1191" i="1"/>
  <c r="AF1203" i="1"/>
  <c r="AF1215" i="1"/>
  <c r="AF1227" i="1"/>
  <c r="AF1239" i="1"/>
  <c r="AF1251" i="1"/>
  <c r="AF1263" i="1"/>
  <c r="AF1275" i="1"/>
  <c r="AF1287" i="1"/>
  <c r="AF1299" i="1"/>
  <c r="AF1311" i="1"/>
  <c r="AF1323" i="1"/>
  <c r="AF1335" i="1"/>
  <c r="AF1347" i="1"/>
  <c r="AF1359" i="1"/>
  <c r="AF1371" i="1"/>
  <c r="AF1383" i="1"/>
  <c r="AF1395" i="1"/>
  <c r="AF1407" i="1"/>
  <c r="AF1419" i="1"/>
  <c r="AF1431" i="1"/>
  <c r="AF1443" i="1"/>
  <c r="AF1455" i="1"/>
  <c r="AF1467" i="1"/>
  <c r="AF1479" i="1"/>
  <c r="AF1491" i="1"/>
  <c r="AF1503" i="1"/>
  <c r="AF1515" i="1"/>
  <c r="AF1527" i="1"/>
  <c r="AF1539" i="1"/>
  <c r="AF1551" i="1"/>
  <c r="AF1563" i="1"/>
  <c r="AF1575" i="1"/>
  <c r="AF1587" i="1"/>
  <c r="AF1599" i="1"/>
  <c r="AF39" i="1"/>
  <c r="AF87" i="1"/>
  <c r="AF135" i="1"/>
  <c r="AF183" i="1"/>
  <c r="AF231" i="1"/>
  <c r="AF279" i="1"/>
  <c r="AF327" i="1"/>
  <c r="AF375" i="1"/>
  <c r="AF423" i="1"/>
  <c r="AF471" i="1"/>
  <c r="AF519" i="1"/>
  <c r="AF567" i="1"/>
  <c r="AF616" i="1"/>
  <c r="AF653" i="1"/>
  <c r="AF689" i="1"/>
  <c r="AF725" i="1"/>
  <c r="AF756" i="1"/>
  <c r="AF775" i="1"/>
  <c r="AF792" i="1"/>
  <c r="AF811" i="1"/>
  <c r="AF828" i="1"/>
  <c r="AF847" i="1"/>
  <c r="AF864" i="1"/>
  <c r="AF881" i="1"/>
  <c r="AF897" i="1"/>
  <c r="AF912" i="1"/>
  <c r="AF929" i="1"/>
  <c r="AF945" i="1"/>
  <c r="AF960" i="1"/>
  <c r="AF977" i="1"/>
  <c r="AF993" i="1"/>
  <c r="AF1008" i="1"/>
  <c r="AF1024" i="1"/>
  <c r="AF1036" i="1"/>
  <c r="AF1048" i="1"/>
  <c r="AF1060" i="1"/>
  <c r="AF1072" i="1"/>
  <c r="AF1084" i="1"/>
  <c r="AF1096" i="1"/>
  <c r="AF1108" i="1"/>
  <c r="AF1120" i="1"/>
  <c r="AF1132" i="1"/>
  <c r="AF1144" i="1"/>
  <c r="AF1156" i="1"/>
  <c r="AF1168" i="1"/>
  <c r="AF1180" i="1"/>
  <c r="AF1192" i="1"/>
  <c r="AF1204" i="1"/>
  <c r="AF1216" i="1"/>
  <c r="AF1228" i="1"/>
  <c r="AF1240" i="1"/>
  <c r="AF1252" i="1"/>
  <c r="AF1264" i="1"/>
  <c r="AF1276" i="1"/>
  <c r="AF1288" i="1"/>
  <c r="AF1300" i="1"/>
  <c r="AF1312" i="1"/>
  <c r="AF1324" i="1"/>
  <c r="AF1336" i="1"/>
  <c r="AF1348" i="1"/>
  <c r="AF1360" i="1"/>
  <c r="AF1372" i="1"/>
  <c r="AF1384" i="1"/>
  <c r="AF1396" i="1"/>
  <c r="AF1408" i="1"/>
  <c r="AF1420" i="1"/>
  <c r="AF1432" i="1"/>
  <c r="AF1444" i="1"/>
  <c r="AF1456" i="1"/>
  <c r="AF1468" i="1"/>
  <c r="AF1480" i="1"/>
  <c r="AF1492" i="1"/>
  <c r="AF1504" i="1"/>
  <c r="AF1516" i="1"/>
  <c r="AF1528" i="1"/>
  <c r="AF1540" i="1"/>
  <c r="AF1552" i="1"/>
  <c r="AF1564" i="1"/>
  <c r="AF1576" i="1"/>
  <c r="AF1588" i="1"/>
  <c r="AF1600" i="1"/>
  <c r="AF1612" i="1"/>
  <c r="AF1624" i="1"/>
  <c r="AF1636" i="1"/>
  <c r="AF1648" i="1"/>
  <c r="AF52" i="1"/>
  <c r="AF100" i="1"/>
  <c r="AF148" i="1"/>
  <c r="AF196" i="1"/>
  <c r="AF244" i="1"/>
  <c r="AF292" i="1"/>
  <c r="AF340" i="1"/>
  <c r="AF388" i="1"/>
  <c r="AF436" i="1"/>
  <c r="AF484" i="1"/>
  <c r="AF532" i="1"/>
  <c r="AF580" i="1"/>
  <c r="AF629" i="1"/>
  <c r="AF665" i="1"/>
  <c r="AF701" i="1"/>
  <c r="AF737" i="1"/>
  <c r="AF763" i="1"/>
  <c r="AF780" i="1"/>
  <c r="AF799" i="1"/>
  <c r="AF816" i="1"/>
  <c r="AF835" i="1"/>
  <c r="AF852" i="1"/>
  <c r="AF870" i="1"/>
  <c r="AF886" i="1"/>
  <c r="AF902" i="1"/>
  <c r="AF918" i="1"/>
  <c r="AF934" i="1"/>
  <c r="AF950" i="1"/>
  <c r="AF966" i="1"/>
  <c r="AF982" i="1"/>
  <c r="AF998" i="1"/>
  <c r="AF1014" i="1"/>
  <c r="AF1028" i="1"/>
  <c r="AF1040" i="1"/>
  <c r="AF1052" i="1"/>
  <c r="AF1064" i="1"/>
  <c r="AF1076" i="1"/>
  <c r="AF1088" i="1"/>
  <c r="AF1100" i="1"/>
  <c r="AF1112" i="1"/>
  <c r="AF54" i="1"/>
  <c r="AF102" i="1"/>
  <c r="AF150" i="1"/>
  <c r="AF198" i="1"/>
  <c r="AF246" i="1"/>
  <c r="AF294" i="1"/>
  <c r="AF342" i="1"/>
  <c r="AF390" i="1"/>
  <c r="AF438" i="1"/>
  <c r="AF486" i="1"/>
  <c r="AF534" i="1"/>
  <c r="AF582" i="1"/>
  <c r="AF631" i="1"/>
  <c r="AF667" i="1"/>
  <c r="AF703" i="1"/>
  <c r="AF739" i="1"/>
  <c r="AF765" i="1"/>
  <c r="AF784" i="1"/>
  <c r="AF801" i="1"/>
  <c r="AF820" i="1"/>
  <c r="AF837" i="1"/>
  <c r="AF856" i="1"/>
  <c r="AF871" i="1"/>
  <c r="AF887" i="1"/>
  <c r="AF904" i="1"/>
  <c r="AF40" i="1"/>
  <c r="AF232" i="1"/>
  <c r="AF424" i="1"/>
  <c r="AF617" i="1"/>
  <c r="AF760" i="1"/>
  <c r="AF832" i="1"/>
  <c r="AF898" i="1"/>
  <c r="AF947" i="1"/>
  <c r="AF995" i="1"/>
  <c r="AF1038" i="1"/>
  <c r="AF1074" i="1"/>
  <c r="AF1106" i="1"/>
  <c r="AF1133" i="1"/>
  <c r="AF1157" i="1"/>
  <c r="AF1181" i="1"/>
  <c r="AF1201" i="1"/>
  <c r="AF1220" i="1"/>
  <c r="AF1242" i="1"/>
  <c r="AF1262" i="1"/>
  <c r="AF1281" i="1"/>
  <c r="AF1303" i="1"/>
  <c r="AF1325" i="1"/>
  <c r="AF1345" i="1"/>
  <c r="AF1364" i="1"/>
  <c r="AF1386" i="1"/>
  <c r="AF1406" i="1"/>
  <c r="AF1425" i="1"/>
  <c r="AF1447" i="1"/>
  <c r="AF1469" i="1"/>
  <c r="AF1489" i="1"/>
  <c r="AF1508" i="1"/>
  <c r="AF1526" i="1"/>
  <c r="AF1544" i="1"/>
  <c r="AF1561" i="1"/>
  <c r="AF1578" i="1"/>
  <c r="AF1593" i="1"/>
  <c r="AF1609" i="1"/>
  <c r="AF1623" i="1"/>
  <c r="AF1638" i="1"/>
  <c r="AF1652" i="1"/>
  <c r="AF1665" i="1"/>
  <c r="AF1677" i="1"/>
  <c r="AF1689" i="1"/>
  <c r="AF1701" i="1"/>
  <c r="AF1713" i="1"/>
  <c r="AF1725" i="1"/>
  <c r="AF1737" i="1"/>
  <c r="AF1749" i="1"/>
  <c r="AF1761" i="1"/>
  <c r="AF1773" i="1"/>
  <c r="AF1785" i="1"/>
  <c r="AF1797" i="1"/>
  <c r="AF1809" i="1"/>
  <c r="AF42" i="1"/>
  <c r="AF234" i="1"/>
  <c r="AF426" i="1"/>
  <c r="AF619" i="1"/>
  <c r="AF761" i="1"/>
  <c r="AF833" i="1"/>
  <c r="AF899" i="1"/>
  <c r="AF948" i="1"/>
  <c r="AF996" i="1"/>
  <c r="AF1039" i="1"/>
  <c r="AF1075" i="1"/>
  <c r="AF1109" i="1"/>
  <c r="AF1134" i="1"/>
  <c r="AF1158" i="1"/>
  <c r="AF1182" i="1"/>
  <c r="AF1202" i="1"/>
  <c r="AF1221" i="1"/>
  <c r="AF1243" i="1"/>
  <c r="AF1265" i="1"/>
  <c r="AF1285" i="1"/>
  <c r="AF1304" i="1"/>
  <c r="AF1326" i="1"/>
  <c r="AF1346" i="1"/>
  <c r="AF1365" i="1"/>
  <c r="AF1387" i="1"/>
  <c r="AF1409" i="1"/>
  <c r="AF1429" i="1"/>
  <c r="AF1448" i="1"/>
  <c r="AF1470" i="1"/>
  <c r="AF1490" i="1"/>
  <c r="AF1509" i="1"/>
  <c r="AF1529" i="1"/>
  <c r="AF1545" i="1"/>
  <c r="AF1562" i="1"/>
  <c r="AF1579" i="1"/>
  <c r="AF1595" i="1"/>
  <c r="AF1610" i="1"/>
  <c r="AF1625" i="1"/>
  <c r="AF1639" i="1"/>
  <c r="AF1653" i="1"/>
  <c r="AF1666" i="1"/>
  <c r="AF1678" i="1"/>
  <c r="AF1690" i="1"/>
  <c r="AF1702" i="1"/>
  <c r="AF1714" i="1"/>
  <c r="AF1726" i="1"/>
  <c r="AF1738" i="1"/>
  <c r="AF1750" i="1"/>
  <c r="AF1762" i="1"/>
  <c r="AF1774" i="1"/>
  <c r="AF1786" i="1"/>
  <c r="AF1798" i="1"/>
  <c r="AF1810" i="1"/>
  <c r="AF51" i="1"/>
  <c r="AF243" i="1"/>
  <c r="AF435" i="1"/>
  <c r="AF628" i="1"/>
  <c r="AF762" i="1"/>
  <c r="AF834" i="1"/>
  <c r="AF900" i="1"/>
  <c r="AF952" i="1"/>
  <c r="AF1000" i="1"/>
  <c r="AF1041" i="1"/>
  <c r="AF1077" i="1"/>
  <c r="AF1110" i="1"/>
  <c r="AF1135" i="1"/>
  <c r="AF1159" i="1"/>
  <c r="AF1183" i="1"/>
  <c r="AF1205" i="1"/>
  <c r="AF1225" i="1"/>
  <c r="AF1244" i="1"/>
  <c r="AF1266" i="1"/>
  <c r="AF1286" i="1"/>
  <c r="AF1305" i="1"/>
  <c r="AF1327" i="1"/>
  <c r="AF1349" i="1"/>
  <c r="AF1369" i="1"/>
  <c r="AF1388" i="1"/>
  <c r="AF1410" i="1"/>
  <c r="AF1430" i="1"/>
  <c r="AF1449" i="1"/>
  <c r="AF1471" i="1"/>
  <c r="AF1493" i="1"/>
  <c r="AF1512" i="1"/>
  <c r="AF1530" i="1"/>
  <c r="AF1548" i="1"/>
  <c r="AF1565" i="1"/>
  <c r="AF1580" i="1"/>
  <c r="AF1596" i="1"/>
  <c r="AF1611" i="1"/>
  <c r="AF1626" i="1"/>
  <c r="AF1640" i="1"/>
  <c r="AF1655" i="1"/>
  <c r="AF1667" i="1"/>
  <c r="AF1679" i="1"/>
  <c r="AF1691" i="1"/>
  <c r="AF1703" i="1"/>
  <c r="AF1715" i="1"/>
  <c r="AF1727" i="1"/>
  <c r="AF1739" i="1"/>
  <c r="AF1751" i="1"/>
  <c r="AF1763" i="1"/>
  <c r="AF1775" i="1"/>
  <c r="AF1787" i="1"/>
  <c r="AF1799" i="1"/>
  <c r="AF1811" i="1"/>
  <c r="AF88" i="1"/>
  <c r="AF280" i="1"/>
  <c r="AF472" i="1"/>
  <c r="AF655" i="1"/>
  <c r="AF777" i="1"/>
  <c r="AF849" i="1"/>
  <c r="AF914" i="1"/>
  <c r="AF962" i="1"/>
  <c r="AF1010" i="1"/>
  <c r="AF1049" i="1"/>
  <c r="AF1085" i="1"/>
  <c r="AF1111" i="1"/>
  <c r="AF1136" i="1"/>
  <c r="AF1160" i="1"/>
  <c r="AF1184" i="1"/>
  <c r="AF1206" i="1"/>
  <c r="AF1226" i="1"/>
  <c r="AF1245" i="1"/>
  <c r="AF1267" i="1"/>
  <c r="AF1289" i="1"/>
  <c r="AF1309" i="1"/>
  <c r="AF1328" i="1"/>
  <c r="AF1350" i="1"/>
  <c r="AF1370" i="1"/>
  <c r="AF1389" i="1"/>
  <c r="AF1411" i="1"/>
  <c r="AF1433" i="1"/>
  <c r="AF1453" i="1"/>
  <c r="AF1472" i="1"/>
  <c r="AF1494" i="1"/>
  <c r="AF1513" i="1"/>
  <c r="AF1531" i="1"/>
  <c r="AF1549" i="1"/>
  <c r="AF1566" i="1"/>
  <c r="AF1581" i="1"/>
  <c r="AF1597" i="1"/>
  <c r="AF1613" i="1"/>
  <c r="AF1627" i="1"/>
  <c r="AF1641" i="1"/>
  <c r="AF1656" i="1"/>
  <c r="AF1668" i="1"/>
  <c r="AF1680" i="1"/>
  <c r="AF1692" i="1"/>
  <c r="AF1704" i="1"/>
  <c r="AF1716" i="1"/>
  <c r="AF1728" i="1"/>
  <c r="AF1740" i="1"/>
  <c r="AF1752" i="1"/>
  <c r="AF1764" i="1"/>
  <c r="AF1776" i="1"/>
  <c r="AF1788" i="1"/>
  <c r="AF1800" i="1"/>
  <c r="AF1812" i="1"/>
  <c r="AF90" i="1"/>
  <c r="AF282" i="1"/>
  <c r="AF474" i="1"/>
  <c r="AF658" i="1"/>
  <c r="AF778" i="1"/>
  <c r="AF850" i="1"/>
  <c r="AF916" i="1"/>
  <c r="AF964" i="1"/>
  <c r="AF1012" i="1"/>
  <c r="AF1050" i="1"/>
  <c r="AF1086" i="1"/>
  <c r="AF1113" i="1"/>
  <c r="AF1137" i="1"/>
  <c r="AF1161" i="1"/>
  <c r="AF1185" i="1"/>
  <c r="AF1207" i="1"/>
  <c r="AF1229" i="1"/>
  <c r="AF1249" i="1"/>
  <c r="AF1268" i="1"/>
  <c r="AF1290" i="1"/>
  <c r="AF1310" i="1"/>
  <c r="AF1329" i="1"/>
  <c r="AF1351" i="1"/>
  <c r="AF1373" i="1"/>
  <c r="AF1393" i="1"/>
  <c r="AF1412" i="1"/>
  <c r="AF1434" i="1"/>
  <c r="AF1454" i="1"/>
  <c r="AF1473" i="1"/>
  <c r="AF1495" i="1"/>
  <c r="AF1514" i="1"/>
  <c r="AF1532" i="1"/>
  <c r="AF1550" i="1"/>
  <c r="AF1567" i="1"/>
  <c r="AF1583" i="1"/>
  <c r="AF1598" i="1"/>
  <c r="AF1614" i="1"/>
  <c r="AF1628" i="1"/>
  <c r="AF1643" i="1"/>
  <c r="AF1657" i="1"/>
  <c r="AF1669" i="1"/>
  <c r="AF1681" i="1"/>
  <c r="AF1693" i="1"/>
  <c r="AF1705" i="1"/>
  <c r="AF1717" i="1"/>
  <c r="AF1729" i="1"/>
  <c r="AF1741" i="1"/>
  <c r="AF1753" i="1"/>
  <c r="AF1765" i="1"/>
  <c r="AF1777" i="1"/>
  <c r="AF1789" i="1"/>
  <c r="AF1801" i="1"/>
  <c r="AF1813" i="1"/>
  <c r="AF99" i="1"/>
  <c r="AF291" i="1"/>
  <c r="AF483" i="1"/>
  <c r="AF664" i="1"/>
  <c r="AF779" i="1"/>
  <c r="AF851" i="1"/>
  <c r="AF917" i="1"/>
  <c r="AF965" i="1"/>
  <c r="AF1013" i="1"/>
  <c r="AF1051" i="1"/>
  <c r="AF1087" i="1"/>
  <c r="AF1118" i="1"/>
  <c r="AF1142" i="1"/>
  <c r="AF1166" i="1"/>
  <c r="AF1189" i="1"/>
  <c r="AF1208" i="1"/>
  <c r="AF1230" i="1"/>
  <c r="AF1250" i="1"/>
  <c r="AF1269" i="1"/>
  <c r="AF1291" i="1"/>
  <c r="AF1313" i="1"/>
  <c r="AF1333" i="1"/>
  <c r="AF1352" i="1"/>
  <c r="AF1374" i="1"/>
  <c r="AF1394" i="1"/>
  <c r="AF1413" i="1"/>
  <c r="AF1435" i="1"/>
  <c r="AF1457" i="1"/>
  <c r="AF1477" i="1"/>
  <c r="AF1496" i="1"/>
  <c r="AF1517" i="1"/>
  <c r="AF1533" i="1"/>
  <c r="AF1553" i="1"/>
  <c r="AF1568" i="1"/>
  <c r="AF1584" i="1"/>
  <c r="AF1601" i="1"/>
  <c r="AF1615" i="1"/>
  <c r="AF1629" i="1"/>
  <c r="AF1644" i="1"/>
  <c r="AF1658" i="1"/>
  <c r="AF1670" i="1"/>
  <c r="AF1682" i="1"/>
  <c r="AF1694" i="1"/>
  <c r="AF1706" i="1"/>
  <c r="AF1718" i="1"/>
  <c r="AF1730" i="1"/>
  <c r="AF1742" i="1"/>
  <c r="AF1754" i="1"/>
  <c r="AF1766" i="1"/>
  <c r="AF1778" i="1"/>
  <c r="AF1790" i="1"/>
  <c r="AF1802" i="1"/>
  <c r="AF1814" i="1"/>
  <c r="AF136" i="1"/>
  <c r="AF328" i="1"/>
  <c r="AF520" i="1"/>
  <c r="AF691" i="1"/>
  <c r="AF796" i="1"/>
  <c r="AF866" i="1"/>
  <c r="AF919" i="1"/>
  <c r="AF967" i="1"/>
  <c r="AF1015" i="1"/>
  <c r="AF1053" i="1"/>
  <c r="AF1089" i="1"/>
  <c r="AF1121" i="1"/>
  <c r="AF1145" i="1"/>
  <c r="AF1169" i="1"/>
  <c r="AF1190" i="1"/>
  <c r="AF1209" i="1"/>
  <c r="AF1231" i="1"/>
  <c r="AF1253" i="1"/>
  <c r="AF1273" i="1"/>
  <c r="AF1292" i="1"/>
  <c r="AF1314" i="1"/>
  <c r="AF1334" i="1"/>
  <c r="AF1353" i="1"/>
  <c r="AF1375" i="1"/>
  <c r="AF1397" i="1"/>
  <c r="AF1417" i="1"/>
  <c r="AF1436" i="1"/>
  <c r="AF1458" i="1"/>
  <c r="AF1478" i="1"/>
  <c r="AF1497" i="1"/>
  <c r="AF1518" i="1"/>
  <c r="AF1536" i="1"/>
  <c r="AF1554" i="1"/>
  <c r="AF1569" i="1"/>
  <c r="AF1585" i="1"/>
  <c r="AF1602" i="1"/>
  <c r="AF1616" i="1"/>
  <c r="AF1631" i="1"/>
  <c r="AF1645" i="1"/>
  <c r="AF1659" i="1"/>
  <c r="AF1671" i="1"/>
  <c r="AF1683" i="1"/>
  <c r="AF1695" i="1"/>
  <c r="AF1707" i="1"/>
  <c r="AF1719" i="1"/>
  <c r="AF1731" i="1"/>
  <c r="AF1743" i="1"/>
  <c r="AF1755" i="1"/>
  <c r="AF1767" i="1"/>
  <c r="AF1779" i="1"/>
  <c r="AF1791" i="1"/>
  <c r="AF1803" i="1"/>
  <c r="AF1815" i="1"/>
  <c r="AF138" i="1"/>
  <c r="AF330" i="1"/>
  <c r="AF522" i="1"/>
  <c r="AF694" i="1"/>
  <c r="AF797" i="1"/>
  <c r="AF868" i="1"/>
  <c r="AF930" i="1"/>
  <c r="AF978" i="1"/>
  <c r="AF1025" i="1"/>
  <c r="AF1061" i="1"/>
  <c r="AF1094" i="1"/>
  <c r="AF1122" i="1"/>
  <c r="AF1146" i="1"/>
  <c r="AF1170" i="1"/>
  <c r="AF1193" i="1"/>
  <c r="AF1213" i="1"/>
  <c r="AF1232" i="1"/>
  <c r="AF1254" i="1"/>
  <c r="AF1274" i="1"/>
  <c r="AF1293" i="1"/>
  <c r="AF1315" i="1"/>
  <c r="AF1337" i="1"/>
  <c r="AF1357" i="1"/>
  <c r="AF1376" i="1"/>
  <c r="AF1398" i="1"/>
  <c r="AF1418" i="1"/>
  <c r="AF1437" i="1"/>
  <c r="AF1459" i="1"/>
  <c r="AF1481" i="1"/>
  <c r="AF1501" i="1"/>
  <c r="AF1519" i="1"/>
  <c r="AF1537" i="1"/>
  <c r="AF1555" i="1"/>
  <c r="AF1571" i="1"/>
  <c r="AF1586" i="1"/>
  <c r="AF1603" i="1"/>
  <c r="AF1617" i="1"/>
  <c r="AF1632" i="1"/>
  <c r="AF1646" i="1"/>
  <c r="AF1660" i="1"/>
  <c r="AF1672" i="1"/>
  <c r="AF1684" i="1"/>
  <c r="AF1696" i="1"/>
  <c r="AF1708" i="1"/>
  <c r="AF1720" i="1"/>
  <c r="AF1732" i="1"/>
  <c r="AF1744" i="1"/>
  <c r="AF1756" i="1"/>
  <c r="AF1768" i="1"/>
  <c r="AF1780" i="1"/>
  <c r="AF1792" i="1"/>
  <c r="AF1804" i="1"/>
  <c r="AF1816" i="1"/>
  <c r="AF147" i="1"/>
  <c r="AF339" i="1"/>
  <c r="AF531" i="1"/>
  <c r="AF700" i="1"/>
  <c r="AF798" i="1"/>
  <c r="AF869" i="1"/>
  <c r="AF931" i="1"/>
  <c r="AF979" i="1"/>
  <c r="AF1026" i="1"/>
  <c r="AF1062" i="1"/>
  <c r="AF1097" i="1"/>
  <c r="AF1123" i="1"/>
  <c r="AF1147" i="1"/>
  <c r="AF1171" i="1"/>
  <c r="AF1194" i="1"/>
  <c r="AF1214" i="1"/>
  <c r="AF1233" i="1"/>
  <c r="AF1255" i="1"/>
  <c r="AF1277" i="1"/>
  <c r="AF1297" i="1"/>
  <c r="AF1316" i="1"/>
  <c r="AF1338" i="1"/>
  <c r="AF1358" i="1"/>
  <c r="AF1377" i="1"/>
  <c r="AF1399" i="1"/>
  <c r="AF1421" i="1"/>
  <c r="AF1441" i="1"/>
  <c r="AF1460" i="1"/>
  <c r="AF1482" i="1"/>
  <c r="AF1502" i="1"/>
  <c r="AF1520" i="1"/>
  <c r="AF1538" i="1"/>
  <c r="AF1556" i="1"/>
  <c r="AF1572" i="1"/>
  <c r="AF1589" i="1"/>
  <c r="AF1604" i="1"/>
  <c r="AF1619" i="1"/>
  <c r="AF1633" i="1"/>
  <c r="AF1647" i="1"/>
  <c r="AF1661" i="1"/>
  <c r="AF1673" i="1"/>
  <c r="AF1685" i="1"/>
  <c r="AF1697" i="1"/>
  <c r="AF1709" i="1"/>
  <c r="AF1721" i="1"/>
  <c r="AF1733" i="1"/>
  <c r="AF1745" i="1"/>
  <c r="AF1757" i="1"/>
  <c r="AF1769" i="1"/>
  <c r="AF1781" i="1"/>
  <c r="AF1793" i="1"/>
  <c r="AF1805" i="1"/>
  <c r="AF1817" i="1"/>
  <c r="AF186" i="1"/>
  <c r="AF378" i="1"/>
  <c r="AF570" i="1"/>
  <c r="AF730" i="1"/>
  <c r="AF814" i="1"/>
  <c r="AF883" i="1"/>
  <c r="AF935" i="1"/>
  <c r="AF983" i="1"/>
  <c r="AF1029" i="1"/>
  <c r="AF1065" i="1"/>
  <c r="AF1099" i="1"/>
  <c r="AF1125" i="1"/>
  <c r="AF1149" i="1"/>
  <c r="AF1173" i="1"/>
  <c r="AF1196" i="1"/>
  <c r="AF1218" i="1"/>
  <c r="AF1238" i="1"/>
  <c r="AF1257" i="1"/>
  <c r="AF1279" i="1"/>
  <c r="AF1301" i="1"/>
  <c r="AF1321" i="1"/>
  <c r="AF1340" i="1"/>
  <c r="AF1362" i="1"/>
  <c r="AF1382" i="1"/>
  <c r="AF1401" i="1"/>
  <c r="AF1423" i="1"/>
  <c r="AF1445" i="1"/>
  <c r="AF1465" i="1"/>
  <c r="AF1484" i="1"/>
  <c r="AF1506" i="1"/>
  <c r="AF1524" i="1"/>
  <c r="AF1542" i="1"/>
  <c r="AF1559" i="1"/>
  <c r="AF1574" i="1"/>
  <c r="AF1591" i="1"/>
  <c r="AF1607" i="1"/>
  <c r="AF1621" i="1"/>
  <c r="AF1635" i="1"/>
  <c r="AF1650" i="1"/>
  <c r="AF1663" i="1"/>
  <c r="AF1675" i="1"/>
  <c r="AF1687" i="1"/>
  <c r="AF1699" i="1"/>
  <c r="AF1711" i="1"/>
  <c r="AF1723" i="1"/>
  <c r="AF1735" i="1"/>
  <c r="AF1747" i="1"/>
  <c r="AF1759" i="1"/>
  <c r="AF1771" i="1"/>
  <c r="AF1783" i="1"/>
  <c r="AF1795" i="1"/>
  <c r="AF1807" i="1"/>
  <c r="AF184" i="1"/>
  <c r="AF933" i="1"/>
  <c r="AF1148" i="1"/>
  <c r="AF1278" i="1"/>
  <c r="AF1400" i="1"/>
  <c r="AF1521" i="1"/>
  <c r="AF1620" i="1"/>
  <c r="AF1698" i="1"/>
  <c r="AF1770" i="1"/>
  <c r="AF1664" i="1"/>
  <c r="AF195" i="1"/>
  <c r="AF946" i="1"/>
  <c r="AF1154" i="1"/>
  <c r="AF1280" i="1"/>
  <c r="AF1405" i="1"/>
  <c r="AF1525" i="1"/>
  <c r="AF1622" i="1"/>
  <c r="AF1700" i="1"/>
  <c r="AF1772" i="1"/>
  <c r="AF1341" i="1"/>
  <c r="AF376" i="1"/>
  <c r="AF981" i="1"/>
  <c r="AF1172" i="1"/>
  <c r="AF1298" i="1"/>
  <c r="AF1422" i="1"/>
  <c r="AF1541" i="1"/>
  <c r="AF1634" i="1"/>
  <c r="AF1710" i="1"/>
  <c r="AF1782" i="1"/>
  <c r="AF1466" i="1"/>
  <c r="AF387" i="1"/>
  <c r="AF994" i="1"/>
  <c r="AF1178" i="1"/>
  <c r="AF1302" i="1"/>
  <c r="AF1424" i="1"/>
  <c r="AF1543" i="1"/>
  <c r="AF1637" i="1"/>
  <c r="AF1712" i="1"/>
  <c r="AF1784" i="1"/>
  <c r="AF1219" i="1"/>
  <c r="AF568" i="1"/>
  <c r="AF1027" i="1"/>
  <c r="AF1195" i="1"/>
  <c r="AF1317" i="1"/>
  <c r="AF1442" i="1"/>
  <c r="AF1557" i="1"/>
  <c r="AF1649" i="1"/>
  <c r="AF1722" i="1"/>
  <c r="AF1794" i="1"/>
  <c r="AF1577" i="1"/>
  <c r="AF1736" i="1"/>
  <c r="AF1808" i="1"/>
  <c r="AF579" i="1"/>
  <c r="AF1037" i="1"/>
  <c r="AF1197" i="1"/>
  <c r="AF1322" i="1"/>
  <c r="AF1446" i="1"/>
  <c r="AF1560" i="1"/>
  <c r="AF1651" i="1"/>
  <c r="AF1724" i="1"/>
  <c r="AF1796" i="1"/>
  <c r="AF1073" i="1"/>
  <c r="AF727" i="1"/>
  <c r="AF1063" i="1"/>
  <c r="AF1217" i="1"/>
  <c r="AF1339" i="1"/>
  <c r="AF1461" i="1"/>
  <c r="AF1573" i="1"/>
  <c r="AF1662" i="1"/>
  <c r="AF1734" i="1"/>
  <c r="AF1806" i="1"/>
  <c r="AF736" i="1"/>
  <c r="AF813" i="1"/>
  <c r="AF1098" i="1"/>
  <c r="AF1237" i="1"/>
  <c r="AF1361" i="1"/>
  <c r="AF1483" i="1"/>
  <c r="AF1590" i="1"/>
  <c r="AF1674" i="1"/>
  <c r="AF1746" i="1"/>
  <c r="AF1261" i="1"/>
  <c r="AF1385" i="1"/>
  <c r="AF1507" i="1"/>
  <c r="AF1608" i="1"/>
  <c r="AF1760" i="1"/>
  <c r="AF815" i="1"/>
  <c r="AF1101" i="1"/>
  <c r="AF1241" i="1"/>
  <c r="AF1363" i="1"/>
  <c r="AF1485" i="1"/>
  <c r="AF1592" i="1"/>
  <c r="AF1676" i="1"/>
  <c r="AF1748" i="1"/>
  <c r="AF885" i="1"/>
  <c r="AF882" i="1"/>
  <c r="AF1124" i="1"/>
  <c r="AF1256" i="1"/>
  <c r="AF1381" i="1"/>
  <c r="AF1505" i="1"/>
  <c r="AF1605" i="1"/>
  <c r="AF1686" i="1"/>
  <c r="AF1758" i="1"/>
  <c r="AF1130" i="1"/>
  <c r="AF1688" i="1"/>
  <c r="AG20" i="1"/>
  <c r="AG32" i="1"/>
  <c r="AG44" i="1"/>
  <c r="AG56" i="1"/>
  <c r="AG68" i="1"/>
  <c r="AG80" i="1"/>
  <c r="AG92" i="1"/>
  <c r="AG104" i="1"/>
  <c r="AG116" i="1"/>
  <c r="AG128" i="1"/>
  <c r="AG140" i="1"/>
  <c r="AG152" i="1"/>
  <c r="AG164" i="1"/>
  <c r="AG176" i="1"/>
  <c r="AG188" i="1"/>
  <c r="AG200" i="1"/>
  <c r="AG212" i="1"/>
  <c r="AG224" i="1"/>
  <c r="AG236" i="1"/>
  <c r="AG248" i="1"/>
  <c r="AG260" i="1"/>
  <c r="AG272" i="1"/>
  <c r="AG284" i="1"/>
  <c r="AG296" i="1"/>
  <c r="AG308" i="1"/>
  <c r="AG320" i="1"/>
  <c r="AG332" i="1"/>
  <c r="AG344" i="1"/>
  <c r="AG356" i="1"/>
  <c r="AG368" i="1"/>
  <c r="AG380" i="1"/>
  <c r="AG392" i="1"/>
  <c r="AG404" i="1"/>
  <c r="AG416" i="1"/>
  <c r="AG428" i="1"/>
  <c r="AG440" i="1"/>
  <c r="AG452" i="1"/>
  <c r="AG464" i="1"/>
  <c r="AG476" i="1"/>
  <c r="AG488" i="1"/>
  <c r="AG500" i="1"/>
  <c r="AG512" i="1"/>
  <c r="AG524" i="1"/>
  <c r="AG536" i="1"/>
  <c r="AG548" i="1"/>
  <c r="AG560" i="1"/>
  <c r="AG572" i="1"/>
  <c r="AG584" i="1"/>
  <c r="AG596" i="1"/>
  <c r="AG608" i="1"/>
  <c r="AG620" i="1"/>
  <c r="AG632" i="1"/>
  <c r="AG644" i="1"/>
  <c r="AG656" i="1"/>
  <c r="AG668" i="1"/>
  <c r="AG680" i="1"/>
  <c r="AG692" i="1"/>
  <c r="AG704" i="1"/>
  <c r="AG716" i="1"/>
  <c r="AG728" i="1"/>
  <c r="AG740" i="1"/>
  <c r="AG752" i="1"/>
  <c r="AG764" i="1"/>
  <c r="AG776" i="1"/>
  <c r="AG788" i="1"/>
  <c r="AG800" i="1"/>
  <c r="AG812" i="1"/>
  <c r="AG824" i="1"/>
  <c r="AG836" i="1"/>
  <c r="AG848" i="1"/>
  <c r="AG860" i="1"/>
  <c r="AG872" i="1"/>
  <c r="AG884" i="1"/>
  <c r="AG896" i="1"/>
  <c r="AG908" i="1"/>
  <c r="AG920" i="1"/>
  <c r="AG932" i="1"/>
  <c r="AG944" i="1"/>
  <c r="AG956" i="1"/>
  <c r="AG968" i="1"/>
  <c r="AG9" i="1"/>
  <c r="AG21" i="1"/>
  <c r="AG33" i="1"/>
  <c r="AG45" i="1"/>
  <c r="AG57" i="1"/>
  <c r="AG69" i="1"/>
  <c r="AG81" i="1"/>
  <c r="AG93" i="1"/>
  <c r="AG105" i="1"/>
  <c r="AG117" i="1"/>
  <c r="AG129" i="1"/>
  <c r="AG141" i="1"/>
  <c r="AG153" i="1"/>
  <c r="AG165" i="1"/>
  <c r="AG177" i="1"/>
  <c r="AG189" i="1"/>
  <c r="AG201" i="1"/>
  <c r="AG213" i="1"/>
  <c r="AG225" i="1"/>
  <c r="AG237" i="1"/>
  <c r="AG249" i="1"/>
  <c r="AG261" i="1"/>
  <c r="AG273" i="1"/>
  <c r="AG285" i="1"/>
  <c r="AG297" i="1"/>
  <c r="AG309" i="1"/>
  <c r="AG321" i="1"/>
  <c r="AG333" i="1"/>
  <c r="AG345" i="1"/>
  <c r="AG357" i="1"/>
  <c r="AG369" i="1"/>
  <c r="AG381" i="1"/>
  <c r="AG393" i="1"/>
  <c r="AG405" i="1"/>
  <c r="AG417" i="1"/>
  <c r="AG429" i="1"/>
  <c r="AG441" i="1"/>
  <c r="AG453" i="1"/>
  <c r="AG465" i="1"/>
  <c r="AG477" i="1"/>
  <c r="AG489" i="1"/>
  <c r="AG501" i="1"/>
  <c r="AG513" i="1"/>
  <c r="AG525" i="1"/>
  <c r="AG537" i="1"/>
  <c r="AG549" i="1"/>
  <c r="AG561" i="1"/>
  <c r="AG573" i="1"/>
  <c r="AG585" i="1"/>
  <c r="AG597" i="1"/>
  <c r="AG609" i="1"/>
  <c r="AG621" i="1"/>
  <c r="AG633" i="1"/>
  <c r="AG645" i="1"/>
  <c r="AG657" i="1"/>
  <c r="AG669" i="1"/>
  <c r="AG681" i="1"/>
  <c r="AG693" i="1"/>
  <c r="AG705" i="1"/>
  <c r="AG717" i="1"/>
  <c r="AG729" i="1"/>
  <c r="AG741" i="1"/>
  <c r="AG753" i="1"/>
  <c r="AG765" i="1"/>
  <c r="AG777" i="1"/>
  <c r="AG789" i="1"/>
  <c r="AG801" i="1"/>
  <c r="AG813" i="1"/>
  <c r="AG825" i="1"/>
  <c r="AG837" i="1"/>
  <c r="AG849" i="1"/>
  <c r="AG861" i="1"/>
  <c r="AG873" i="1"/>
  <c r="AG885" i="1"/>
  <c r="AG897" i="1"/>
  <c r="AG909" i="1"/>
  <c r="AG921" i="1"/>
  <c r="AG933" i="1"/>
  <c r="AG10" i="1"/>
  <c r="AG22" i="1"/>
  <c r="AG34" i="1"/>
  <c r="AG46" i="1"/>
  <c r="AG58" i="1"/>
  <c r="AG70" i="1"/>
  <c r="AG82" i="1"/>
  <c r="AG94" i="1"/>
  <c r="AG106" i="1"/>
  <c r="AG118" i="1"/>
  <c r="AG130" i="1"/>
  <c r="AG142" i="1"/>
  <c r="AG154" i="1"/>
  <c r="AG166" i="1"/>
  <c r="AG178" i="1"/>
  <c r="AG190" i="1"/>
  <c r="AG202" i="1"/>
  <c r="AG214" i="1"/>
  <c r="AG226" i="1"/>
  <c r="AG238" i="1"/>
  <c r="AG250" i="1"/>
  <c r="AG262" i="1"/>
  <c r="AG274" i="1"/>
  <c r="AG286" i="1"/>
  <c r="AG298" i="1"/>
  <c r="AG310" i="1"/>
  <c r="AG322" i="1"/>
  <c r="AG334" i="1"/>
  <c r="AG346" i="1"/>
  <c r="AG358" i="1"/>
  <c r="AG370" i="1"/>
  <c r="AG382" i="1"/>
  <c r="AG394" i="1"/>
  <c r="AG406" i="1"/>
  <c r="AG418" i="1"/>
  <c r="AG430" i="1"/>
  <c r="AG442" i="1"/>
  <c r="AG454" i="1"/>
  <c r="AG466" i="1"/>
  <c r="AG478" i="1"/>
  <c r="AG490" i="1"/>
  <c r="AG502" i="1"/>
  <c r="AG514" i="1"/>
  <c r="AG526" i="1"/>
  <c r="AG11" i="1"/>
  <c r="AG23" i="1"/>
  <c r="AG35" i="1"/>
  <c r="AG47" i="1"/>
  <c r="AG59" i="1"/>
  <c r="AG71" i="1"/>
  <c r="AG83" i="1"/>
  <c r="AG95" i="1"/>
  <c r="AG107" i="1"/>
  <c r="AG119" i="1"/>
  <c r="AG131" i="1"/>
  <c r="AG143" i="1"/>
  <c r="AG155" i="1"/>
  <c r="AG167" i="1"/>
  <c r="AG179" i="1"/>
  <c r="AG191" i="1"/>
  <c r="AG203" i="1"/>
  <c r="AG215" i="1"/>
  <c r="AG227" i="1"/>
  <c r="AG239" i="1"/>
  <c r="AG251" i="1"/>
  <c r="AG263" i="1"/>
  <c r="AG275" i="1"/>
  <c r="AG287" i="1"/>
  <c r="AG299" i="1"/>
  <c r="AG311" i="1"/>
  <c r="AG323" i="1"/>
  <c r="AG335" i="1"/>
  <c r="AG347" i="1"/>
  <c r="AG359" i="1"/>
  <c r="AG371" i="1"/>
  <c r="AG383" i="1"/>
  <c r="AG395" i="1"/>
  <c r="AG407" i="1"/>
  <c r="AG419" i="1"/>
  <c r="AG431" i="1"/>
  <c r="AG443" i="1"/>
  <c r="AG455" i="1"/>
  <c r="AG467" i="1"/>
  <c r="AG479" i="1"/>
  <c r="AG491" i="1"/>
  <c r="AG503" i="1"/>
  <c r="AG515" i="1"/>
  <c r="AG527" i="1"/>
  <c r="AG539" i="1"/>
  <c r="AG551" i="1"/>
  <c r="AG563" i="1"/>
  <c r="AG575" i="1"/>
  <c r="AG587" i="1"/>
  <c r="AG599" i="1"/>
  <c r="AG611" i="1"/>
  <c r="AG623" i="1"/>
  <c r="AG635" i="1"/>
  <c r="AG647" i="1"/>
  <c r="AG659" i="1"/>
  <c r="AG671" i="1"/>
  <c r="AG683" i="1"/>
  <c r="AG695" i="1"/>
  <c r="AG707" i="1"/>
  <c r="AG719" i="1"/>
  <c r="AG731" i="1"/>
  <c r="AG743" i="1"/>
  <c r="AG755" i="1"/>
  <c r="AG767" i="1"/>
  <c r="AG779" i="1"/>
  <c r="AG791" i="1"/>
  <c r="AG803" i="1"/>
  <c r="AG815" i="1"/>
  <c r="AG827" i="1"/>
  <c r="AG839" i="1"/>
  <c r="AG851" i="1"/>
  <c r="AG863" i="1"/>
  <c r="AG875" i="1"/>
  <c r="AG887" i="1"/>
  <c r="AG899" i="1"/>
  <c r="AG911" i="1"/>
  <c r="AG923" i="1"/>
  <c r="AG935" i="1"/>
  <c r="AG947" i="1"/>
  <c r="AG959" i="1"/>
  <c r="AG971" i="1"/>
  <c r="AG983" i="1"/>
  <c r="AG995" i="1"/>
  <c r="AG1007" i="1"/>
  <c r="AG1019" i="1"/>
  <c r="AG12" i="1"/>
  <c r="AG24" i="1"/>
  <c r="AG36" i="1"/>
  <c r="AG48" i="1"/>
  <c r="AG60" i="1"/>
  <c r="AG72" i="1"/>
  <c r="AG84" i="1"/>
  <c r="AG96" i="1"/>
  <c r="AG108" i="1"/>
  <c r="AG120" i="1"/>
  <c r="AG132" i="1"/>
  <c r="AG144" i="1"/>
  <c r="AG156" i="1"/>
  <c r="AG168" i="1"/>
  <c r="AG180" i="1"/>
  <c r="AG192" i="1"/>
  <c r="AG204" i="1"/>
  <c r="AG216" i="1"/>
  <c r="AG228" i="1"/>
  <c r="AG240" i="1"/>
  <c r="AG252" i="1"/>
  <c r="AG264" i="1"/>
  <c r="AG276" i="1"/>
  <c r="AG288" i="1"/>
  <c r="AG300" i="1"/>
  <c r="AG312" i="1"/>
  <c r="AG324" i="1"/>
  <c r="AG336" i="1"/>
  <c r="AG348" i="1"/>
  <c r="AG360" i="1"/>
  <c r="AG372" i="1"/>
  <c r="AG384" i="1"/>
  <c r="AG396" i="1"/>
  <c r="AG408" i="1"/>
  <c r="AG420" i="1"/>
  <c r="AG432" i="1"/>
  <c r="AG444" i="1"/>
  <c r="AG456" i="1"/>
  <c r="AG468" i="1"/>
  <c r="AG480" i="1"/>
  <c r="AG492" i="1"/>
  <c r="AG504" i="1"/>
  <c r="AG516" i="1"/>
  <c r="AG528" i="1"/>
  <c r="AG540" i="1"/>
  <c r="AG552" i="1"/>
  <c r="AG564" i="1"/>
  <c r="AG576" i="1"/>
  <c r="AG588" i="1"/>
  <c r="AG600" i="1"/>
  <c r="AG612" i="1"/>
  <c r="AG624" i="1"/>
  <c r="AG636" i="1"/>
  <c r="AG648" i="1"/>
  <c r="AG660" i="1"/>
  <c r="AG672" i="1"/>
  <c r="AG684" i="1"/>
  <c r="AG696" i="1"/>
  <c r="AG708" i="1"/>
  <c r="AG720" i="1"/>
  <c r="AG732" i="1"/>
  <c r="AG744" i="1"/>
  <c r="AG756" i="1"/>
  <c r="AG768" i="1"/>
  <c r="AG780" i="1"/>
  <c r="AG792" i="1"/>
  <c r="AG804" i="1"/>
  <c r="AG816" i="1"/>
  <c r="AG828" i="1"/>
  <c r="AG840" i="1"/>
  <c r="AG852" i="1"/>
  <c r="AG864" i="1"/>
  <c r="AG876" i="1"/>
  <c r="AG888" i="1"/>
  <c r="AG900" i="1"/>
  <c r="AG912" i="1"/>
  <c r="AG924" i="1"/>
  <c r="AG936" i="1"/>
  <c r="AG948" i="1"/>
  <c r="AG960" i="1"/>
  <c r="AG972" i="1"/>
  <c r="AG984" i="1"/>
  <c r="AG996" i="1"/>
  <c r="AG1008" i="1"/>
  <c r="AG1020" i="1"/>
  <c r="AG13" i="1"/>
  <c r="AG25" i="1"/>
  <c r="AG37" i="1"/>
  <c r="AG49" i="1"/>
  <c r="AG61" i="1"/>
  <c r="AG73" i="1"/>
  <c r="AG85" i="1"/>
  <c r="AG97" i="1"/>
  <c r="AG109" i="1"/>
  <c r="AG121" i="1"/>
  <c r="AG133" i="1"/>
  <c r="AG145" i="1"/>
  <c r="AG157" i="1"/>
  <c r="AG169" i="1"/>
  <c r="AG181" i="1"/>
  <c r="AG193" i="1"/>
  <c r="AG205" i="1"/>
  <c r="AG217" i="1"/>
  <c r="AG229" i="1"/>
  <c r="AG241" i="1"/>
  <c r="AG253" i="1"/>
  <c r="AG265" i="1"/>
  <c r="AG277" i="1"/>
  <c r="AG289" i="1"/>
  <c r="AG301" i="1"/>
  <c r="AG313" i="1"/>
  <c r="AG325" i="1"/>
  <c r="AG337" i="1"/>
  <c r="AG349" i="1"/>
  <c r="AG361" i="1"/>
  <c r="AG373" i="1"/>
  <c r="AG385" i="1"/>
  <c r="AG397" i="1"/>
  <c r="AG409" i="1"/>
  <c r="AG421" i="1"/>
  <c r="AG433" i="1"/>
  <c r="AG445" i="1"/>
  <c r="AG457" i="1"/>
  <c r="AG469" i="1"/>
  <c r="AG481" i="1"/>
  <c r="AG493" i="1"/>
  <c r="AG505" i="1"/>
  <c r="AG517" i="1"/>
  <c r="AG529" i="1"/>
  <c r="AG541" i="1"/>
  <c r="AG553" i="1"/>
  <c r="AG565" i="1"/>
  <c r="AG577" i="1"/>
  <c r="AG589" i="1"/>
  <c r="AG601" i="1"/>
  <c r="AG613" i="1"/>
  <c r="AG625" i="1"/>
  <c r="AG637" i="1"/>
  <c r="AG649" i="1"/>
  <c r="AG661" i="1"/>
  <c r="AG673" i="1"/>
  <c r="AG685" i="1"/>
  <c r="AG697" i="1"/>
  <c r="AG709" i="1"/>
  <c r="AG721" i="1"/>
  <c r="AG733" i="1"/>
  <c r="AG745" i="1"/>
  <c r="AG757" i="1"/>
  <c r="AG769" i="1"/>
  <c r="AG781" i="1"/>
  <c r="AG793" i="1"/>
  <c r="AG805" i="1"/>
  <c r="AG817" i="1"/>
  <c r="AG829" i="1"/>
  <c r="AG841" i="1"/>
  <c r="AG853" i="1"/>
  <c r="AG865" i="1"/>
  <c r="AG877" i="1"/>
  <c r="AG889" i="1"/>
  <c r="AG901" i="1"/>
  <c r="AG913" i="1"/>
  <c r="AG925" i="1"/>
  <c r="AG937" i="1"/>
  <c r="AG949" i="1"/>
  <c r="AG961" i="1"/>
  <c r="AG973" i="1"/>
  <c r="AG985" i="1"/>
  <c r="AG997" i="1"/>
  <c r="AG1009" i="1"/>
  <c r="AG1021" i="1"/>
  <c r="AG14" i="1"/>
  <c r="AG26" i="1"/>
  <c r="AG38" i="1"/>
  <c r="AG50" i="1"/>
  <c r="AG62" i="1"/>
  <c r="AG74" i="1"/>
  <c r="AG86" i="1"/>
  <c r="AG98" i="1"/>
  <c r="AG110" i="1"/>
  <c r="AG122" i="1"/>
  <c r="AG134" i="1"/>
  <c r="AG146" i="1"/>
  <c r="AG158" i="1"/>
  <c r="AG170" i="1"/>
  <c r="AG182" i="1"/>
  <c r="AG194" i="1"/>
  <c r="AG206" i="1"/>
  <c r="AG218" i="1"/>
  <c r="AG230" i="1"/>
  <c r="AG242" i="1"/>
  <c r="AG254" i="1"/>
  <c r="AG266" i="1"/>
  <c r="AG278" i="1"/>
  <c r="AG290" i="1"/>
  <c r="AG302" i="1"/>
  <c r="AG314" i="1"/>
  <c r="AG326" i="1"/>
  <c r="AG338" i="1"/>
  <c r="AG350" i="1"/>
  <c r="AG362" i="1"/>
  <c r="AG374" i="1"/>
  <c r="AG386" i="1"/>
  <c r="AG398" i="1"/>
  <c r="AG410" i="1"/>
  <c r="AG422" i="1"/>
  <c r="AG434" i="1"/>
  <c r="AG446" i="1"/>
  <c r="AG458" i="1"/>
  <c r="AG470" i="1"/>
  <c r="AG482" i="1"/>
  <c r="AG494" i="1"/>
  <c r="AG506" i="1"/>
  <c r="AG518" i="1"/>
  <c r="AG530" i="1"/>
  <c r="AG542" i="1"/>
  <c r="AG554" i="1"/>
  <c r="AG566" i="1"/>
  <c r="AG578" i="1"/>
  <c r="AG590" i="1"/>
  <c r="AG602" i="1"/>
  <c r="AG614" i="1"/>
  <c r="AG626" i="1"/>
  <c r="AG638" i="1"/>
  <c r="AG650" i="1"/>
  <c r="AG662" i="1"/>
  <c r="AG674" i="1"/>
  <c r="AG686" i="1"/>
  <c r="AG698" i="1"/>
  <c r="AG710" i="1"/>
  <c r="AG722" i="1"/>
  <c r="AG734" i="1"/>
  <c r="AG746" i="1"/>
  <c r="AG758" i="1"/>
  <c r="AG770" i="1"/>
  <c r="AG782" i="1"/>
  <c r="AG794" i="1"/>
  <c r="AG806" i="1"/>
  <c r="AG818" i="1"/>
  <c r="AG830" i="1"/>
  <c r="AG842" i="1"/>
  <c r="AG854" i="1"/>
  <c r="AG866" i="1"/>
  <c r="AG878" i="1"/>
  <c r="AG890" i="1"/>
  <c r="AG15" i="1"/>
  <c r="AG27" i="1"/>
  <c r="AG39" i="1"/>
  <c r="AG51" i="1"/>
  <c r="AG63" i="1"/>
  <c r="AG75" i="1"/>
  <c r="AG87" i="1"/>
  <c r="AG99" i="1"/>
  <c r="AG111" i="1"/>
  <c r="AG123" i="1"/>
  <c r="AG135" i="1"/>
  <c r="AG147" i="1"/>
  <c r="AG159" i="1"/>
  <c r="AG171" i="1"/>
  <c r="AG183" i="1"/>
  <c r="AG195" i="1"/>
  <c r="AG207" i="1"/>
  <c r="AG219" i="1"/>
  <c r="AG231" i="1"/>
  <c r="AG243" i="1"/>
  <c r="AG255" i="1"/>
  <c r="AG267" i="1"/>
  <c r="AG279" i="1"/>
  <c r="AG291" i="1"/>
  <c r="AG303" i="1"/>
  <c r="AG315" i="1"/>
  <c r="AG327" i="1"/>
  <c r="AG339" i="1"/>
  <c r="AG351" i="1"/>
  <c r="AG363" i="1"/>
  <c r="AG375" i="1"/>
  <c r="AG387" i="1"/>
  <c r="AG399" i="1"/>
  <c r="AG411" i="1"/>
  <c r="AG423" i="1"/>
  <c r="AG435" i="1"/>
  <c r="AG447" i="1"/>
  <c r="AG459" i="1"/>
  <c r="AG471" i="1"/>
  <c r="AG483" i="1"/>
  <c r="AG495" i="1"/>
  <c r="AG507" i="1"/>
  <c r="AG519" i="1"/>
  <c r="AG531" i="1"/>
  <c r="AG543" i="1"/>
  <c r="AG555" i="1"/>
  <c r="AG567" i="1"/>
  <c r="AG16" i="1"/>
  <c r="AG28" i="1"/>
  <c r="AG40" i="1"/>
  <c r="AG52" i="1"/>
  <c r="AG64" i="1"/>
  <c r="AG76" i="1"/>
  <c r="AG88" i="1"/>
  <c r="AG100" i="1"/>
  <c r="AG112" i="1"/>
  <c r="AG124" i="1"/>
  <c r="AG136" i="1"/>
  <c r="AG148" i="1"/>
  <c r="AG160" i="1"/>
  <c r="AG172" i="1"/>
  <c r="AG184" i="1"/>
  <c r="AG196" i="1"/>
  <c r="AG208" i="1"/>
  <c r="AG220" i="1"/>
  <c r="AG232" i="1"/>
  <c r="AG244" i="1"/>
  <c r="AG256" i="1"/>
  <c r="AG268" i="1"/>
  <c r="AG280" i="1"/>
  <c r="AG292" i="1"/>
  <c r="AG304" i="1"/>
  <c r="AG316" i="1"/>
  <c r="AG328" i="1"/>
  <c r="AG340" i="1"/>
  <c r="AG352" i="1"/>
  <c r="AG364" i="1"/>
  <c r="AG376" i="1"/>
  <c r="AG388" i="1"/>
  <c r="AG400" i="1"/>
  <c r="AG412" i="1"/>
  <c r="AG424" i="1"/>
  <c r="AG436" i="1"/>
  <c r="AG448" i="1"/>
  <c r="AG460" i="1"/>
  <c r="AG472" i="1"/>
  <c r="AG484" i="1"/>
  <c r="AG496" i="1"/>
  <c r="AG508" i="1"/>
  <c r="AG520" i="1"/>
  <c r="AG18" i="1"/>
  <c r="AG30" i="1"/>
  <c r="AG42" i="1"/>
  <c r="AG54" i="1"/>
  <c r="AG66" i="1"/>
  <c r="AG78" i="1"/>
  <c r="AG90" i="1"/>
  <c r="AG102" i="1"/>
  <c r="AG114" i="1"/>
  <c r="AG126" i="1"/>
  <c r="AG138" i="1"/>
  <c r="AG150" i="1"/>
  <c r="AG162" i="1"/>
  <c r="AG174" i="1"/>
  <c r="AG186" i="1"/>
  <c r="AG198" i="1"/>
  <c r="AG210" i="1"/>
  <c r="AG222" i="1"/>
  <c r="AG234" i="1"/>
  <c r="AG246" i="1"/>
  <c r="AG258" i="1"/>
  <c r="AG270" i="1"/>
  <c r="AG282" i="1"/>
  <c r="AG294" i="1"/>
  <c r="AG306" i="1"/>
  <c r="AG318" i="1"/>
  <c r="AG330" i="1"/>
  <c r="AG342" i="1"/>
  <c r="AG354" i="1"/>
  <c r="AG366" i="1"/>
  <c r="AG378" i="1"/>
  <c r="AG390" i="1"/>
  <c r="AG402" i="1"/>
  <c r="AG414" i="1"/>
  <c r="AG426" i="1"/>
  <c r="AG438" i="1"/>
  <c r="AG450" i="1"/>
  <c r="AG462" i="1"/>
  <c r="AG474" i="1"/>
  <c r="AG486" i="1"/>
  <c r="AG498" i="1"/>
  <c r="AG510" i="1"/>
  <c r="AG522" i="1"/>
  <c r="AG534" i="1"/>
  <c r="AG546" i="1"/>
  <c r="AG558" i="1"/>
  <c r="AG570" i="1"/>
  <c r="AG582" i="1"/>
  <c r="AG594" i="1"/>
  <c r="AG606" i="1"/>
  <c r="AG618" i="1"/>
  <c r="AG630" i="1"/>
  <c r="AG642" i="1"/>
  <c r="AG654" i="1"/>
  <c r="AG666" i="1"/>
  <c r="AG678" i="1"/>
  <c r="AG690" i="1"/>
  <c r="AG702" i="1"/>
  <c r="AG714" i="1"/>
  <c r="AG726" i="1"/>
  <c r="AG738" i="1"/>
  <c r="AG750" i="1"/>
  <c r="AG762" i="1"/>
  <c r="AG774" i="1"/>
  <c r="AG786" i="1"/>
  <c r="AG798" i="1"/>
  <c r="AG810" i="1"/>
  <c r="AG822" i="1"/>
  <c r="AG834" i="1"/>
  <c r="AG846" i="1"/>
  <c r="AG858" i="1"/>
  <c r="AG870" i="1"/>
  <c r="AG882" i="1"/>
  <c r="AG894" i="1"/>
  <c r="AG906" i="1"/>
  <c r="AG918" i="1"/>
  <c r="AG930" i="1"/>
  <c r="AG17" i="1"/>
  <c r="AG89" i="1"/>
  <c r="AG161" i="1"/>
  <c r="AG233" i="1"/>
  <c r="AG305" i="1"/>
  <c r="AG377" i="1"/>
  <c r="AG449" i="1"/>
  <c r="AG521" i="1"/>
  <c r="AG559" i="1"/>
  <c r="AG592" i="1"/>
  <c r="AG619" i="1"/>
  <c r="AG651" i="1"/>
  <c r="AG677" i="1"/>
  <c r="AG706" i="1"/>
  <c r="AG736" i="1"/>
  <c r="AG763" i="1"/>
  <c r="AG795" i="1"/>
  <c r="AG821" i="1"/>
  <c r="AG850" i="1"/>
  <c r="AG880" i="1"/>
  <c r="AG905" i="1"/>
  <c r="AG929" i="1"/>
  <c r="AG951" i="1"/>
  <c r="AG967" i="1"/>
  <c r="AG986" i="1"/>
  <c r="AG1001" i="1"/>
  <c r="AG1016" i="1"/>
  <c r="AG1031" i="1"/>
  <c r="AG1043" i="1"/>
  <c r="AG1055" i="1"/>
  <c r="AG1067" i="1"/>
  <c r="AG1079" i="1"/>
  <c r="AG1091" i="1"/>
  <c r="AG1103" i="1"/>
  <c r="AG1115" i="1"/>
  <c r="AG1127" i="1"/>
  <c r="AG1139" i="1"/>
  <c r="AG1151" i="1"/>
  <c r="AG1163" i="1"/>
  <c r="AG1175" i="1"/>
  <c r="AG1187" i="1"/>
  <c r="AG1199" i="1"/>
  <c r="AG1211" i="1"/>
  <c r="AG1223" i="1"/>
  <c r="AG1235" i="1"/>
  <c r="AG1247" i="1"/>
  <c r="AG1259" i="1"/>
  <c r="AG1271" i="1"/>
  <c r="AG1283" i="1"/>
  <c r="AG1295" i="1"/>
  <c r="AG1307" i="1"/>
  <c r="AG1319" i="1"/>
  <c r="AG1331" i="1"/>
  <c r="AG1343" i="1"/>
  <c r="AG1355" i="1"/>
  <c r="AG1367" i="1"/>
  <c r="AG1379" i="1"/>
  <c r="AG1391" i="1"/>
  <c r="AG1403" i="1"/>
  <c r="AG1415" i="1"/>
  <c r="AG1427" i="1"/>
  <c r="AG1439" i="1"/>
  <c r="AG1451" i="1"/>
  <c r="AG1463" i="1"/>
  <c r="AG1475" i="1"/>
  <c r="AG1487" i="1"/>
  <c r="AG1499" i="1"/>
  <c r="AG1511" i="1"/>
  <c r="AG1523" i="1"/>
  <c r="AG1535" i="1"/>
  <c r="AG1547" i="1"/>
  <c r="AG1559" i="1"/>
  <c r="AG1571" i="1"/>
  <c r="AG1583" i="1"/>
  <c r="AG1595" i="1"/>
  <c r="AG1607" i="1"/>
  <c r="AG1619" i="1"/>
  <c r="AG1631" i="1"/>
  <c r="AG1643" i="1"/>
  <c r="AG1655" i="1"/>
  <c r="AG1667" i="1"/>
  <c r="AG1679" i="1"/>
  <c r="AG1691" i="1"/>
  <c r="AG1703" i="1"/>
  <c r="AG1715" i="1"/>
  <c r="AG19" i="1"/>
  <c r="AG91" i="1"/>
  <c r="AG163" i="1"/>
  <c r="AG235" i="1"/>
  <c r="AG307" i="1"/>
  <c r="AG379" i="1"/>
  <c r="AG451" i="1"/>
  <c r="AG523" i="1"/>
  <c r="AG562" i="1"/>
  <c r="AG593" i="1"/>
  <c r="AG622" i="1"/>
  <c r="AG652" i="1"/>
  <c r="AG679" i="1"/>
  <c r="AG711" i="1"/>
  <c r="AG737" i="1"/>
  <c r="AG766" i="1"/>
  <c r="AG796" i="1"/>
  <c r="AG823" i="1"/>
  <c r="AG855" i="1"/>
  <c r="AG881" i="1"/>
  <c r="AG907" i="1"/>
  <c r="AG931" i="1"/>
  <c r="AG952" i="1"/>
  <c r="AG969" i="1"/>
  <c r="AG987" i="1"/>
  <c r="AG1002" i="1"/>
  <c r="AG1017" i="1"/>
  <c r="AG1032" i="1"/>
  <c r="AG1044" i="1"/>
  <c r="AG1056" i="1"/>
  <c r="AG1068" i="1"/>
  <c r="AG1080" i="1"/>
  <c r="AG1092" i="1"/>
  <c r="AG1104" i="1"/>
  <c r="AG1116" i="1"/>
  <c r="AG29" i="1"/>
  <c r="AG101" i="1"/>
  <c r="AG173" i="1"/>
  <c r="AG245" i="1"/>
  <c r="AG317" i="1"/>
  <c r="AG389" i="1"/>
  <c r="AG461" i="1"/>
  <c r="AG532" i="1"/>
  <c r="AG568" i="1"/>
  <c r="AG595" i="1"/>
  <c r="AG627" i="1"/>
  <c r="AG653" i="1"/>
  <c r="AG682" i="1"/>
  <c r="AG712" i="1"/>
  <c r="AG739" i="1"/>
  <c r="AG771" i="1"/>
  <c r="AG797" i="1"/>
  <c r="AG826" i="1"/>
  <c r="AG856" i="1"/>
  <c r="AG883" i="1"/>
  <c r="AG910" i="1"/>
  <c r="AG934" i="1"/>
  <c r="AG953" i="1"/>
  <c r="AG970" i="1"/>
  <c r="AG988" i="1"/>
  <c r="AG1003" i="1"/>
  <c r="AG1018" i="1"/>
  <c r="AG1033" i="1"/>
  <c r="AG1045" i="1"/>
  <c r="AG1057" i="1"/>
  <c r="AG1069" i="1"/>
  <c r="AG1081" i="1"/>
  <c r="AG1093" i="1"/>
  <c r="AG1105" i="1"/>
  <c r="AG1117" i="1"/>
  <c r="AG1129" i="1"/>
  <c r="AG1141" i="1"/>
  <c r="AG1153" i="1"/>
  <c r="AG1165" i="1"/>
  <c r="AG1177" i="1"/>
  <c r="AG1189" i="1"/>
  <c r="AG1201" i="1"/>
  <c r="AG1213" i="1"/>
  <c r="AG1225" i="1"/>
  <c r="AG1237" i="1"/>
  <c r="AG1249" i="1"/>
  <c r="AG1261" i="1"/>
  <c r="AG1273" i="1"/>
  <c r="AG1285" i="1"/>
  <c r="AG1297" i="1"/>
  <c r="AG1309" i="1"/>
  <c r="AG1321" i="1"/>
  <c r="AG1333" i="1"/>
  <c r="AG1345" i="1"/>
  <c r="AG1357" i="1"/>
  <c r="AG1369" i="1"/>
  <c r="AG1381" i="1"/>
  <c r="AG1393" i="1"/>
  <c r="AG1405" i="1"/>
  <c r="AG1417" i="1"/>
  <c r="AG1429" i="1"/>
  <c r="AG1441" i="1"/>
  <c r="AG1453" i="1"/>
  <c r="AG1465" i="1"/>
  <c r="AG1477" i="1"/>
  <c r="AG1489" i="1"/>
  <c r="AG1501" i="1"/>
  <c r="AG1513" i="1"/>
  <c r="AG1525" i="1"/>
  <c r="AG1537" i="1"/>
  <c r="AG1549" i="1"/>
  <c r="AG1561" i="1"/>
  <c r="AG1573" i="1"/>
  <c r="AG1585" i="1"/>
  <c r="AG1597" i="1"/>
  <c r="AG1609" i="1"/>
  <c r="AG1621" i="1"/>
  <c r="AG31" i="1"/>
  <c r="AG103" i="1"/>
  <c r="AG175" i="1"/>
  <c r="AG247" i="1"/>
  <c r="AG319" i="1"/>
  <c r="AG391" i="1"/>
  <c r="AG463" i="1"/>
  <c r="AG533" i="1"/>
  <c r="AG569" i="1"/>
  <c r="AG598" i="1"/>
  <c r="AG628" i="1"/>
  <c r="AG655" i="1"/>
  <c r="AG687" i="1"/>
  <c r="AG713" i="1"/>
  <c r="AG742" i="1"/>
  <c r="AG772" i="1"/>
  <c r="AG799" i="1"/>
  <c r="AG831" i="1"/>
  <c r="AG857" i="1"/>
  <c r="AG886" i="1"/>
  <c r="AG914" i="1"/>
  <c r="AG938" i="1"/>
  <c r="AG954" i="1"/>
  <c r="AG974" i="1"/>
  <c r="AG989" i="1"/>
  <c r="AG1004" i="1"/>
  <c r="AG1022" i="1"/>
  <c r="AG1034" i="1"/>
  <c r="AG1046" i="1"/>
  <c r="AG1058" i="1"/>
  <c r="AG1070" i="1"/>
  <c r="AG1082" i="1"/>
  <c r="AG1094" i="1"/>
  <c r="AG1106" i="1"/>
  <c r="AG1118" i="1"/>
  <c r="AG1130" i="1"/>
  <c r="AG1142" i="1"/>
  <c r="AG1154" i="1"/>
  <c r="AG1166" i="1"/>
  <c r="AG1178" i="1"/>
  <c r="AG1190" i="1"/>
  <c r="AG1202" i="1"/>
  <c r="AG1214" i="1"/>
  <c r="AG1226" i="1"/>
  <c r="AG1238" i="1"/>
  <c r="AG1250" i="1"/>
  <c r="AG1262" i="1"/>
  <c r="AG1274" i="1"/>
  <c r="AG1286" i="1"/>
  <c r="AG1298" i="1"/>
  <c r="AG1310" i="1"/>
  <c r="AG1322" i="1"/>
  <c r="AG1334" i="1"/>
  <c r="AG1346" i="1"/>
  <c r="AG1358" i="1"/>
  <c r="AG1370" i="1"/>
  <c r="AG1382" i="1"/>
  <c r="AG1394" i="1"/>
  <c r="AG1406" i="1"/>
  <c r="AG1418" i="1"/>
  <c r="AG1430" i="1"/>
  <c r="AG1442" i="1"/>
  <c r="AG1454" i="1"/>
  <c r="AG1466" i="1"/>
  <c r="AG1478" i="1"/>
  <c r="AG1490" i="1"/>
  <c r="AG1502" i="1"/>
  <c r="AG1514" i="1"/>
  <c r="AG1526" i="1"/>
  <c r="AG1538" i="1"/>
  <c r="AG1550" i="1"/>
  <c r="AG1562" i="1"/>
  <c r="AG1574" i="1"/>
  <c r="AG1586" i="1"/>
  <c r="AG1598" i="1"/>
  <c r="AG1610" i="1"/>
  <c r="AG1622" i="1"/>
  <c r="AG1634" i="1"/>
  <c r="AG1646" i="1"/>
  <c r="AG1658" i="1"/>
  <c r="AG1670" i="1"/>
  <c r="AG1682" i="1"/>
  <c r="AG1694" i="1"/>
  <c r="AG1706" i="1"/>
  <c r="AG1718" i="1"/>
  <c r="AG41" i="1"/>
  <c r="AG113" i="1"/>
  <c r="AG185" i="1"/>
  <c r="AG257" i="1"/>
  <c r="AG329" i="1"/>
  <c r="AG401" i="1"/>
  <c r="AG473" i="1"/>
  <c r="AG535" i="1"/>
  <c r="AG571" i="1"/>
  <c r="AG603" i="1"/>
  <c r="AG629" i="1"/>
  <c r="AG658" i="1"/>
  <c r="AG688" i="1"/>
  <c r="AG715" i="1"/>
  <c r="AG747" i="1"/>
  <c r="AG773" i="1"/>
  <c r="AG802" i="1"/>
  <c r="AG832" i="1"/>
  <c r="AG859" i="1"/>
  <c r="AG891" i="1"/>
  <c r="AG915" i="1"/>
  <c r="AG939" i="1"/>
  <c r="AG955" i="1"/>
  <c r="AG975" i="1"/>
  <c r="AG990" i="1"/>
  <c r="AG1005" i="1"/>
  <c r="AG1023" i="1"/>
  <c r="AG1035" i="1"/>
  <c r="AG1047" i="1"/>
  <c r="AG1059" i="1"/>
  <c r="AG1071" i="1"/>
  <c r="AG1083" i="1"/>
  <c r="AG1095" i="1"/>
  <c r="AG1107" i="1"/>
  <c r="AG1119" i="1"/>
  <c r="AG1131" i="1"/>
  <c r="AG1143" i="1"/>
  <c r="AG1155" i="1"/>
  <c r="AG1167" i="1"/>
  <c r="AG1179" i="1"/>
  <c r="AG1191" i="1"/>
  <c r="AG1203" i="1"/>
  <c r="AG1215" i="1"/>
  <c r="AG1227" i="1"/>
  <c r="AG1239" i="1"/>
  <c r="AG1251" i="1"/>
  <c r="AG1263" i="1"/>
  <c r="AG1275" i="1"/>
  <c r="AG1287" i="1"/>
  <c r="AG1299" i="1"/>
  <c r="AG1311" i="1"/>
  <c r="AG1323" i="1"/>
  <c r="AG1335" i="1"/>
  <c r="AG1347" i="1"/>
  <c r="AG1359" i="1"/>
  <c r="AG1371" i="1"/>
  <c r="AG1383" i="1"/>
  <c r="AG1395" i="1"/>
  <c r="AG1407" i="1"/>
  <c r="AG1419" i="1"/>
  <c r="AG1431" i="1"/>
  <c r="AG1443" i="1"/>
  <c r="AG1455" i="1"/>
  <c r="AG1467" i="1"/>
  <c r="AG1479" i="1"/>
  <c r="AG1491" i="1"/>
  <c r="AG1503" i="1"/>
  <c r="AG1515" i="1"/>
  <c r="AG1527" i="1"/>
  <c r="AG1539" i="1"/>
  <c r="AG1551" i="1"/>
  <c r="AG1563" i="1"/>
  <c r="AG1575" i="1"/>
  <c r="AG1587" i="1"/>
  <c r="AG1599" i="1"/>
  <c r="AG1611" i="1"/>
  <c r="AG1623" i="1"/>
  <c r="AG1635" i="1"/>
  <c r="AG1647" i="1"/>
  <c r="AG1659" i="1"/>
  <c r="AG1671" i="1"/>
  <c r="AG1683" i="1"/>
  <c r="AG1695" i="1"/>
  <c r="AG1707" i="1"/>
  <c r="AG43" i="1"/>
  <c r="AG115" i="1"/>
  <c r="AG187" i="1"/>
  <c r="AG259" i="1"/>
  <c r="AG331" i="1"/>
  <c r="AG403" i="1"/>
  <c r="AG475" i="1"/>
  <c r="AG538" i="1"/>
  <c r="AG574" i="1"/>
  <c r="AG604" i="1"/>
  <c r="AG631" i="1"/>
  <c r="AG663" i="1"/>
  <c r="AG689" i="1"/>
  <c r="AG718" i="1"/>
  <c r="AG748" i="1"/>
  <c r="AG775" i="1"/>
  <c r="AG807" i="1"/>
  <c r="AG833" i="1"/>
  <c r="AG862" i="1"/>
  <c r="AG892" i="1"/>
  <c r="AG916" i="1"/>
  <c r="AG940" i="1"/>
  <c r="AG957" i="1"/>
  <c r="AG976" i="1"/>
  <c r="AG991" i="1"/>
  <c r="AG1006" i="1"/>
  <c r="AG1024" i="1"/>
  <c r="AG1036" i="1"/>
  <c r="AG1048" i="1"/>
  <c r="AG1060" i="1"/>
  <c r="AG1072" i="1"/>
  <c r="AG1084" i="1"/>
  <c r="AG1096" i="1"/>
  <c r="AG1108" i="1"/>
  <c r="AG1120" i="1"/>
  <c r="AG1132" i="1"/>
  <c r="AG1144" i="1"/>
  <c r="AG1156" i="1"/>
  <c r="AG1168" i="1"/>
  <c r="AG1180" i="1"/>
  <c r="AG1192" i="1"/>
  <c r="AG1204" i="1"/>
  <c r="AG1216" i="1"/>
  <c r="AG1228" i="1"/>
  <c r="AG1240" i="1"/>
  <c r="AG1252" i="1"/>
  <c r="AG1264" i="1"/>
  <c r="AG1276" i="1"/>
  <c r="AG1288" i="1"/>
  <c r="AG1300" i="1"/>
  <c r="AG1312" i="1"/>
  <c r="AG1324" i="1"/>
  <c r="AG1336" i="1"/>
  <c r="AG1348" i="1"/>
  <c r="AG1360" i="1"/>
  <c r="AG1372" i="1"/>
  <c r="AG1384" i="1"/>
  <c r="AG1396" i="1"/>
  <c r="AG1408" i="1"/>
  <c r="AG1420" i="1"/>
  <c r="AG1432" i="1"/>
  <c r="AG1444" i="1"/>
  <c r="AG1456" i="1"/>
  <c r="AG1468" i="1"/>
  <c r="AG1480" i="1"/>
  <c r="AG1492" i="1"/>
  <c r="AG1504" i="1"/>
  <c r="AG1516" i="1"/>
  <c r="AG1528" i="1"/>
  <c r="AG1540" i="1"/>
  <c r="AG1552" i="1"/>
  <c r="AG53" i="1"/>
  <c r="AG125" i="1"/>
  <c r="AG197" i="1"/>
  <c r="AG269" i="1"/>
  <c r="AG341" i="1"/>
  <c r="AG413" i="1"/>
  <c r="AG485" i="1"/>
  <c r="AG544" i="1"/>
  <c r="AG579" i="1"/>
  <c r="AG605" i="1"/>
  <c r="AG634" i="1"/>
  <c r="AG664" i="1"/>
  <c r="AG691" i="1"/>
  <c r="AG723" i="1"/>
  <c r="AG749" i="1"/>
  <c r="AG778" i="1"/>
  <c r="AG808" i="1"/>
  <c r="AG835" i="1"/>
  <c r="AG867" i="1"/>
  <c r="AG893" i="1"/>
  <c r="AG917" i="1"/>
  <c r="AG941" i="1"/>
  <c r="AG958" i="1"/>
  <c r="AG977" i="1"/>
  <c r="AG992" i="1"/>
  <c r="AG1010" i="1"/>
  <c r="AG1025" i="1"/>
  <c r="AG1037" i="1"/>
  <c r="AG1049" i="1"/>
  <c r="AG1061" i="1"/>
  <c r="AG1073" i="1"/>
  <c r="AG1085" i="1"/>
  <c r="AG1097" i="1"/>
  <c r="AG1109" i="1"/>
  <c r="AG1121" i="1"/>
  <c r="AG1133" i="1"/>
  <c r="AG1145" i="1"/>
  <c r="AG1157" i="1"/>
  <c r="AG1169" i="1"/>
  <c r="AG1181" i="1"/>
  <c r="AG1193" i="1"/>
  <c r="AG1205" i="1"/>
  <c r="AG1217" i="1"/>
  <c r="AG1229" i="1"/>
  <c r="AG1241" i="1"/>
  <c r="AG1253" i="1"/>
  <c r="AG1265" i="1"/>
  <c r="AG1277" i="1"/>
  <c r="AG1289" i="1"/>
  <c r="AG1301" i="1"/>
  <c r="AG1313" i="1"/>
  <c r="AG1325" i="1"/>
  <c r="AG1337" i="1"/>
  <c r="AG55" i="1"/>
  <c r="AG127" i="1"/>
  <c r="AG199" i="1"/>
  <c r="AG271" i="1"/>
  <c r="AG343" i="1"/>
  <c r="AG415" i="1"/>
  <c r="AG487" i="1"/>
  <c r="AG545" i="1"/>
  <c r="AG580" i="1"/>
  <c r="AG607" i="1"/>
  <c r="AG639" i="1"/>
  <c r="AG665" i="1"/>
  <c r="AG694" i="1"/>
  <c r="AG724" i="1"/>
  <c r="AG751" i="1"/>
  <c r="AG783" i="1"/>
  <c r="AG809" i="1"/>
  <c r="AG838" i="1"/>
  <c r="AG868" i="1"/>
  <c r="AG895" i="1"/>
  <c r="AG919" i="1"/>
  <c r="AG942" i="1"/>
  <c r="AG962" i="1"/>
  <c r="AG978" i="1"/>
  <c r="AG993" i="1"/>
  <c r="AG1011" i="1"/>
  <c r="AG1026" i="1"/>
  <c r="AG1038" i="1"/>
  <c r="AG1050" i="1"/>
  <c r="AG1062" i="1"/>
  <c r="AG1074" i="1"/>
  <c r="AG1086" i="1"/>
  <c r="AG1098" i="1"/>
  <c r="AG1110" i="1"/>
  <c r="AG1122" i="1"/>
  <c r="AG65" i="1"/>
  <c r="AG137" i="1"/>
  <c r="AG209" i="1"/>
  <c r="AG281" i="1"/>
  <c r="AG353" i="1"/>
  <c r="AG425" i="1"/>
  <c r="AG497" i="1"/>
  <c r="AG547" i="1"/>
  <c r="AG581" i="1"/>
  <c r="AG610" i="1"/>
  <c r="AG640" i="1"/>
  <c r="AG667" i="1"/>
  <c r="AG699" i="1"/>
  <c r="AG725" i="1"/>
  <c r="AG754" i="1"/>
  <c r="AG784" i="1"/>
  <c r="AG811" i="1"/>
  <c r="AG843" i="1"/>
  <c r="AG869" i="1"/>
  <c r="AG898" i="1"/>
  <c r="AG922" i="1"/>
  <c r="AG943" i="1"/>
  <c r="AG963" i="1"/>
  <c r="AG979" i="1"/>
  <c r="AG994" i="1"/>
  <c r="AG1012" i="1"/>
  <c r="AG1027" i="1"/>
  <c r="AG1039" i="1"/>
  <c r="AG1051" i="1"/>
  <c r="AG1063" i="1"/>
  <c r="AG1075" i="1"/>
  <c r="AG1087" i="1"/>
  <c r="AG1099" i="1"/>
  <c r="AG1111" i="1"/>
  <c r="AG1123" i="1"/>
  <c r="AG1135" i="1"/>
  <c r="AG1147" i="1"/>
  <c r="AG1159" i="1"/>
  <c r="AG67" i="1"/>
  <c r="AG139" i="1"/>
  <c r="AG211" i="1"/>
  <c r="AG283" i="1"/>
  <c r="AG355" i="1"/>
  <c r="AG427" i="1"/>
  <c r="AG499" i="1"/>
  <c r="AG550" i="1"/>
  <c r="AG583" i="1"/>
  <c r="AG615" i="1"/>
  <c r="AG641" i="1"/>
  <c r="AG670" i="1"/>
  <c r="AG700" i="1"/>
  <c r="AG727" i="1"/>
  <c r="AG759" i="1"/>
  <c r="AG785" i="1"/>
  <c r="AG814" i="1"/>
  <c r="AG844" i="1"/>
  <c r="AG871" i="1"/>
  <c r="AG902" i="1"/>
  <c r="AG926" i="1"/>
  <c r="AG945" i="1"/>
  <c r="AG964" i="1"/>
  <c r="AG980" i="1"/>
  <c r="AG998" i="1"/>
  <c r="AG1013" i="1"/>
  <c r="AG1028" i="1"/>
  <c r="AG1040" i="1"/>
  <c r="AG1052" i="1"/>
  <c r="AG1064" i="1"/>
  <c r="AG1076" i="1"/>
  <c r="AG1088" i="1"/>
  <c r="AG1100" i="1"/>
  <c r="AG1112" i="1"/>
  <c r="AG1124" i="1"/>
  <c r="AG1136" i="1"/>
  <c r="AG1148" i="1"/>
  <c r="AG1160" i="1"/>
  <c r="AG1172" i="1"/>
  <c r="AG1184" i="1"/>
  <c r="AG1196" i="1"/>
  <c r="AG1208" i="1"/>
  <c r="AG1220" i="1"/>
  <c r="AG1232" i="1"/>
  <c r="AG1244" i="1"/>
  <c r="AG1256" i="1"/>
  <c r="AG1268" i="1"/>
  <c r="AG1280" i="1"/>
  <c r="AG1292" i="1"/>
  <c r="AG77" i="1"/>
  <c r="AG509" i="1"/>
  <c r="AG701" i="1"/>
  <c r="AG874" i="1"/>
  <c r="AG999" i="1"/>
  <c r="AG1077" i="1"/>
  <c r="AG1137" i="1"/>
  <c r="AG1171" i="1"/>
  <c r="AG1198" i="1"/>
  <c r="AG1230" i="1"/>
  <c r="AG1257" i="1"/>
  <c r="AG1284" i="1"/>
  <c r="AG1314" i="1"/>
  <c r="AG1338" i="1"/>
  <c r="AG1356" i="1"/>
  <c r="AG1377" i="1"/>
  <c r="AG1399" i="1"/>
  <c r="AG1421" i="1"/>
  <c r="AG1438" i="1"/>
  <c r="AG1460" i="1"/>
  <c r="AG1482" i="1"/>
  <c r="AG1500" i="1"/>
  <c r="AG1521" i="1"/>
  <c r="AG1543" i="1"/>
  <c r="AG1564" i="1"/>
  <c r="AG1580" i="1"/>
  <c r="AG1600" i="1"/>
  <c r="AG1616" i="1"/>
  <c r="AG1633" i="1"/>
  <c r="AG1650" i="1"/>
  <c r="AG1665" i="1"/>
  <c r="AG1681" i="1"/>
  <c r="AG1698" i="1"/>
  <c r="AG1713" i="1"/>
  <c r="AG1727" i="1"/>
  <c r="AG1739" i="1"/>
  <c r="AG1751" i="1"/>
  <c r="AG1763" i="1"/>
  <c r="AG1775" i="1"/>
  <c r="AG1787" i="1"/>
  <c r="AG1799" i="1"/>
  <c r="AG1811" i="1"/>
  <c r="AG79" i="1"/>
  <c r="AG511" i="1"/>
  <c r="AG703" i="1"/>
  <c r="AG879" i="1"/>
  <c r="AG1000" i="1"/>
  <c r="AG1078" i="1"/>
  <c r="AG1138" i="1"/>
  <c r="AG1173" i="1"/>
  <c r="AG1200" i="1"/>
  <c r="AG1231" i="1"/>
  <c r="AG1258" i="1"/>
  <c r="AG1290" i="1"/>
  <c r="AG1315" i="1"/>
  <c r="AG1339" i="1"/>
  <c r="AG1361" i="1"/>
  <c r="AG1378" i="1"/>
  <c r="AG1400" i="1"/>
  <c r="AG1422" i="1"/>
  <c r="AG1440" i="1"/>
  <c r="AG1461" i="1"/>
  <c r="AG1483" i="1"/>
  <c r="AG1505" i="1"/>
  <c r="AG1522" i="1"/>
  <c r="AG1544" i="1"/>
  <c r="AG1565" i="1"/>
  <c r="AG1581" i="1"/>
  <c r="AG1601" i="1"/>
  <c r="AG1617" i="1"/>
  <c r="AG1636" i="1"/>
  <c r="AG149" i="1"/>
  <c r="AG556" i="1"/>
  <c r="AG730" i="1"/>
  <c r="AG903" i="1"/>
  <c r="AG1014" i="1"/>
  <c r="AG1089" i="1"/>
  <c r="AG1140" i="1"/>
  <c r="AG1174" i="1"/>
  <c r="AG1206" i="1"/>
  <c r="AG1233" i="1"/>
  <c r="AG1260" i="1"/>
  <c r="AG1291" i="1"/>
  <c r="AG1316" i="1"/>
  <c r="AG1340" i="1"/>
  <c r="AG1362" i="1"/>
  <c r="AG1380" i="1"/>
  <c r="AG1401" i="1"/>
  <c r="AG1423" i="1"/>
  <c r="AG1445" i="1"/>
  <c r="AG1462" i="1"/>
  <c r="AG1484" i="1"/>
  <c r="AG1506" i="1"/>
  <c r="AG1524" i="1"/>
  <c r="AG1545" i="1"/>
  <c r="AG1566" i="1"/>
  <c r="AG1582" i="1"/>
  <c r="AG1602" i="1"/>
  <c r="AG1618" i="1"/>
  <c r="AG1637" i="1"/>
  <c r="AG1652" i="1"/>
  <c r="AG1668" i="1"/>
  <c r="AG1685" i="1"/>
  <c r="AG1700" i="1"/>
  <c r="AG1716" i="1"/>
  <c r="AG1729" i="1"/>
  <c r="AG1741" i="1"/>
  <c r="AG1753" i="1"/>
  <c r="AG1765" i="1"/>
  <c r="AG1777" i="1"/>
  <c r="AG1789" i="1"/>
  <c r="AG1801" i="1"/>
  <c r="AG1813" i="1"/>
  <c r="AG151" i="1"/>
  <c r="AG557" i="1"/>
  <c r="AG735" i="1"/>
  <c r="AG904" i="1"/>
  <c r="AG1015" i="1"/>
  <c r="AG1090" i="1"/>
  <c r="AG1146" i="1"/>
  <c r="AG1176" i="1"/>
  <c r="AG1207" i="1"/>
  <c r="AG1234" i="1"/>
  <c r="AG1266" i="1"/>
  <c r="AG1293" i="1"/>
  <c r="AG1317" i="1"/>
  <c r="AG1341" i="1"/>
  <c r="AG1363" i="1"/>
  <c r="AG1385" i="1"/>
  <c r="AG1402" i="1"/>
  <c r="AG1424" i="1"/>
  <c r="AG1446" i="1"/>
  <c r="AG1464" i="1"/>
  <c r="AG1485" i="1"/>
  <c r="AG1507" i="1"/>
  <c r="AG1529" i="1"/>
  <c r="AG1546" i="1"/>
  <c r="AG1567" i="1"/>
  <c r="AG1584" i="1"/>
  <c r="AG1603" i="1"/>
  <c r="AG1620" i="1"/>
  <c r="AG1638" i="1"/>
  <c r="AG1653" i="1"/>
  <c r="AG1669" i="1"/>
  <c r="AG1686" i="1"/>
  <c r="AG1701" i="1"/>
  <c r="AG1717" i="1"/>
  <c r="AG1730" i="1"/>
  <c r="AG1742" i="1"/>
  <c r="AG1754" i="1"/>
  <c r="AG1766" i="1"/>
  <c r="AG1778" i="1"/>
  <c r="AG1790" i="1"/>
  <c r="AG1802" i="1"/>
  <c r="AG1814" i="1"/>
  <c r="AG221" i="1"/>
  <c r="AG586" i="1"/>
  <c r="AG760" i="1"/>
  <c r="AG927" i="1"/>
  <c r="AG1029" i="1"/>
  <c r="AG1101" i="1"/>
  <c r="AG1149" i="1"/>
  <c r="AG1182" i="1"/>
  <c r="AG1209" i="1"/>
  <c r="AG1236" i="1"/>
  <c r="AG1267" i="1"/>
  <c r="AG1294" i="1"/>
  <c r="AG1318" i="1"/>
  <c r="AG1342" i="1"/>
  <c r="AG1364" i="1"/>
  <c r="AG1386" i="1"/>
  <c r="AG1404" i="1"/>
  <c r="AG1425" i="1"/>
  <c r="AG1447" i="1"/>
  <c r="AG1469" i="1"/>
  <c r="AG1486" i="1"/>
  <c r="AG1508" i="1"/>
  <c r="AG1530" i="1"/>
  <c r="AG1548" i="1"/>
  <c r="AG1568" i="1"/>
  <c r="AG1588" i="1"/>
  <c r="AG1604" i="1"/>
  <c r="AG1624" i="1"/>
  <c r="AG1639" i="1"/>
  <c r="AG1654" i="1"/>
  <c r="AG1672" i="1"/>
  <c r="AG1687" i="1"/>
  <c r="AG1702" i="1"/>
  <c r="AG1719" i="1"/>
  <c r="AG1731" i="1"/>
  <c r="AG1743" i="1"/>
  <c r="AG1755" i="1"/>
  <c r="AG1767" i="1"/>
  <c r="AG1779" i="1"/>
  <c r="AG1791" i="1"/>
  <c r="AG1803" i="1"/>
  <c r="AG1815" i="1"/>
  <c r="AG223" i="1"/>
  <c r="AG591" i="1"/>
  <c r="AG761" i="1"/>
  <c r="AG928" i="1"/>
  <c r="AG1030" i="1"/>
  <c r="AG1102" i="1"/>
  <c r="AG1150" i="1"/>
  <c r="AG1183" i="1"/>
  <c r="AG1210" i="1"/>
  <c r="AG1242" i="1"/>
  <c r="AG1269" i="1"/>
  <c r="AG1296" i="1"/>
  <c r="AG1320" i="1"/>
  <c r="AG1344" i="1"/>
  <c r="AG1365" i="1"/>
  <c r="AG1387" i="1"/>
  <c r="AG1409" i="1"/>
  <c r="AG1426" i="1"/>
  <c r="AG1448" i="1"/>
  <c r="AG1470" i="1"/>
  <c r="AG1488" i="1"/>
  <c r="AG1509" i="1"/>
  <c r="AG1531" i="1"/>
  <c r="AG1553" i="1"/>
  <c r="AG1569" i="1"/>
  <c r="AG1589" i="1"/>
  <c r="AG1605" i="1"/>
  <c r="AG1625" i="1"/>
  <c r="AG1640" i="1"/>
  <c r="AG1656" i="1"/>
  <c r="AG1673" i="1"/>
  <c r="AG1688" i="1"/>
  <c r="AG1704" i="1"/>
  <c r="AG293" i="1"/>
  <c r="AG616" i="1"/>
  <c r="AG787" i="1"/>
  <c r="AG946" i="1"/>
  <c r="AG1041" i="1"/>
  <c r="AG1113" i="1"/>
  <c r="AG1152" i="1"/>
  <c r="AG1185" i="1"/>
  <c r="AG1212" i="1"/>
  <c r="AG1243" i="1"/>
  <c r="AG1270" i="1"/>
  <c r="AG1302" i="1"/>
  <c r="AG1326" i="1"/>
  <c r="AG1349" i="1"/>
  <c r="AG1366" i="1"/>
  <c r="AG1388" i="1"/>
  <c r="AG1410" i="1"/>
  <c r="AG1428" i="1"/>
  <c r="AG1449" i="1"/>
  <c r="AG1471" i="1"/>
  <c r="AG1493" i="1"/>
  <c r="AG1510" i="1"/>
  <c r="AG1532" i="1"/>
  <c r="AG1554" i="1"/>
  <c r="AG1570" i="1"/>
  <c r="AG1590" i="1"/>
  <c r="AG1606" i="1"/>
  <c r="AG1626" i="1"/>
  <c r="AG1641" i="1"/>
  <c r="AG1657" i="1"/>
  <c r="AG1674" i="1"/>
  <c r="AG1689" i="1"/>
  <c r="AG1705" i="1"/>
  <c r="AG1721" i="1"/>
  <c r="AG1733" i="1"/>
  <c r="AG1745" i="1"/>
  <c r="AG1757" i="1"/>
  <c r="AG1769" i="1"/>
  <c r="AG1781" i="1"/>
  <c r="AG1793" i="1"/>
  <c r="AG1805" i="1"/>
  <c r="AG1817" i="1"/>
  <c r="AG295" i="1"/>
  <c r="AG617" i="1"/>
  <c r="AG790" i="1"/>
  <c r="AG950" i="1"/>
  <c r="AG1042" i="1"/>
  <c r="AG1114" i="1"/>
  <c r="AG1158" i="1"/>
  <c r="AG1186" i="1"/>
  <c r="AG1218" i="1"/>
  <c r="AG1245" i="1"/>
  <c r="AG1272" i="1"/>
  <c r="AG1303" i="1"/>
  <c r="AG1327" i="1"/>
  <c r="AG1350" i="1"/>
  <c r="AG1368" i="1"/>
  <c r="AG1389" i="1"/>
  <c r="AG1411" i="1"/>
  <c r="AG1433" i="1"/>
  <c r="AG1450" i="1"/>
  <c r="AG1472" i="1"/>
  <c r="AG1494" i="1"/>
  <c r="AG1512" i="1"/>
  <c r="AG1533" i="1"/>
  <c r="AG1555" i="1"/>
  <c r="AG1572" i="1"/>
  <c r="AG1591" i="1"/>
  <c r="AG1608" i="1"/>
  <c r="AG1627" i="1"/>
  <c r="AG1642" i="1"/>
  <c r="AG1660" i="1"/>
  <c r="AG1675" i="1"/>
  <c r="AG1690" i="1"/>
  <c r="AG1708" i="1"/>
  <c r="AG1722" i="1"/>
  <c r="AG1734" i="1"/>
  <c r="AG1746" i="1"/>
  <c r="AG1758" i="1"/>
  <c r="AG1770" i="1"/>
  <c r="AG1782" i="1"/>
  <c r="AG1794" i="1"/>
  <c r="AG1806" i="1"/>
  <c r="AG365" i="1"/>
  <c r="AG643" i="1"/>
  <c r="AG819" i="1"/>
  <c r="AG965" i="1"/>
  <c r="AG1053" i="1"/>
  <c r="AG1125" i="1"/>
  <c r="AG1161" i="1"/>
  <c r="AG1188" i="1"/>
  <c r="AG1219" i="1"/>
  <c r="AG1246" i="1"/>
  <c r="AG1278" i="1"/>
  <c r="AG1304" i="1"/>
  <c r="AG1328" i="1"/>
  <c r="AG1351" i="1"/>
  <c r="AG1373" i="1"/>
  <c r="AG1390" i="1"/>
  <c r="AG1412" i="1"/>
  <c r="AG1434" i="1"/>
  <c r="AG1452" i="1"/>
  <c r="AG1473" i="1"/>
  <c r="AG1495" i="1"/>
  <c r="AG1517" i="1"/>
  <c r="AG1534" i="1"/>
  <c r="AG1556" i="1"/>
  <c r="AG1576" i="1"/>
  <c r="AG1592" i="1"/>
  <c r="AG1612" i="1"/>
  <c r="AG1628" i="1"/>
  <c r="AG1644" i="1"/>
  <c r="AG1661" i="1"/>
  <c r="AG1676" i="1"/>
  <c r="AG1692" i="1"/>
  <c r="AG1709" i="1"/>
  <c r="AG1723" i="1"/>
  <c r="AG1735" i="1"/>
  <c r="AG1747" i="1"/>
  <c r="AG1759" i="1"/>
  <c r="AG1771" i="1"/>
  <c r="AG1783" i="1"/>
  <c r="AG1795" i="1"/>
  <c r="AG1807" i="1"/>
  <c r="AG437" i="1"/>
  <c r="AG675" i="1"/>
  <c r="AG845" i="1"/>
  <c r="AG981" i="1"/>
  <c r="AG1065" i="1"/>
  <c r="AG1128" i="1"/>
  <c r="AG1164" i="1"/>
  <c r="AG1195" i="1"/>
  <c r="AG1222" i="1"/>
  <c r="AG1254" i="1"/>
  <c r="AG1281" i="1"/>
  <c r="AG1306" i="1"/>
  <c r="AG1330" i="1"/>
  <c r="AG1353" i="1"/>
  <c r="AG1375" i="1"/>
  <c r="AG1397" i="1"/>
  <c r="AG1414" i="1"/>
  <c r="AG1436" i="1"/>
  <c r="AG1458" i="1"/>
  <c r="AG1476" i="1"/>
  <c r="AG1497" i="1"/>
  <c r="AG1519" i="1"/>
  <c r="AG1541" i="1"/>
  <c r="AG1558" i="1"/>
  <c r="AG1578" i="1"/>
  <c r="AG1594" i="1"/>
  <c r="AG1614" i="1"/>
  <c r="AG1630" i="1"/>
  <c r="AG1648" i="1"/>
  <c r="AG1663" i="1"/>
  <c r="AG1678" i="1"/>
  <c r="AG1696" i="1"/>
  <c r="AG1711" i="1"/>
  <c r="AG1725" i="1"/>
  <c r="AG1737" i="1"/>
  <c r="AG1749" i="1"/>
  <c r="AG1761" i="1"/>
  <c r="AG1773" i="1"/>
  <c r="AG1785" i="1"/>
  <c r="AG1797" i="1"/>
  <c r="AG1809" i="1"/>
  <c r="AG367" i="1"/>
  <c r="AG1162" i="1"/>
  <c r="AG1329" i="1"/>
  <c r="AG1457" i="1"/>
  <c r="AG1577" i="1"/>
  <c r="AG1664" i="1"/>
  <c r="AG1724" i="1"/>
  <c r="AG1760" i="1"/>
  <c r="AG1796" i="1"/>
  <c r="AG439" i="1"/>
  <c r="AG1170" i="1"/>
  <c r="AG1332" i="1"/>
  <c r="AG1459" i="1"/>
  <c r="AG1579" i="1"/>
  <c r="AG1666" i="1"/>
  <c r="AG1726" i="1"/>
  <c r="AG1762" i="1"/>
  <c r="AG1798" i="1"/>
  <c r="AG646" i="1"/>
  <c r="AG1194" i="1"/>
  <c r="AG1352" i="1"/>
  <c r="AG1474" i="1"/>
  <c r="AG1593" i="1"/>
  <c r="AG1677" i="1"/>
  <c r="AG1728" i="1"/>
  <c r="AG1764" i="1"/>
  <c r="AG1800" i="1"/>
  <c r="AG676" i="1"/>
  <c r="AG1197" i="1"/>
  <c r="AG1354" i="1"/>
  <c r="AG1481" i="1"/>
  <c r="AG1596" i="1"/>
  <c r="AG1680" i="1"/>
  <c r="AG1732" i="1"/>
  <c r="AG1768" i="1"/>
  <c r="AG1804" i="1"/>
  <c r="AG820" i="1"/>
  <c r="AG1221" i="1"/>
  <c r="AG1374" i="1"/>
  <c r="AG1496" i="1"/>
  <c r="AG1613" i="1"/>
  <c r="AG1684" i="1"/>
  <c r="AG1736" i="1"/>
  <c r="AG1772" i="1"/>
  <c r="AG1808" i="1"/>
  <c r="AG847" i="1"/>
  <c r="AG1224" i="1"/>
  <c r="AG1376" i="1"/>
  <c r="AG1498" i="1"/>
  <c r="AG1615" i="1"/>
  <c r="AG1693" i="1"/>
  <c r="AG1738" i="1"/>
  <c r="AG1774" i="1"/>
  <c r="AG1810" i="1"/>
  <c r="AG966" i="1"/>
  <c r="AG1248" i="1"/>
  <c r="AG1392" i="1"/>
  <c r="AG1518" i="1"/>
  <c r="AG1629" i="1"/>
  <c r="AG1697" i="1"/>
  <c r="AG1740" i="1"/>
  <c r="AG1776" i="1"/>
  <c r="AG1812" i="1"/>
  <c r="AG982" i="1"/>
  <c r="AG1255" i="1"/>
  <c r="AG1398" i="1"/>
  <c r="AG1520" i="1"/>
  <c r="AG1632" i="1"/>
  <c r="AG1699" i="1"/>
  <c r="AG1744" i="1"/>
  <c r="AG1780" i="1"/>
  <c r="AG1816" i="1"/>
  <c r="AG1054" i="1"/>
  <c r="AG1279" i="1"/>
  <c r="AG1413" i="1"/>
  <c r="AG1536" i="1"/>
  <c r="AG1645" i="1"/>
  <c r="AG1710" i="1"/>
  <c r="AG1748" i="1"/>
  <c r="AG1784" i="1"/>
  <c r="AG1126" i="1"/>
  <c r="AG1305" i="1"/>
  <c r="AG1435" i="1"/>
  <c r="AG1557" i="1"/>
  <c r="AG1651" i="1"/>
  <c r="AG1714" i="1"/>
  <c r="AG1752" i="1"/>
  <c r="AG1788" i="1"/>
  <c r="AG1066" i="1"/>
  <c r="AG1750" i="1"/>
  <c r="AG1134" i="1"/>
  <c r="AG1756" i="1"/>
  <c r="AG1282" i="1"/>
  <c r="AG1786" i="1"/>
  <c r="AG1308" i="1"/>
  <c r="AG1792" i="1"/>
  <c r="AG1416" i="1"/>
  <c r="AG1437" i="1"/>
  <c r="AG1542" i="1"/>
  <c r="AG1560" i="1"/>
  <c r="AG1712" i="1"/>
  <c r="AG1649" i="1"/>
  <c r="AG1662" i="1"/>
  <c r="AG1720" i="1"/>
  <c r="AH1802" i="1" l="1"/>
  <c r="AM12" i="1"/>
  <c r="AS12" i="1"/>
  <c r="AN12" i="1"/>
  <c r="AR12" i="1"/>
  <c r="AP12" i="1"/>
  <c r="AU12" i="1" s="1"/>
  <c r="AN11" i="1"/>
  <c r="AM11" i="1"/>
  <c r="AK1808" i="1"/>
  <c r="AP11" i="1"/>
  <c r="AU11" i="1" s="1"/>
  <c r="AM10" i="1"/>
  <c r="AN10" i="1"/>
  <c r="AK1485" i="1"/>
  <c r="AP10" i="1"/>
  <c r="AU10" i="1" s="1"/>
  <c r="AM8" i="1"/>
  <c r="AN8" i="1"/>
  <c r="AK597" i="1"/>
  <c r="AP8" i="1"/>
  <c r="AU8" i="1" s="1"/>
  <c r="AM9" i="1"/>
  <c r="AN9" i="1"/>
  <c r="AP9" i="1"/>
  <c r="AU9" i="1" s="1"/>
  <c r="AK1030" i="1"/>
  <c r="AR9" i="1" l="1"/>
  <c r="AS9" i="1"/>
  <c r="AR8" i="1"/>
  <c r="AS8" i="1"/>
  <c r="AS11" i="1"/>
  <c r="AR11" i="1"/>
  <c r="AR10" i="1"/>
  <c r="AS10" i="1"/>
</calcChain>
</file>

<file path=xl/sharedStrings.xml><?xml version="1.0" encoding="utf-8"?>
<sst xmlns="http://schemas.openxmlformats.org/spreadsheetml/2006/main" count="4486" uniqueCount="107">
  <si>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</si>
  <si>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</si>
  <si>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</si>
  <si>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</si>
  <si>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</si>
  <si>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</si>
  <si>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</si>
  <si>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</si>
  <si>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</si>
  <si>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</si>
  <si>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</si>
  <si>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</si>
  <si>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</si>
  <si>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</si>
  <si>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</si>
  <si>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</si>
  <si>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</si>
  <si>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</si>
  <si>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</si>
  <si>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</si>
  <si>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</si>
  <si>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</si>
  <si>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</si>
  <si>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</si>
  <si>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</si>
  <si>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</si>
  <si>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</si>
  <si>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</si>
  <si>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</si>
  <si>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</si>
  <si>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</si>
  <si>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</si>
  <si>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</si>
  <si>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</si>
  <si>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</si>
  <si>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</si>
  <si>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</si>
  <si>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</si>
  <si>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</si>
  <si>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</si>
  <si>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</si>
  <si>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</si>
  <si>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</si>
  <si>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</si>
  <si>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</si>
  <si>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</si>
  <si>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</si>
  <si>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</si>
  <si>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</si>
  <si>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</si>
  <si>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</si>
  <si>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</si>
  <si>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</si>
  <si>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</si>
  <si>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</si>
  <si>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</si>
  <si>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</si>
  <si>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</si>
  <si>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</si>
  <si>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</si>
  <si>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</si>
  <si>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</si>
  <si>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m/s</t>
  </si>
  <si>
    <t>RR</t>
  </si>
  <si>
    <t>Accel (N)</t>
  </si>
  <si>
    <t>RR (N)</t>
  </si>
  <si>
    <t>Aero Drag (N)</t>
  </si>
  <si>
    <t>Total (N)</t>
  </si>
  <si>
    <t>Power (kW)</t>
  </si>
  <si>
    <t>Power (W)</t>
  </si>
  <si>
    <t>Energy (J)</t>
  </si>
  <si>
    <t>Mass (Kg)</t>
  </si>
  <si>
    <t>Vehicle Height (m)</t>
  </si>
  <si>
    <r>
      <t>C</t>
    </r>
    <r>
      <rPr>
        <sz val="8"/>
        <color theme="1"/>
        <rFont val="Calibri"/>
        <family val="2"/>
        <scheme val="minor"/>
      </rPr>
      <t>rr</t>
    </r>
  </si>
  <si>
    <r>
      <t>C</t>
    </r>
    <r>
      <rPr>
        <sz val="8"/>
        <color theme="1"/>
        <rFont val="Calibri"/>
        <family val="2"/>
        <scheme val="minor"/>
      </rPr>
      <t>d</t>
    </r>
  </si>
  <si>
    <t>Frontal Area (m^2)</t>
  </si>
  <si>
    <t>low start</t>
  </si>
  <si>
    <t>low end</t>
  </si>
  <si>
    <t>med start</t>
  </si>
  <si>
    <t>med end</t>
  </si>
  <si>
    <t>high start</t>
  </si>
  <si>
    <t>high end</t>
  </si>
  <si>
    <t>v. high start</t>
  </si>
  <si>
    <t>v high end</t>
  </si>
  <si>
    <t>Low Phase</t>
  </si>
  <si>
    <t>Medium Phase</t>
  </si>
  <si>
    <t>High Phase</t>
  </si>
  <si>
    <t>Extra High Phase</t>
  </si>
  <si>
    <t>Tractive Energy (J)</t>
  </si>
  <si>
    <t>Braking Energy (J)</t>
  </si>
  <si>
    <t>KERS 'Charging Rate' (W)</t>
  </si>
  <si>
    <t>Cumulative Braking Energy (J)</t>
  </si>
  <si>
    <t>Cumulative Traction Energy (J)</t>
  </si>
  <si>
    <t>Cumulative Tractive Energy (J)</t>
  </si>
  <si>
    <t>Energy Discharged Between Cycles</t>
  </si>
  <si>
    <t>KERS 'Charing Rate' (W)</t>
  </si>
  <si>
    <t>Not Including Stop Time</t>
  </si>
  <si>
    <t>Including Stop Time</t>
  </si>
  <si>
    <t>Total</t>
  </si>
  <si>
    <t>Maximum Power Input (W)</t>
  </si>
  <si>
    <t>Total Potential Stored Energy (Wh)</t>
  </si>
  <si>
    <t>Recoverable Braking Energy (J)</t>
  </si>
  <si>
    <t>Maximum Potential Recoverable Energy</t>
  </si>
  <si>
    <t>Realistic Recoverable Energy</t>
  </si>
  <si>
    <t>vehicle speed</t>
  </si>
  <si>
    <t>total</t>
  </si>
  <si>
    <t>Class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</si>
</sst>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3CC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6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0" fillId="7" borderId="3" xfId="0" applyFont="1" applyFill="1" applyBorder="1"/>
    <xf numFmtId="0" fontId="0" fillId="0" borderId="0" xfId="0" applyNumberFormat="1"/>
    <xf numFmtId="0" fontId="7" fillId="0" borderId="0" xfId="0" applyFont="1"/>
    <xf numFmtId="0" fontId="9" fillId="8" borderId="0" xfId="0" applyFont="1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0" borderId="0" xfId="0" applyFill="1"/>
    <xf numFmtId="0" fontId="0" fillId="11" borderId="0" xfId="0" applyFill="1"/>
    <xf numFmtId="0" fontId="3" fillId="12" borderId="0" xfId="0" applyFont="1" applyFill="1"/>
    <xf numFmtId="0" fontId="0" fillId="12" borderId="0" xfId="0" applyFill="1"/>
    <xf numFmtId="0" fontId="0" fillId="13" borderId="0" xfId="0" applyFill="1"/>
    <xf numFmtId="0" fontId="10" fillId="13" borderId="0" xfId="0" applyFont="1" applyFill="1"/>
    <xf numFmtId="0" fontId="0" fillId="13" borderId="0" xfId="0" applyNumberFormat="1" applyFill="1"/>
    <xf numFmtId="0" fontId="0" fillId="9" borderId="0" xfId="0" applyNumberFormat="1" applyFill="1"/>
    <xf numFmtId="0" fontId="0" fillId="10" borderId="0" xfId="0" applyNumberFormat="1" applyFill="1"/>
    <xf numFmtId="0" fontId="0" fillId="11" borderId="0" xfId="0" applyNumberFormat="1" applyFill="1"/>
    <xf numFmtId="0" fontId="0" fillId="0" borderId="0" xfId="0" applyFont="1"/>
    <xf numFmtId="0" fontId="8" fillId="8" borderId="0" xfId="0" applyFont="1" applyFill="1"/>
    <xf numFmtId="1" fontId="0" fillId="13" borderId="0" xfId="0" applyNumberFormat="1" applyFill="1"/>
    <xf numFmtId="166" fontId="2" fillId="13" borderId="0" xfId="1" applyNumberFormat="1" applyFont="1" applyFill="1"/>
    <xf numFmtId="165" fontId="0" fillId="13" borderId="0" xfId="0" applyNumberFormat="1" applyFill="1"/>
    <xf numFmtId="2" fontId="0" fillId="13" borderId="0" xfId="0" applyNumberFormat="1" applyFill="1"/>
    <xf numFmtId="1" fontId="0" fillId="9" borderId="0" xfId="0" applyNumberFormat="1" applyFill="1"/>
    <xf numFmtId="166" fontId="2" fillId="9" borderId="0" xfId="1" applyNumberFormat="1" applyFont="1" applyFill="1"/>
    <xf numFmtId="165" fontId="0" fillId="9" borderId="0" xfId="0" applyNumberFormat="1" applyFill="1"/>
    <xf numFmtId="2" fontId="0" fillId="9" borderId="0" xfId="0" applyNumberFormat="1" applyFill="1"/>
    <xf numFmtId="1" fontId="0" fillId="10" borderId="0" xfId="0" applyNumberFormat="1" applyFill="1"/>
    <xf numFmtId="166" fontId="2" fillId="10" borderId="0" xfId="1" applyNumberFormat="1" applyFont="1" applyFill="1"/>
    <xf numFmtId="165" fontId="0" fillId="10" borderId="0" xfId="0" applyNumberFormat="1" applyFill="1"/>
    <xf numFmtId="2" fontId="0" fillId="10" borderId="0" xfId="0" applyNumberFormat="1" applyFill="1"/>
    <xf numFmtId="1" fontId="0" fillId="11" borderId="0" xfId="0" applyNumberFormat="1" applyFill="1"/>
    <xf numFmtId="166" fontId="2" fillId="11" borderId="0" xfId="1" applyNumberFormat="1" applyFont="1" applyFill="1"/>
    <xf numFmtId="165" fontId="0" fillId="11" borderId="0" xfId="0" applyNumberFormat="1" applyFill="1"/>
    <xf numFmtId="2" fontId="0" fillId="11" borderId="0" xfId="0" applyNumberFormat="1" applyFill="1"/>
    <xf numFmtId="1" fontId="3" fillId="12" borderId="0" xfId="0" applyNumberFormat="1" applyFont="1" applyFill="1"/>
  </cellXfs>
  <cellStyles count="3">
    <cellStyle name="Normal" xfId="0" builtinId="0"/>
    <cellStyle name="Per cent" xfId="1" builtinId="5"/>
    <cellStyle name="標準_【印刷不要】 WLTC v1.0" xfId="2" xr:uid="{00000000-0005-0000-0000-000002000000}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CC3399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alcChain" Target="calcChain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microsoft.com/office/2017/10/relationships/person" Target="persons/person.xml"/><Relationship Id="rId30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2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2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2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2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2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Total</a:t>
            </a:r>
            <a:r>
              <a:rPr lang="en-GB" baseline="0"/>
              <a:t> Resistance to Motion</a:t>
            </a:r>
            <a:r>
              <a:rPr lang="en-GB"/>
              <a:t> (Low Phase)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72180328954034"/>
          <c:y val="7.014834634092687E-2"/>
          <c:w val="0.84885619872600415"/>
          <c:h val="0.80829017222702881"/>
        </c:manualLayout>
      </c:layout>
      <c:lineChart>
        <c:grouping val="standard"/>
        <c:varyColors val="0"/>
        <c:ser>
          <c:idx val="0"/>
          <c:order val="0"/>
          <c:tx>
            <c:v>Acceleration Resistance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WLTC_class_3!$W$8:$W$597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27.500000000000004</c:v>
                </c:pt>
                <c:pt idx="12">
                  <c:v>233.75</c:v>
                </c:pt>
                <c:pt idx="13">
                  <c:v>715</c:v>
                </c:pt>
                <c:pt idx="14">
                  <c:v>1127.5000000000002</c:v>
                </c:pt>
                <c:pt idx="15">
                  <c:v>1058.75</c:v>
                </c:pt>
                <c:pt idx="16">
                  <c:v>962.49999999999977</c:v>
                </c:pt>
                <c:pt idx="17">
                  <c:v>1182.5</c:v>
                </c:pt>
                <c:pt idx="18">
                  <c:v>1251.2500000000002</c:v>
                </c:pt>
                <c:pt idx="19">
                  <c:v>797.5</c:v>
                </c:pt>
                <c:pt idx="20">
                  <c:v>288.75000000000017</c:v>
                </c:pt>
                <c:pt idx="21">
                  <c:v>110.00000000000009</c:v>
                </c:pt>
                <c:pt idx="22">
                  <c:v>96.249999999999901</c:v>
                </c:pt>
                <c:pt idx="23">
                  <c:v>110.00000000000009</c:v>
                </c:pt>
                <c:pt idx="24">
                  <c:v>275</c:v>
                </c:pt>
                <c:pt idx="25">
                  <c:v>384.9999999999996</c:v>
                </c:pt>
                <c:pt idx="26">
                  <c:v>453.75000000000011</c:v>
                </c:pt>
                <c:pt idx="27">
                  <c:v>646.25000000000034</c:v>
                </c:pt>
                <c:pt idx="28">
                  <c:v>687.5</c:v>
                </c:pt>
                <c:pt idx="29">
                  <c:v>646.24999999999932</c:v>
                </c:pt>
                <c:pt idx="30">
                  <c:v>467.49999999999977</c:v>
                </c:pt>
                <c:pt idx="31">
                  <c:v>275</c:v>
                </c:pt>
                <c:pt idx="32">
                  <c:v>192.4999999999998</c:v>
                </c:pt>
                <c:pt idx="33">
                  <c:v>151.2500000000002</c:v>
                </c:pt>
                <c:pt idx="34">
                  <c:v>82.500000000000185</c:v>
                </c:pt>
                <c:pt idx="35">
                  <c:v>-27.499999999999414</c:v>
                </c:pt>
                <c:pt idx="36">
                  <c:v>-247.4999999999996</c:v>
                </c:pt>
                <c:pt idx="37">
                  <c:v>-591.25000000000057</c:v>
                </c:pt>
                <c:pt idx="38">
                  <c:v>-783.75000000000045</c:v>
                </c:pt>
                <c:pt idx="39">
                  <c:v>-728.74999999999966</c:v>
                </c:pt>
                <c:pt idx="40">
                  <c:v>-646.25000000000034</c:v>
                </c:pt>
                <c:pt idx="41">
                  <c:v>-770.00000000000011</c:v>
                </c:pt>
                <c:pt idx="42">
                  <c:v>-989.99999999999932</c:v>
                </c:pt>
                <c:pt idx="43">
                  <c:v>-935.00000000000011</c:v>
                </c:pt>
                <c:pt idx="44">
                  <c:v>-577.50000000000034</c:v>
                </c:pt>
                <c:pt idx="45">
                  <c:v>-247.50000000000011</c:v>
                </c:pt>
                <c:pt idx="46">
                  <c:v>-192.4999999999998</c:v>
                </c:pt>
                <c:pt idx="47">
                  <c:v>-275</c:v>
                </c:pt>
                <c:pt idx="48">
                  <c:v>-233.74999999999989</c:v>
                </c:pt>
                <c:pt idx="49">
                  <c:v>-82.499999999999702</c:v>
                </c:pt>
                <c:pt idx="50">
                  <c:v>-55.000000000000291</c:v>
                </c:pt>
                <c:pt idx="51">
                  <c:v>-288.75000000000017</c:v>
                </c:pt>
                <c:pt idx="52">
                  <c:v>-591.24999999999989</c:v>
                </c:pt>
                <c:pt idx="53">
                  <c:v>-494.99999999999994</c:v>
                </c:pt>
                <c:pt idx="54">
                  <c:v>-151.24999999999994</c:v>
                </c:pt>
                <c:pt idx="55">
                  <c:v>-13.74999999999995</c:v>
                </c:pt>
                <c:pt idx="56">
                  <c:v>0</c:v>
                </c:pt>
                <c:pt idx="57">
                  <c:v>41.250000000000092</c:v>
                </c:pt>
                <c:pt idx="58">
                  <c:v>82.499999999999957</c:v>
                </c:pt>
                <c:pt idx="59">
                  <c:v>329.99999999999983</c:v>
                </c:pt>
                <c:pt idx="60">
                  <c:v>371.25000000000011</c:v>
                </c:pt>
                <c:pt idx="61">
                  <c:v>165.00000000000014</c:v>
                </c:pt>
                <c:pt idx="62">
                  <c:v>123.7499999999998</c:v>
                </c:pt>
                <c:pt idx="63">
                  <c:v>165.00000000000014</c:v>
                </c:pt>
                <c:pt idx="64">
                  <c:v>220.00000000000017</c:v>
                </c:pt>
                <c:pt idx="65">
                  <c:v>137.5</c:v>
                </c:pt>
                <c:pt idx="66">
                  <c:v>82.499999999999702</c:v>
                </c:pt>
                <c:pt idx="67">
                  <c:v>302.49999999999989</c:v>
                </c:pt>
                <c:pt idx="68">
                  <c:v>660.00000000000011</c:v>
                </c:pt>
                <c:pt idx="69">
                  <c:v>852.49999999999977</c:v>
                </c:pt>
                <c:pt idx="70">
                  <c:v>907.50000000000023</c:v>
                </c:pt>
                <c:pt idx="71">
                  <c:v>838.75000000000023</c:v>
                </c:pt>
                <c:pt idx="72">
                  <c:v>632.49999999999977</c:v>
                </c:pt>
                <c:pt idx="73">
                  <c:v>398.74999999999977</c:v>
                </c:pt>
                <c:pt idx="74">
                  <c:v>275</c:v>
                </c:pt>
                <c:pt idx="75">
                  <c:v>261.24999999999977</c:v>
                </c:pt>
                <c:pt idx="76">
                  <c:v>288.75000000000017</c:v>
                </c:pt>
                <c:pt idx="77">
                  <c:v>261.24999999999977</c:v>
                </c:pt>
                <c:pt idx="78">
                  <c:v>137.5</c:v>
                </c:pt>
                <c:pt idx="79">
                  <c:v>-41.249999999999609</c:v>
                </c:pt>
                <c:pt idx="80">
                  <c:v>-137.5</c:v>
                </c:pt>
                <c:pt idx="81">
                  <c:v>-233.75000000000037</c:v>
                </c:pt>
                <c:pt idx="82">
                  <c:v>-206.24999999999997</c:v>
                </c:pt>
                <c:pt idx="83">
                  <c:v>-82.499999999999218</c:v>
                </c:pt>
                <c:pt idx="84">
                  <c:v>-151.2500000000002</c:v>
                </c:pt>
                <c:pt idx="85">
                  <c:v>-192.50000000000077</c:v>
                </c:pt>
                <c:pt idx="86">
                  <c:v>-178.7499999999996</c:v>
                </c:pt>
                <c:pt idx="87">
                  <c:v>-151.2499999999992</c:v>
                </c:pt>
                <c:pt idx="88">
                  <c:v>-371.2500000000004</c:v>
                </c:pt>
                <c:pt idx="89">
                  <c:v>-948.75000000000023</c:v>
                </c:pt>
                <c:pt idx="90">
                  <c:v>-1361.2499999999998</c:v>
                </c:pt>
                <c:pt idx="91">
                  <c:v>-1416.25</c:v>
                </c:pt>
                <c:pt idx="92">
                  <c:v>-1072.5000000000002</c:v>
                </c:pt>
                <c:pt idx="93">
                  <c:v>-687.5</c:v>
                </c:pt>
                <c:pt idx="94">
                  <c:v>-701.24999999999989</c:v>
                </c:pt>
                <c:pt idx="95">
                  <c:v>-852.5</c:v>
                </c:pt>
                <c:pt idx="96">
                  <c:v>-756.25</c:v>
                </c:pt>
                <c:pt idx="97">
                  <c:v>-494.99999999999994</c:v>
                </c:pt>
                <c:pt idx="98">
                  <c:v>-495</c:v>
                </c:pt>
                <c:pt idx="99">
                  <c:v>-302.5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27.500000000000004</c:v>
                </c:pt>
                <c:pt idx="138">
                  <c:v>261.25</c:v>
                </c:pt>
                <c:pt idx="139">
                  <c:v>811.24999999999989</c:v>
                </c:pt>
                <c:pt idx="140">
                  <c:v>1347.4999999999998</c:v>
                </c:pt>
                <c:pt idx="141">
                  <c:v>1416.2499999999998</c:v>
                </c:pt>
                <c:pt idx="142">
                  <c:v>989.99999999999989</c:v>
                </c:pt>
                <c:pt idx="143">
                  <c:v>481.25</c:v>
                </c:pt>
                <c:pt idx="144">
                  <c:v>261.25000000000028</c:v>
                </c:pt>
                <c:pt idx="145">
                  <c:v>398.75000000000028</c:v>
                </c:pt>
                <c:pt idx="146">
                  <c:v>632.49999999999977</c:v>
                </c:pt>
                <c:pt idx="147">
                  <c:v>673.74999999999977</c:v>
                </c:pt>
                <c:pt idx="148">
                  <c:v>522.50000000000011</c:v>
                </c:pt>
                <c:pt idx="149">
                  <c:v>288.75000000000017</c:v>
                </c:pt>
                <c:pt idx="150">
                  <c:v>27.499999999999901</c:v>
                </c:pt>
                <c:pt idx="151">
                  <c:v>-357.50000000000023</c:v>
                </c:pt>
                <c:pt idx="152">
                  <c:v>-934.99999999999955</c:v>
                </c:pt>
                <c:pt idx="153">
                  <c:v>-1361.2499999999998</c:v>
                </c:pt>
                <c:pt idx="154">
                  <c:v>-1278.75</c:v>
                </c:pt>
                <c:pt idx="155">
                  <c:v>-728.75</c:v>
                </c:pt>
                <c:pt idx="156">
                  <c:v>-96.250000000000142</c:v>
                </c:pt>
                <c:pt idx="157">
                  <c:v>288.74999999999994</c:v>
                </c:pt>
                <c:pt idx="158">
                  <c:v>632.5</c:v>
                </c:pt>
                <c:pt idx="159">
                  <c:v>825.00000000000023</c:v>
                </c:pt>
                <c:pt idx="160">
                  <c:v>852.49999999999977</c:v>
                </c:pt>
                <c:pt idx="161">
                  <c:v>742.49999999999977</c:v>
                </c:pt>
                <c:pt idx="162">
                  <c:v>577.50000000000034</c:v>
                </c:pt>
                <c:pt idx="163">
                  <c:v>550</c:v>
                </c:pt>
                <c:pt idx="164">
                  <c:v>481.25</c:v>
                </c:pt>
                <c:pt idx="165">
                  <c:v>357.50000000000023</c:v>
                </c:pt>
                <c:pt idx="166">
                  <c:v>288.75000000000017</c:v>
                </c:pt>
                <c:pt idx="167">
                  <c:v>426.25000000000017</c:v>
                </c:pt>
                <c:pt idx="168">
                  <c:v>550</c:v>
                </c:pt>
                <c:pt idx="169">
                  <c:v>384.9999999999996</c:v>
                </c:pt>
                <c:pt idx="170">
                  <c:v>27.499999999999414</c:v>
                </c:pt>
                <c:pt idx="171">
                  <c:v>-398.74999999999977</c:v>
                </c:pt>
                <c:pt idx="172">
                  <c:v>-879.99999999999977</c:v>
                </c:pt>
                <c:pt idx="173">
                  <c:v>-1100</c:v>
                </c:pt>
                <c:pt idx="174">
                  <c:v>-783.74999999999989</c:v>
                </c:pt>
                <c:pt idx="175">
                  <c:v>-275</c:v>
                </c:pt>
                <c:pt idx="176">
                  <c:v>82.499999999999702</c:v>
                </c:pt>
                <c:pt idx="177">
                  <c:v>371.24999999999989</c:v>
                </c:pt>
                <c:pt idx="178">
                  <c:v>453.75000000000011</c:v>
                </c:pt>
                <c:pt idx="179">
                  <c:v>247.50000000000011</c:v>
                </c:pt>
                <c:pt idx="180">
                  <c:v>41.250000000000092</c:v>
                </c:pt>
                <c:pt idx="181">
                  <c:v>-55.000000000000291</c:v>
                </c:pt>
                <c:pt idx="182">
                  <c:v>-164.99999999999991</c:v>
                </c:pt>
                <c:pt idx="183">
                  <c:v>-426.24999999999972</c:v>
                </c:pt>
                <c:pt idx="184">
                  <c:v>-646.24999999999989</c:v>
                </c:pt>
                <c:pt idx="185">
                  <c:v>-701.25000000000011</c:v>
                </c:pt>
                <c:pt idx="186">
                  <c:v>-646.25000000000034</c:v>
                </c:pt>
                <c:pt idx="187">
                  <c:v>-536.24999999999977</c:v>
                </c:pt>
                <c:pt idx="188">
                  <c:v>-439.99999999999989</c:v>
                </c:pt>
                <c:pt idx="189">
                  <c:v>-357.50000000000023</c:v>
                </c:pt>
                <c:pt idx="190">
                  <c:v>-275</c:v>
                </c:pt>
                <c:pt idx="191">
                  <c:v>-219.99999999999994</c:v>
                </c:pt>
                <c:pt idx="192">
                  <c:v>-164.99999999999991</c:v>
                </c:pt>
                <c:pt idx="193">
                  <c:v>-96.250000000000142</c:v>
                </c:pt>
                <c:pt idx="194">
                  <c:v>-68.75</c:v>
                </c:pt>
                <c:pt idx="195">
                  <c:v>-27.499999999999901</c:v>
                </c:pt>
                <c:pt idx="196">
                  <c:v>0</c:v>
                </c:pt>
                <c:pt idx="197">
                  <c:v>0</c:v>
                </c:pt>
                <c:pt idx="198">
                  <c:v>68.75</c:v>
                </c:pt>
                <c:pt idx="199">
                  <c:v>137.5</c:v>
                </c:pt>
                <c:pt idx="200">
                  <c:v>206.24999999999997</c:v>
                </c:pt>
                <c:pt idx="201">
                  <c:v>275</c:v>
                </c:pt>
                <c:pt idx="202">
                  <c:v>343.75</c:v>
                </c:pt>
                <c:pt idx="203">
                  <c:v>550</c:v>
                </c:pt>
                <c:pt idx="204">
                  <c:v>646.24999999999989</c:v>
                </c:pt>
                <c:pt idx="205">
                  <c:v>660.00000000000011</c:v>
                </c:pt>
                <c:pt idx="206">
                  <c:v>783.74999999999989</c:v>
                </c:pt>
                <c:pt idx="207">
                  <c:v>797.5</c:v>
                </c:pt>
                <c:pt idx="208">
                  <c:v>701.25000000000011</c:v>
                </c:pt>
                <c:pt idx="209">
                  <c:v>770.00000000000011</c:v>
                </c:pt>
                <c:pt idx="210">
                  <c:v>756.25</c:v>
                </c:pt>
                <c:pt idx="211">
                  <c:v>550</c:v>
                </c:pt>
                <c:pt idx="212">
                  <c:v>412.49999999999994</c:v>
                </c:pt>
                <c:pt idx="213">
                  <c:v>329.99999999999983</c:v>
                </c:pt>
                <c:pt idx="214">
                  <c:v>357.50000000000023</c:v>
                </c:pt>
                <c:pt idx="215">
                  <c:v>467.49999999999977</c:v>
                </c:pt>
                <c:pt idx="216">
                  <c:v>550</c:v>
                </c:pt>
                <c:pt idx="217">
                  <c:v>550</c:v>
                </c:pt>
                <c:pt idx="218">
                  <c:v>481.25</c:v>
                </c:pt>
                <c:pt idx="219">
                  <c:v>384.9999999999996</c:v>
                </c:pt>
                <c:pt idx="220">
                  <c:v>288.75000000000017</c:v>
                </c:pt>
                <c:pt idx="221">
                  <c:v>178.75000000000057</c:v>
                </c:pt>
                <c:pt idx="222">
                  <c:v>109.9999999999996</c:v>
                </c:pt>
                <c:pt idx="223">
                  <c:v>96.249999999999417</c:v>
                </c:pt>
                <c:pt idx="224">
                  <c:v>96.250000000000384</c:v>
                </c:pt>
                <c:pt idx="225">
                  <c:v>137.5</c:v>
                </c:pt>
                <c:pt idx="226">
                  <c:v>151.2499999999992</c:v>
                </c:pt>
                <c:pt idx="227">
                  <c:v>137.5</c:v>
                </c:pt>
                <c:pt idx="228">
                  <c:v>123.75000000000077</c:v>
                </c:pt>
                <c:pt idx="229">
                  <c:v>96.250000000000384</c:v>
                </c:pt>
                <c:pt idx="230">
                  <c:v>41.249999999999609</c:v>
                </c:pt>
                <c:pt idx="231">
                  <c:v>-41.249999999999609</c:v>
                </c:pt>
                <c:pt idx="232">
                  <c:v>-220.00000000000017</c:v>
                </c:pt>
                <c:pt idx="233">
                  <c:v>-453.75000000000057</c:v>
                </c:pt>
                <c:pt idx="234">
                  <c:v>-536.24999999999977</c:v>
                </c:pt>
                <c:pt idx="235">
                  <c:v>-426.25000000000017</c:v>
                </c:pt>
                <c:pt idx="236">
                  <c:v>-247.4999999999996</c:v>
                </c:pt>
                <c:pt idx="237">
                  <c:v>-192.4999999999998</c:v>
                </c:pt>
                <c:pt idx="238">
                  <c:v>-316.25000000000057</c:v>
                </c:pt>
                <c:pt idx="239">
                  <c:v>-563.75000000000023</c:v>
                </c:pt>
                <c:pt idx="240">
                  <c:v>-742.49999999999977</c:v>
                </c:pt>
                <c:pt idx="241">
                  <c:v>-659.99999999999966</c:v>
                </c:pt>
                <c:pt idx="242">
                  <c:v>-618.75</c:v>
                </c:pt>
                <c:pt idx="243">
                  <c:v>-673.74999999999977</c:v>
                </c:pt>
                <c:pt idx="244">
                  <c:v>-646.25000000000034</c:v>
                </c:pt>
                <c:pt idx="245">
                  <c:v>-770.00000000000011</c:v>
                </c:pt>
                <c:pt idx="246">
                  <c:v>-989.99999999999932</c:v>
                </c:pt>
                <c:pt idx="247">
                  <c:v>-935.00000000000011</c:v>
                </c:pt>
                <c:pt idx="248">
                  <c:v>-577.50000000000034</c:v>
                </c:pt>
                <c:pt idx="249">
                  <c:v>-247.50000000000011</c:v>
                </c:pt>
                <c:pt idx="250">
                  <c:v>-192.4999999999998</c:v>
                </c:pt>
                <c:pt idx="251">
                  <c:v>-275</c:v>
                </c:pt>
                <c:pt idx="252">
                  <c:v>-233.74999999999989</c:v>
                </c:pt>
                <c:pt idx="253">
                  <c:v>-82.499999999999702</c:v>
                </c:pt>
                <c:pt idx="254">
                  <c:v>-55.000000000000291</c:v>
                </c:pt>
                <c:pt idx="255">
                  <c:v>-288.75000000000017</c:v>
                </c:pt>
                <c:pt idx="256">
                  <c:v>-398.74999999999977</c:v>
                </c:pt>
                <c:pt idx="257">
                  <c:v>-41.249999999999851</c:v>
                </c:pt>
                <c:pt idx="258">
                  <c:v>467.49999999999977</c:v>
                </c:pt>
                <c:pt idx="259">
                  <c:v>715.00000000000011</c:v>
                </c:pt>
                <c:pt idx="260">
                  <c:v>728.75</c:v>
                </c:pt>
                <c:pt idx="261">
                  <c:v>701.24999999999966</c:v>
                </c:pt>
                <c:pt idx="262">
                  <c:v>756.25</c:v>
                </c:pt>
                <c:pt idx="263">
                  <c:v>935.00000000000011</c:v>
                </c:pt>
                <c:pt idx="264">
                  <c:v>1017.5000000000003</c:v>
                </c:pt>
                <c:pt idx="265">
                  <c:v>893.75</c:v>
                </c:pt>
                <c:pt idx="266">
                  <c:v>646.24999999999932</c:v>
                </c:pt>
                <c:pt idx="267">
                  <c:v>536.24999999999977</c:v>
                </c:pt>
                <c:pt idx="268">
                  <c:v>495.00000000000023</c:v>
                </c:pt>
                <c:pt idx="269">
                  <c:v>412.49999999999994</c:v>
                </c:pt>
                <c:pt idx="270">
                  <c:v>220.00000000000017</c:v>
                </c:pt>
                <c:pt idx="271">
                  <c:v>-41.249999999999609</c:v>
                </c:pt>
                <c:pt idx="272">
                  <c:v>-96.250000000000384</c:v>
                </c:pt>
                <c:pt idx="273">
                  <c:v>-261.24999999999977</c:v>
                </c:pt>
                <c:pt idx="274">
                  <c:v>-618.75</c:v>
                </c:pt>
                <c:pt idx="275">
                  <c:v>-783.75000000000045</c:v>
                </c:pt>
                <c:pt idx="276">
                  <c:v>-879.99999999999977</c:v>
                </c:pt>
                <c:pt idx="277">
                  <c:v>-976.25000000000011</c:v>
                </c:pt>
                <c:pt idx="278">
                  <c:v>-1223.7499999999998</c:v>
                </c:pt>
                <c:pt idx="279">
                  <c:v>-1306.25</c:v>
                </c:pt>
                <c:pt idx="280">
                  <c:v>-728.75</c:v>
                </c:pt>
                <c:pt idx="281">
                  <c:v>206.24999999999997</c:v>
                </c:pt>
                <c:pt idx="282">
                  <c:v>880.00000000000023</c:v>
                </c:pt>
                <c:pt idx="283">
                  <c:v>1003.7500000000002</c:v>
                </c:pt>
                <c:pt idx="284">
                  <c:v>1031.25</c:v>
                </c:pt>
                <c:pt idx="285">
                  <c:v>989.99999999999989</c:v>
                </c:pt>
                <c:pt idx="286">
                  <c:v>907.50000000000023</c:v>
                </c:pt>
                <c:pt idx="287">
                  <c:v>907.50000000000023</c:v>
                </c:pt>
                <c:pt idx="288">
                  <c:v>907.4999999999992</c:v>
                </c:pt>
                <c:pt idx="289">
                  <c:v>715.00000000000045</c:v>
                </c:pt>
                <c:pt idx="290">
                  <c:v>343.75</c:v>
                </c:pt>
                <c:pt idx="291">
                  <c:v>0</c:v>
                </c:pt>
                <c:pt idx="292">
                  <c:v>-233.7499999999994</c:v>
                </c:pt>
                <c:pt idx="293">
                  <c:v>-261.2500000000008</c:v>
                </c:pt>
                <c:pt idx="294">
                  <c:v>-178.75000000000057</c:v>
                </c:pt>
                <c:pt idx="295">
                  <c:v>-82.499999999999218</c:v>
                </c:pt>
                <c:pt idx="296">
                  <c:v>0</c:v>
                </c:pt>
                <c:pt idx="297">
                  <c:v>54.999999999999801</c:v>
                </c:pt>
                <c:pt idx="298">
                  <c:v>68.75</c:v>
                </c:pt>
                <c:pt idx="299">
                  <c:v>27.499999999999414</c:v>
                </c:pt>
                <c:pt idx="300">
                  <c:v>-27.499999999999414</c:v>
                </c:pt>
                <c:pt idx="301">
                  <c:v>-96.249999999999417</c:v>
                </c:pt>
                <c:pt idx="302">
                  <c:v>-178.75000000000057</c:v>
                </c:pt>
                <c:pt idx="303">
                  <c:v>-247.5000000000006</c:v>
                </c:pt>
                <c:pt idx="304">
                  <c:v>-343.75</c:v>
                </c:pt>
                <c:pt idx="305">
                  <c:v>-412.49999999999994</c:v>
                </c:pt>
                <c:pt idx="306">
                  <c:v>-343.75</c:v>
                </c:pt>
                <c:pt idx="307">
                  <c:v>-206.24999999999997</c:v>
                </c:pt>
                <c:pt idx="308">
                  <c:v>-96.249999999999417</c:v>
                </c:pt>
                <c:pt idx="309">
                  <c:v>-82.499999999999218</c:v>
                </c:pt>
                <c:pt idx="310">
                  <c:v>-123.7499999999998</c:v>
                </c:pt>
                <c:pt idx="311">
                  <c:v>-165.00000000000037</c:v>
                </c:pt>
                <c:pt idx="312">
                  <c:v>-247.5000000000006</c:v>
                </c:pt>
                <c:pt idx="313">
                  <c:v>-343.75</c:v>
                </c:pt>
                <c:pt idx="314">
                  <c:v>-412.49999999999994</c:v>
                </c:pt>
                <c:pt idx="315">
                  <c:v>-412.49999999999994</c:v>
                </c:pt>
                <c:pt idx="316">
                  <c:v>-371.24999999999989</c:v>
                </c:pt>
                <c:pt idx="317">
                  <c:v>-412.49999999999994</c:v>
                </c:pt>
                <c:pt idx="318">
                  <c:v>-508.74999999999983</c:v>
                </c:pt>
                <c:pt idx="319">
                  <c:v>-536.24999999999977</c:v>
                </c:pt>
                <c:pt idx="320">
                  <c:v>-329.99999999999983</c:v>
                </c:pt>
                <c:pt idx="321">
                  <c:v>-165.00000000000037</c:v>
                </c:pt>
                <c:pt idx="322">
                  <c:v>-96.250000000000384</c:v>
                </c:pt>
                <c:pt idx="323">
                  <c:v>-82.499999999999702</c:v>
                </c:pt>
                <c:pt idx="324">
                  <c:v>-137.5</c:v>
                </c:pt>
                <c:pt idx="325">
                  <c:v>-55.000000000000291</c:v>
                </c:pt>
                <c:pt idx="326">
                  <c:v>-41.249999999999609</c:v>
                </c:pt>
                <c:pt idx="327">
                  <c:v>-82.499999999999702</c:v>
                </c:pt>
                <c:pt idx="328">
                  <c:v>-426.25000000000017</c:v>
                </c:pt>
                <c:pt idx="329">
                  <c:v>-797.5</c:v>
                </c:pt>
                <c:pt idx="330">
                  <c:v>-495.00000000000023</c:v>
                </c:pt>
                <c:pt idx="331">
                  <c:v>-110.00000000000009</c:v>
                </c:pt>
                <c:pt idx="332">
                  <c:v>-137.49999999999977</c:v>
                </c:pt>
                <c:pt idx="333">
                  <c:v>-151.24999999999994</c:v>
                </c:pt>
                <c:pt idx="334">
                  <c:v>-123.75000000000006</c:v>
                </c:pt>
                <c:pt idx="335">
                  <c:v>-151.24999999999994</c:v>
                </c:pt>
                <c:pt idx="336">
                  <c:v>-96.249999999999901</c:v>
                </c:pt>
                <c:pt idx="337">
                  <c:v>0</c:v>
                </c:pt>
                <c:pt idx="338">
                  <c:v>151.24999999999994</c:v>
                </c:pt>
                <c:pt idx="339">
                  <c:v>453.75000000000011</c:v>
                </c:pt>
                <c:pt idx="340">
                  <c:v>783.75000000000011</c:v>
                </c:pt>
                <c:pt idx="341">
                  <c:v>866.25000000000011</c:v>
                </c:pt>
                <c:pt idx="342">
                  <c:v>536.24999999999977</c:v>
                </c:pt>
                <c:pt idx="343">
                  <c:v>164.99999999999991</c:v>
                </c:pt>
                <c:pt idx="344">
                  <c:v>68.75</c:v>
                </c:pt>
                <c:pt idx="345">
                  <c:v>151.24999999999972</c:v>
                </c:pt>
                <c:pt idx="346">
                  <c:v>151.2500000000002</c:v>
                </c:pt>
                <c:pt idx="347">
                  <c:v>96.250000000000384</c:v>
                </c:pt>
                <c:pt idx="348">
                  <c:v>151.24999999999972</c:v>
                </c:pt>
                <c:pt idx="349">
                  <c:v>137.5</c:v>
                </c:pt>
                <c:pt idx="350">
                  <c:v>68.75</c:v>
                </c:pt>
                <c:pt idx="351">
                  <c:v>0</c:v>
                </c:pt>
                <c:pt idx="352">
                  <c:v>-27.499999999999901</c:v>
                </c:pt>
                <c:pt idx="353">
                  <c:v>-27.500000000000391</c:v>
                </c:pt>
                <c:pt idx="354">
                  <c:v>-13.750000000000195</c:v>
                </c:pt>
                <c:pt idx="355">
                  <c:v>27.500000000000391</c:v>
                </c:pt>
                <c:pt idx="356">
                  <c:v>41.250000000000092</c:v>
                </c:pt>
                <c:pt idx="357">
                  <c:v>-13.750000000000195</c:v>
                </c:pt>
                <c:pt idx="358">
                  <c:v>-178.75000000000011</c:v>
                </c:pt>
                <c:pt idx="359">
                  <c:v>-412.49999999999994</c:v>
                </c:pt>
                <c:pt idx="360">
                  <c:v>-508.74999999999983</c:v>
                </c:pt>
                <c:pt idx="361">
                  <c:v>-426.25000000000017</c:v>
                </c:pt>
                <c:pt idx="362">
                  <c:v>-288.74999999999972</c:v>
                </c:pt>
                <c:pt idx="363">
                  <c:v>-164.99999999999991</c:v>
                </c:pt>
                <c:pt idx="364">
                  <c:v>-55.000000000000291</c:v>
                </c:pt>
                <c:pt idx="365">
                  <c:v>13.750000000000195</c:v>
                </c:pt>
                <c:pt idx="366">
                  <c:v>68.75</c:v>
                </c:pt>
                <c:pt idx="367">
                  <c:v>178.75000000000011</c:v>
                </c:pt>
                <c:pt idx="368">
                  <c:v>316.25000000000011</c:v>
                </c:pt>
                <c:pt idx="369">
                  <c:v>302.49999999999989</c:v>
                </c:pt>
                <c:pt idx="370">
                  <c:v>137.5</c:v>
                </c:pt>
                <c:pt idx="371">
                  <c:v>-68.75</c:v>
                </c:pt>
                <c:pt idx="372">
                  <c:v>-439.99999999999989</c:v>
                </c:pt>
                <c:pt idx="373">
                  <c:v>-838.75000000000023</c:v>
                </c:pt>
                <c:pt idx="374">
                  <c:v>-948.75</c:v>
                </c:pt>
                <c:pt idx="375">
                  <c:v>-797.49999999999977</c:v>
                </c:pt>
                <c:pt idx="376">
                  <c:v>-577.50000000000011</c:v>
                </c:pt>
                <c:pt idx="377">
                  <c:v>-412.49999999999994</c:v>
                </c:pt>
                <c:pt idx="378">
                  <c:v>-302.49999999999989</c:v>
                </c:pt>
                <c:pt idx="379">
                  <c:v>-233.75000000000003</c:v>
                </c:pt>
                <c:pt idx="380">
                  <c:v>-261.25000000000006</c:v>
                </c:pt>
                <c:pt idx="381">
                  <c:v>-316.25</c:v>
                </c:pt>
                <c:pt idx="382">
                  <c:v>-329.99999999999994</c:v>
                </c:pt>
                <c:pt idx="383">
                  <c:v>-357.50000000000006</c:v>
                </c:pt>
                <c:pt idx="384">
                  <c:v>-385</c:v>
                </c:pt>
                <c:pt idx="385">
                  <c:v>-316.25</c:v>
                </c:pt>
                <c:pt idx="386">
                  <c:v>-123.75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68.75</c:v>
                </c:pt>
                <c:pt idx="392">
                  <c:v>288.75</c:v>
                </c:pt>
                <c:pt idx="393">
                  <c:v>591.25</c:v>
                </c:pt>
                <c:pt idx="394">
                  <c:v>852.50000000000011</c:v>
                </c:pt>
                <c:pt idx="395">
                  <c:v>1031.25</c:v>
                </c:pt>
                <c:pt idx="396">
                  <c:v>1141.2500000000002</c:v>
                </c:pt>
                <c:pt idx="397">
                  <c:v>1182.4999999999998</c:v>
                </c:pt>
                <c:pt idx="398">
                  <c:v>1044.9999999999995</c:v>
                </c:pt>
                <c:pt idx="399">
                  <c:v>646.25000000000034</c:v>
                </c:pt>
                <c:pt idx="400">
                  <c:v>192.50000000000028</c:v>
                </c:pt>
                <c:pt idx="401">
                  <c:v>-96.250000000000384</c:v>
                </c:pt>
                <c:pt idx="402">
                  <c:v>-316.25000000000011</c:v>
                </c:pt>
                <c:pt idx="403">
                  <c:v>-453.7499999999996</c:v>
                </c:pt>
                <c:pt idx="404">
                  <c:v>-426.25000000000017</c:v>
                </c:pt>
                <c:pt idx="405">
                  <c:v>-398.75000000000028</c:v>
                </c:pt>
                <c:pt idx="406">
                  <c:v>-439.99999999999989</c:v>
                </c:pt>
                <c:pt idx="407">
                  <c:v>-467.49999999999977</c:v>
                </c:pt>
                <c:pt idx="408">
                  <c:v>-385.00000000000006</c:v>
                </c:pt>
                <c:pt idx="409">
                  <c:v>-192.50000000000003</c:v>
                </c:pt>
                <c:pt idx="410">
                  <c:v>-27.499999999999901</c:v>
                </c:pt>
                <c:pt idx="411">
                  <c:v>41.249999999999851</c:v>
                </c:pt>
                <c:pt idx="412">
                  <c:v>68.75</c:v>
                </c:pt>
                <c:pt idx="413">
                  <c:v>96.250000000000142</c:v>
                </c:pt>
                <c:pt idx="414">
                  <c:v>192.50000000000003</c:v>
                </c:pt>
                <c:pt idx="415">
                  <c:v>343.74999999999977</c:v>
                </c:pt>
                <c:pt idx="416">
                  <c:v>384.99999999999983</c:v>
                </c:pt>
                <c:pt idx="417">
                  <c:v>233.75000000000037</c:v>
                </c:pt>
                <c:pt idx="418">
                  <c:v>13.750000000000195</c:v>
                </c:pt>
                <c:pt idx="419">
                  <c:v>-206.24999999999997</c:v>
                </c:pt>
                <c:pt idx="420">
                  <c:v>-302.49999999999989</c:v>
                </c:pt>
                <c:pt idx="421">
                  <c:v>-192.50000000000028</c:v>
                </c:pt>
                <c:pt idx="422">
                  <c:v>-27.500000000000391</c:v>
                </c:pt>
                <c:pt idx="423">
                  <c:v>137.5</c:v>
                </c:pt>
                <c:pt idx="424">
                  <c:v>371.2500000000004</c:v>
                </c:pt>
                <c:pt idx="425">
                  <c:v>742.50000000000023</c:v>
                </c:pt>
                <c:pt idx="426">
                  <c:v>1141.2499999999998</c:v>
                </c:pt>
                <c:pt idx="427">
                  <c:v>1237.5</c:v>
                </c:pt>
                <c:pt idx="428">
                  <c:v>824.99999999999989</c:v>
                </c:pt>
                <c:pt idx="429">
                  <c:v>261.24999999999977</c:v>
                </c:pt>
                <c:pt idx="430">
                  <c:v>-82.500000000000185</c:v>
                </c:pt>
                <c:pt idx="431">
                  <c:v>-220.00000000000017</c:v>
                </c:pt>
                <c:pt idx="432">
                  <c:v>-206.24999999999952</c:v>
                </c:pt>
                <c:pt idx="433">
                  <c:v>-109.9999999999996</c:v>
                </c:pt>
                <c:pt idx="434">
                  <c:v>-96.249999999999901</c:v>
                </c:pt>
                <c:pt idx="435">
                  <c:v>-261.25000000000028</c:v>
                </c:pt>
                <c:pt idx="436">
                  <c:v>-536.25000000000034</c:v>
                </c:pt>
                <c:pt idx="437">
                  <c:v>-852.49999999999977</c:v>
                </c:pt>
                <c:pt idx="438">
                  <c:v>-1168.75</c:v>
                </c:pt>
                <c:pt idx="439">
                  <c:v>-1388.75</c:v>
                </c:pt>
                <c:pt idx="440">
                  <c:v>-1443.75</c:v>
                </c:pt>
                <c:pt idx="441">
                  <c:v>-1251.2500000000002</c:v>
                </c:pt>
                <c:pt idx="442">
                  <c:v>-880.00000000000011</c:v>
                </c:pt>
                <c:pt idx="443">
                  <c:v>-494.99999999999994</c:v>
                </c:pt>
                <c:pt idx="444">
                  <c:v>-178.75</c:v>
                </c:pt>
                <c:pt idx="445">
                  <c:v>-27.500000000000004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68.75</c:v>
                </c:pt>
                <c:pt idx="512">
                  <c:v>343.75</c:v>
                </c:pt>
                <c:pt idx="513">
                  <c:v>838.74999999999989</c:v>
                </c:pt>
                <c:pt idx="514">
                  <c:v>1278.75</c:v>
                </c:pt>
                <c:pt idx="515">
                  <c:v>1402.5</c:v>
                </c:pt>
                <c:pt idx="516">
                  <c:v>1196.25</c:v>
                </c:pt>
                <c:pt idx="517">
                  <c:v>701.24999999999966</c:v>
                </c:pt>
                <c:pt idx="518">
                  <c:v>192.4999999999998</c:v>
                </c:pt>
                <c:pt idx="519">
                  <c:v>-82.499999999999702</c:v>
                </c:pt>
                <c:pt idx="520">
                  <c:v>-219.99999999999972</c:v>
                </c:pt>
                <c:pt idx="521">
                  <c:v>-288.75000000000017</c:v>
                </c:pt>
                <c:pt idx="522">
                  <c:v>-343.75</c:v>
                </c:pt>
                <c:pt idx="523">
                  <c:v>-508.74999999999983</c:v>
                </c:pt>
                <c:pt idx="524">
                  <c:v>-811.25</c:v>
                </c:pt>
                <c:pt idx="525">
                  <c:v>-1086.25</c:v>
                </c:pt>
                <c:pt idx="526">
                  <c:v>-1086.25</c:v>
                </c:pt>
                <c:pt idx="527">
                  <c:v>-769.99999999999989</c:v>
                </c:pt>
                <c:pt idx="528">
                  <c:v>-412.49999999999994</c:v>
                </c:pt>
                <c:pt idx="529">
                  <c:v>-275</c:v>
                </c:pt>
                <c:pt idx="530">
                  <c:v>-137.5</c:v>
                </c:pt>
                <c:pt idx="531">
                  <c:v>0</c:v>
                </c:pt>
                <c:pt idx="532">
                  <c:v>27.500000000000004</c:v>
                </c:pt>
                <c:pt idx="533">
                  <c:v>165</c:v>
                </c:pt>
                <c:pt idx="534">
                  <c:v>412.49999999999994</c:v>
                </c:pt>
                <c:pt idx="535">
                  <c:v>550</c:v>
                </c:pt>
                <c:pt idx="536">
                  <c:v>687.49999999999989</c:v>
                </c:pt>
                <c:pt idx="537">
                  <c:v>1072.5</c:v>
                </c:pt>
                <c:pt idx="538">
                  <c:v>1457.5</c:v>
                </c:pt>
                <c:pt idx="539">
                  <c:v>1388.7500000000002</c:v>
                </c:pt>
                <c:pt idx="540">
                  <c:v>783.74999999999989</c:v>
                </c:pt>
                <c:pt idx="541">
                  <c:v>192.4999999999998</c:v>
                </c:pt>
                <c:pt idx="542">
                  <c:v>-27.499999999999901</c:v>
                </c:pt>
                <c:pt idx="543">
                  <c:v>-123.7499999999998</c:v>
                </c:pt>
                <c:pt idx="544">
                  <c:v>-275</c:v>
                </c:pt>
                <c:pt idx="545">
                  <c:v>-481.25</c:v>
                </c:pt>
                <c:pt idx="546">
                  <c:v>-522.50000000000011</c:v>
                </c:pt>
                <c:pt idx="547">
                  <c:v>-398.75000000000028</c:v>
                </c:pt>
                <c:pt idx="548">
                  <c:v>-302.49999999999989</c:v>
                </c:pt>
                <c:pt idx="549">
                  <c:v>-247.49999999999983</c:v>
                </c:pt>
                <c:pt idx="550">
                  <c:v>-220.00000000000017</c:v>
                </c:pt>
                <c:pt idx="551">
                  <c:v>-151.24999999999994</c:v>
                </c:pt>
                <c:pt idx="552">
                  <c:v>-137.5</c:v>
                </c:pt>
                <c:pt idx="553">
                  <c:v>-137.5</c:v>
                </c:pt>
                <c:pt idx="554">
                  <c:v>-82.499999999999957</c:v>
                </c:pt>
                <c:pt idx="555">
                  <c:v>-27.500000000000146</c:v>
                </c:pt>
                <c:pt idx="556">
                  <c:v>27.500000000000146</c:v>
                </c:pt>
                <c:pt idx="557">
                  <c:v>96.250000000000142</c:v>
                </c:pt>
                <c:pt idx="558">
                  <c:v>164.99999999999991</c:v>
                </c:pt>
                <c:pt idx="559">
                  <c:v>371.24999999999989</c:v>
                </c:pt>
                <c:pt idx="560">
                  <c:v>343.75</c:v>
                </c:pt>
                <c:pt idx="561">
                  <c:v>68.75</c:v>
                </c:pt>
                <c:pt idx="562">
                  <c:v>0</c:v>
                </c:pt>
                <c:pt idx="563">
                  <c:v>-219.99999999999994</c:v>
                </c:pt>
                <c:pt idx="564">
                  <c:v>-948.75</c:v>
                </c:pt>
                <c:pt idx="565">
                  <c:v>-1457.5</c:v>
                </c:pt>
                <c:pt idx="566">
                  <c:v>-1388.75</c:v>
                </c:pt>
                <c:pt idx="567">
                  <c:v>-660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BD-4B37-BC13-2D80C0A9895A}"/>
            </c:ext>
          </c:extLst>
        </c:ser>
        <c:ser>
          <c:idx val="2"/>
          <c:order val="1"/>
          <c:tx>
            <c:v>Aerodynamic Drag</c:v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WLTC_class_3!$Y$8:$Y$597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1.6699911194444448E-3</c:v>
                </c:pt>
                <c:pt idx="13">
                  <c:v>0.12065685837986112</c:v>
                </c:pt>
                <c:pt idx="14">
                  <c:v>1.2174235260750002</c:v>
                </c:pt>
                <c:pt idx="15">
                  <c:v>4.0918957404187504</c:v>
                </c:pt>
                <c:pt idx="16">
                  <c:v>7.1646794001965288</c:v>
                </c:pt>
                <c:pt idx="17">
                  <c:v>11.924154090613193</c:v>
                </c:pt>
                <c:pt idx="18">
                  <c:v>19.65955295587986</c:v>
                </c:pt>
                <c:pt idx="19">
                  <c:v>28.222849918611114</c:v>
                </c:pt>
                <c:pt idx="20">
                  <c:v>31.573269601996525</c:v>
                </c:pt>
                <c:pt idx="21">
                  <c:v>32.966042195613198</c:v>
                </c:pt>
                <c:pt idx="22">
                  <c:v>33.436979691296528</c:v>
                </c:pt>
                <c:pt idx="23">
                  <c:v>34.628935852800005</c:v>
                </c:pt>
                <c:pt idx="24">
                  <c:v>35.354129496418757</c:v>
                </c:pt>
                <c:pt idx="25">
                  <c:v>39.605509388744451</c:v>
                </c:pt>
                <c:pt idx="26">
                  <c:v>42.484991576446532</c:v>
                </c:pt>
                <c:pt idx="27">
                  <c:v>48.547059340029875</c:v>
                </c:pt>
                <c:pt idx="28">
                  <c:v>55.926332599075003</c:v>
                </c:pt>
                <c:pt idx="29">
                  <c:v>63.827478082946534</c:v>
                </c:pt>
                <c:pt idx="30">
                  <c:v>71.212178813129867</c:v>
                </c:pt>
                <c:pt idx="31">
                  <c:v>75.410536487413196</c:v>
                </c:pt>
                <c:pt idx="32">
                  <c:v>78.276241248379861</c:v>
                </c:pt>
                <c:pt idx="33">
                  <c:v>80.460589632613193</c:v>
                </c:pt>
                <c:pt idx="34">
                  <c:v>82.303842330699993</c:v>
                </c:pt>
                <c:pt idx="35">
                  <c:v>82.674997856996526</c:v>
                </c:pt>
                <c:pt idx="36">
                  <c:v>81.564036264786139</c:v>
                </c:pt>
                <c:pt idx="37">
                  <c:v>76.121952704296561</c:v>
                </c:pt>
                <c:pt idx="38">
                  <c:v>66.466064051668752</c:v>
                </c:pt>
                <c:pt idx="39">
                  <c:v>57.155446062986108</c:v>
                </c:pt>
                <c:pt idx="40">
                  <c:v>49.981164213852786</c:v>
                </c:pt>
                <c:pt idx="41">
                  <c:v>43.557125875129856</c:v>
                </c:pt>
                <c:pt idx="42">
                  <c:v>35.111563286319452</c:v>
                </c:pt>
                <c:pt idx="43">
                  <c:v>26.302777629029865</c:v>
                </c:pt>
                <c:pt idx="44">
                  <c:v>20.575960582674998</c:v>
                </c:pt>
                <c:pt idx="45">
                  <c:v>18.236720522113195</c:v>
                </c:pt>
                <c:pt idx="46">
                  <c:v>17.3745876067</c:v>
                </c:pt>
                <c:pt idx="47">
                  <c:v>15.875353079218755</c:v>
                </c:pt>
                <c:pt idx="48">
                  <c:v>14.134804834977777</c:v>
                </c:pt>
                <c:pt idx="49">
                  <c:v>13.227999657119447</c:v>
                </c:pt>
                <c:pt idx="50">
                  <c:v>13.227999657119447</c:v>
                </c:pt>
                <c:pt idx="51">
                  <c:v>12.640162783075001</c:v>
                </c:pt>
                <c:pt idx="52">
                  <c:v>10.290902775796528</c:v>
                </c:pt>
                <c:pt idx="53">
                  <c:v>7.1646794001965288</c:v>
                </c:pt>
                <c:pt idx="54">
                  <c:v>6.112584994946527</c:v>
                </c:pt>
                <c:pt idx="55">
                  <c:v>6.0119680299999994</c:v>
                </c:pt>
                <c:pt idx="56">
                  <c:v>6.0119680299999994</c:v>
                </c:pt>
                <c:pt idx="57">
                  <c:v>6.0119680299999994</c:v>
                </c:pt>
                <c:pt idx="58">
                  <c:v>6.3163239115187517</c:v>
                </c:pt>
                <c:pt idx="59">
                  <c:v>6.6281947530750012</c:v>
                </c:pt>
                <c:pt idx="60">
                  <c:v>9.0217095250187498</c:v>
                </c:pt>
                <c:pt idx="61">
                  <c:v>9.7732055287687523</c:v>
                </c:pt>
                <c:pt idx="62">
                  <c:v>10.554761372668752</c:v>
                </c:pt>
                <c:pt idx="63">
                  <c:v>10.956811734675002</c:v>
                </c:pt>
                <c:pt idx="64">
                  <c:v>12.208052580918752</c:v>
                </c:pt>
                <c:pt idx="65">
                  <c:v>13.227999657119447</c:v>
                </c:pt>
                <c:pt idx="66">
                  <c:v>13.677644766029863</c:v>
                </c:pt>
                <c:pt idx="67">
                  <c:v>14.134804834977777</c:v>
                </c:pt>
                <c:pt idx="68">
                  <c:v>17.204666010296535</c:v>
                </c:pt>
                <c:pt idx="69">
                  <c:v>22.471400503244443</c:v>
                </c:pt>
                <c:pt idx="70">
                  <c:v>29.318781590746529</c:v>
                </c:pt>
                <c:pt idx="71">
                  <c:v>37.075472842786127</c:v>
                </c:pt>
                <c:pt idx="72">
                  <c:v>44.369994052519452</c:v>
                </c:pt>
                <c:pt idx="73">
                  <c:v>49.405017277644447</c:v>
                </c:pt>
                <c:pt idx="74">
                  <c:v>52.615157706996527</c:v>
                </c:pt>
                <c:pt idx="75">
                  <c:v>55.316785840477777</c:v>
                </c:pt>
                <c:pt idx="76">
                  <c:v>58.397919455852772</c:v>
                </c:pt>
                <c:pt idx="77">
                  <c:v>61.883608419913209</c:v>
                </c:pt>
                <c:pt idx="78">
                  <c:v>64.482114601768757</c:v>
                </c:pt>
                <c:pt idx="79">
                  <c:v>65.140091102829857</c:v>
                </c:pt>
                <c:pt idx="80">
                  <c:v>63.501412316875019</c:v>
                </c:pt>
                <c:pt idx="81">
                  <c:v>61.883608419913209</c:v>
                </c:pt>
                <c:pt idx="82">
                  <c:v>58.08604861429653</c:v>
                </c:pt>
                <c:pt idx="83">
                  <c:v>57.155446062986108</c:v>
                </c:pt>
                <c:pt idx="84">
                  <c:v>56.232358471713205</c:v>
                </c:pt>
                <c:pt idx="85">
                  <c:v>53.807531366279854</c:v>
                </c:pt>
                <c:pt idx="86">
                  <c:v>52.023980850713201</c:v>
                </c:pt>
                <c:pt idx="87">
                  <c:v>49.981164213852786</c:v>
                </c:pt>
                <c:pt idx="88">
                  <c:v>48.832210323675007</c:v>
                </c:pt>
                <c:pt idx="89">
                  <c:v>42.484991576446532</c:v>
                </c:pt>
                <c:pt idx="90">
                  <c:v>31.115692035268754</c:v>
                </c:pt>
                <c:pt idx="91">
                  <c:v>20.206892545277778</c:v>
                </c:pt>
                <c:pt idx="92">
                  <c:v>12.065685837986113</c:v>
                </c:pt>
                <c:pt idx="93">
                  <c:v>8.4184252331194447</c:v>
                </c:pt>
                <c:pt idx="94">
                  <c:v>6.0119680299999994</c:v>
                </c:pt>
                <c:pt idx="95">
                  <c:v>3.4572991150298611</c:v>
                </c:pt>
                <c:pt idx="96">
                  <c:v>1.4044625314527777</c:v>
                </c:pt>
                <c:pt idx="97">
                  <c:v>0.54107712270000008</c:v>
                </c:pt>
                <c:pt idx="98">
                  <c:v>0.20206892545277783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1.6699911194444448E-3</c:v>
                </c:pt>
                <c:pt idx="139">
                  <c:v>0.15071669852986114</c:v>
                </c:pt>
                <c:pt idx="140">
                  <c:v>1.5535092388631941</c:v>
                </c:pt>
                <c:pt idx="141">
                  <c:v>5.7151271085187485</c:v>
                </c:pt>
                <c:pt idx="142">
                  <c:v>11.229020287144445</c:v>
                </c:pt>
                <c:pt idx="143">
                  <c:v>14.913438194418747</c:v>
                </c:pt>
                <c:pt idx="144">
                  <c:v>16.533329580279862</c:v>
                </c:pt>
                <c:pt idx="145">
                  <c:v>18.062623947911113</c:v>
                </c:pt>
                <c:pt idx="146">
                  <c:v>21.7032045883</c:v>
                </c:pt>
                <c:pt idx="147">
                  <c:v>26.935286765519447</c:v>
                </c:pt>
                <c:pt idx="148">
                  <c:v>32.034187150963191</c:v>
                </c:pt>
                <c:pt idx="149">
                  <c:v>35.597530702077776</c:v>
                </c:pt>
                <c:pt idx="150">
                  <c:v>37.075472842786127</c:v>
                </c:pt>
                <c:pt idx="151">
                  <c:v>36.086838100074999</c:v>
                </c:pt>
                <c:pt idx="152">
                  <c:v>30.888155745244447</c:v>
                </c:pt>
                <c:pt idx="153">
                  <c:v>21.324116604186113</c:v>
                </c:pt>
                <c:pt idx="154">
                  <c:v>12.495291053463196</c:v>
                </c:pt>
                <c:pt idx="155">
                  <c:v>7.3851182279631962</c:v>
                </c:pt>
                <c:pt idx="156">
                  <c:v>6.0119680299999994</c:v>
                </c:pt>
                <c:pt idx="157">
                  <c:v>6.6281947530750012</c:v>
                </c:pt>
                <c:pt idx="158">
                  <c:v>8.3002733614187498</c:v>
                </c:pt>
                <c:pt idx="159">
                  <c:v>12.351254319411112</c:v>
                </c:pt>
                <c:pt idx="160">
                  <c:v>16.867327804168756</c:v>
                </c:pt>
                <c:pt idx="161">
                  <c:v>22.860508434074994</c:v>
                </c:pt>
                <c:pt idx="162">
                  <c:v>27.147793135468753</c:v>
                </c:pt>
                <c:pt idx="163">
                  <c:v>31.80331087870001</c:v>
                </c:pt>
                <c:pt idx="164">
                  <c:v>36.332744292413196</c:v>
                </c:pt>
                <c:pt idx="165">
                  <c:v>40.380802765946541</c:v>
                </c:pt>
                <c:pt idx="166">
                  <c:v>43.019388734668745</c:v>
                </c:pt>
                <c:pt idx="167">
                  <c:v>46.018275287411129</c:v>
                </c:pt>
                <c:pt idx="168">
                  <c:v>51.729644915911123</c:v>
                </c:pt>
                <c:pt idx="169">
                  <c:v>57.775012768300016</c:v>
                </c:pt>
                <c:pt idx="170">
                  <c:v>60.286679411944448</c:v>
                </c:pt>
                <c:pt idx="171">
                  <c:v>58.397919455852772</c:v>
                </c:pt>
                <c:pt idx="172">
                  <c:v>51.43614397666876</c:v>
                </c:pt>
                <c:pt idx="173">
                  <c:v>40.121536644652778</c:v>
                </c:pt>
                <c:pt idx="174">
                  <c:v>30.661454450779864</c:v>
                </c:pt>
                <c:pt idx="175">
                  <c:v>26.723615391129865</c:v>
                </c:pt>
                <c:pt idx="176">
                  <c:v>26.302777629029865</c:v>
                </c:pt>
                <c:pt idx="177">
                  <c:v>28.006168570863192</c:v>
                </c:pt>
                <c:pt idx="178">
                  <c:v>32.265898418786115</c:v>
                </c:pt>
                <c:pt idx="179">
                  <c:v>35.597530702077776</c:v>
                </c:pt>
                <c:pt idx="180">
                  <c:v>36.579485480311121</c:v>
                </c:pt>
                <c:pt idx="181">
                  <c:v>36.332744292413196</c:v>
                </c:pt>
                <c:pt idx="182">
                  <c:v>35.597530702077776</c:v>
                </c:pt>
                <c:pt idx="183">
                  <c:v>33.436979691296528</c:v>
                </c:pt>
                <c:pt idx="184">
                  <c:v>28.440366261918754</c:v>
                </c:pt>
                <c:pt idx="185">
                  <c:v>23.252956347144444</c:v>
                </c:pt>
                <c:pt idx="186">
                  <c:v>18.411652091874998</c:v>
                </c:pt>
                <c:pt idx="187">
                  <c:v>14.913438194418747</c:v>
                </c:pt>
                <c:pt idx="188">
                  <c:v>12.208052580918752</c:v>
                </c:pt>
                <c:pt idx="189">
                  <c:v>10.290902775796528</c:v>
                </c:pt>
                <c:pt idx="190">
                  <c:v>8.777890821579863</c:v>
                </c:pt>
                <c:pt idx="191">
                  <c:v>7.8360158302131948</c:v>
                </c:pt>
                <c:pt idx="192">
                  <c:v>6.9475805546687512</c:v>
                </c:pt>
                <c:pt idx="193">
                  <c:v>6.5234028103298627</c:v>
                </c:pt>
                <c:pt idx="194">
                  <c:v>6.2140369554527766</c:v>
                </c:pt>
                <c:pt idx="195">
                  <c:v>6.0119680299999994</c:v>
                </c:pt>
                <c:pt idx="196">
                  <c:v>6.0119680299999994</c:v>
                </c:pt>
                <c:pt idx="197">
                  <c:v>6.0119680299999994</c:v>
                </c:pt>
                <c:pt idx="198">
                  <c:v>6.0119680299999994</c:v>
                </c:pt>
                <c:pt idx="199">
                  <c:v>6.5234028103298627</c:v>
                </c:pt>
                <c:pt idx="200">
                  <c:v>7.0557124796527786</c:v>
                </c:pt>
                <c:pt idx="201">
                  <c:v>8.1829564852777779</c:v>
                </c:pt>
                <c:pt idx="202">
                  <c:v>9.3937000468750025</c:v>
                </c:pt>
                <c:pt idx="203">
                  <c:v>11.366377056718751</c:v>
                </c:pt>
                <c:pt idx="204">
                  <c:v>15.071669852986112</c:v>
                </c:pt>
                <c:pt idx="205">
                  <c:v>18.764020218077778</c:v>
                </c:pt>
                <c:pt idx="206">
                  <c:v>23.648744242452779</c:v>
                </c:pt>
                <c:pt idx="207">
                  <c:v>30.210556848529858</c:v>
                </c:pt>
                <c:pt idx="208">
                  <c:v>36.579485480311121</c:v>
                </c:pt>
                <c:pt idx="209">
                  <c:v>42.751772657777792</c:v>
                </c:pt>
                <c:pt idx="210">
                  <c:v>51.729644915911123</c:v>
                </c:pt>
                <c:pt idx="211">
                  <c:v>58.71062529296875</c:v>
                </c:pt>
                <c:pt idx="212">
                  <c:v>64.154378844577792</c:v>
                </c:pt>
                <c:pt idx="213">
                  <c:v>68.480073341718764</c:v>
                </c:pt>
                <c:pt idx="214">
                  <c:v>72.250495791644454</c:v>
                </c:pt>
                <c:pt idx="215">
                  <c:v>77.554805084779886</c:v>
                </c:pt>
                <c:pt idx="216">
                  <c:v>84.543300421875017</c:v>
                </c:pt>
                <c:pt idx="217">
                  <c:v>92.618124982168766</c:v>
                </c:pt>
                <c:pt idx="218">
                  <c:v>100.24121694465278</c:v>
                </c:pt>
                <c:pt idx="219">
                  <c:v>106.89446156451946</c:v>
                </c:pt>
                <c:pt idx="220">
                  <c:v>112.02467428345277</c:v>
                </c:pt>
                <c:pt idx="221">
                  <c:v>115.95124090304655</c:v>
                </c:pt>
                <c:pt idx="222">
                  <c:v>117.71809150741876</c:v>
                </c:pt>
                <c:pt idx="223">
                  <c:v>119.49830204074654</c:v>
                </c:pt>
                <c:pt idx="224">
                  <c:v>120.84222739411943</c:v>
                </c:pt>
                <c:pt idx="225">
                  <c:v>122.64581780311946</c:v>
                </c:pt>
                <c:pt idx="226">
                  <c:v>125.37625328341112</c:v>
                </c:pt>
                <c:pt idx="227">
                  <c:v>127.67457856154654</c:v>
                </c:pt>
                <c:pt idx="228">
                  <c:v>129.99377872867498</c:v>
                </c:pt>
                <c:pt idx="229">
                  <c:v>131.86416878245279</c:v>
                </c:pt>
                <c:pt idx="230">
                  <c:v>133.27572877616322</c:v>
                </c:pt>
                <c:pt idx="231">
                  <c:v>133.27572877616322</c:v>
                </c:pt>
                <c:pt idx="232">
                  <c:v>131.86416878245279</c:v>
                </c:pt>
                <c:pt idx="233">
                  <c:v>125.83424834791877</c:v>
                </c:pt>
                <c:pt idx="234">
                  <c:v>116.83299621411318</c:v>
                </c:pt>
                <c:pt idx="235">
                  <c:v>108.59117254187501</c:v>
                </c:pt>
                <c:pt idx="236">
                  <c:v>103.541119396675</c:v>
                </c:pt>
                <c:pt idx="237">
                  <c:v>101.06118258430003</c:v>
                </c:pt>
                <c:pt idx="238">
                  <c:v>97.801359919144431</c:v>
                </c:pt>
                <c:pt idx="239">
                  <c:v>91.833229156029873</c:v>
                </c:pt>
                <c:pt idx="240">
                  <c:v>81.933521799963174</c:v>
                </c:pt>
                <c:pt idx="241">
                  <c:v>71.903555136579854</c:v>
                </c:pt>
                <c:pt idx="242">
                  <c:v>65.140091102829857</c:v>
                </c:pt>
                <c:pt idx="243">
                  <c:v>57.155446062986108</c:v>
                </c:pt>
                <c:pt idx="244">
                  <c:v>49.981164213852786</c:v>
                </c:pt>
                <c:pt idx="245">
                  <c:v>43.557125875129856</c:v>
                </c:pt>
                <c:pt idx="246">
                  <c:v>35.111563286319452</c:v>
                </c:pt>
                <c:pt idx="247">
                  <c:v>26.302777629029865</c:v>
                </c:pt>
                <c:pt idx="248">
                  <c:v>20.575960582674998</c:v>
                </c:pt>
                <c:pt idx="249">
                  <c:v>18.236720522113195</c:v>
                </c:pt>
                <c:pt idx="250">
                  <c:v>17.3745876067</c:v>
                </c:pt>
                <c:pt idx="251">
                  <c:v>15.875353079218755</c:v>
                </c:pt>
                <c:pt idx="252">
                  <c:v>14.134804834977777</c:v>
                </c:pt>
                <c:pt idx="253">
                  <c:v>13.227999657119447</c:v>
                </c:pt>
                <c:pt idx="254">
                  <c:v>13.227999657119447</c:v>
                </c:pt>
                <c:pt idx="255">
                  <c:v>12.640162783075001</c:v>
                </c:pt>
                <c:pt idx="256">
                  <c:v>10.290902775796528</c:v>
                </c:pt>
                <c:pt idx="257">
                  <c:v>8.777890821579863</c:v>
                </c:pt>
                <c:pt idx="258">
                  <c:v>9.9013773471861128</c:v>
                </c:pt>
                <c:pt idx="259">
                  <c:v>13.377046364529859</c:v>
                </c:pt>
                <c:pt idx="260">
                  <c:v>17.716935786186117</c:v>
                </c:pt>
                <c:pt idx="261">
                  <c:v>22.471400503244443</c:v>
                </c:pt>
                <c:pt idx="262">
                  <c:v>27.575310862046528</c:v>
                </c:pt>
                <c:pt idx="263">
                  <c:v>34.388874629379856</c:v>
                </c:pt>
                <c:pt idx="264">
                  <c:v>44.098202997829858</c:v>
                </c:pt>
                <c:pt idx="265">
                  <c:v>54.408728169279875</c:v>
                </c:pt>
                <c:pt idx="266">
                  <c:v>63.501412316875019</c:v>
                </c:pt>
                <c:pt idx="267">
                  <c:v>69.498350426800002</c:v>
                </c:pt>
                <c:pt idx="268">
                  <c:v>76.836708903418753</c:v>
                </c:pt>
                <c:pt idx="269">
                  <c:v>82.303842330699993</c:v>
                </c:pt>
                <c:pt idx="270">
                  <c:v>87.95884975891876</c:v>
                </c:pt>
                <c:pt idx="271">
                  <c:v>88.342530218611117</c:v>
                </c:pt>
                <c:pt idx="272">
                  <c:v>86.812818353200001</c:v>
                </c:pt>
                <c:pt idx="273">
                  <c:v>85.674301907518739</c:v>
                </c:pt>
                <c:pt idx="274">
                  <c:v>79.729133522296536</c:v>
                </c:pt>
                <c:pt idx="275">
                  <c:v>69.498350426800002</c:v>
                </c:pt>
                <c:pt idx="276">
                  <c:v>60.286679411944448</c:v>
                </c:pt>
                <c:pt idx="277">
                  <c:v>49.405017277644447</c:v>
                </c:pt>
                <c:pt idx="278">
                  <c:v>39.863105518918744</c:v>
                </c:pt>
                <c:pt idx="279">
                  <c:v>27.147793135468753</c:v>
                </c:pt>
                <c:pt idx="280">
                  <c:v>19.119728326519443</c:v>
                </c:pt>
                <c:pt idx="281">
                  <c:v>17.035579409452776</c:v>
                </c:pt>
                <c:pt idx="282">
                  <c:v>21.894001073696526</c:v>
                </c:pt>
                <c:pt idx="283">
                  <c:v>29.540472911852785</c:v>
                </c:pt>
                <c:pt idx="284">
                  <c:v>38.077467514452792</c:v>
                </c:pt>
                <c:pt idx="285">
                  <c:v>48.547059340029875</c:v>
                </c:pt>
                <c:pt idx="286">
                  <c:v>58.397919455852772</c:v>
                </c:pt>
                <c:pt idx="287">
                  <c:v>69.158089736213199</c:v>
                </c:pt>
                <c:pt idx="288">
                  <c:v>80.827570181111113</c:v>
                </c:pt>
                <c:pt idx="289">
                  <c:v>93.406360790546529</c:v>
                </c:pt>
                <c:pt idx="290">
                  <c:v>101.06118258430003</c:v>
                </c:pt>
                <c:pt idx="291">
                  <c:v>103.541119396675</c:v>
                </c:pt>
                <c:pt idx="292">
                  <c:v>101.06118258430003</c:v>
                </c:pt>
                <c:pt idx="293">
                  <c:v>96.59270384644654</c:v>
                </c:pt>
                <c:pt idx="294">
                  <c:v>93.406360790546529</c:v>
                </c:pt>
                <c:pt idx="295">
                  <c:v>91.442033736299976</c:v>
                </c:pt>
                <c:pt idx="296">
                  <c:v>91.051673312129893</c:v>
                </c:pt>
                <c:pt idx="297">
                  <c:v>91.442033736299976</c:v>
                </c:pt>
                <c:pt idx="298">
                  <c:v>92.618124982168766</c:v>
                </c:pt>
                <c:pt idx="299">
                  <c:v>93.406360790546529</c:v>
                </c:pt>
                <c:pt idx="300">
                  <c:v>93.406360790546529</c:v>
                </c:pt>
                <c:pt idx="301">
                  <c:v>92.618124982168766</c:v>
                </c:pt>
                <c:pt idx="302">
                  <c:v>90.662147883519467</c:v>
                </c:pt>
                <c:pt idx="303">
                  <c:v>87.576004294786102</c:v>
                </c:pt>
                <c:pt idx="304">
                  <c:v>83.793474409244425</c:v>
                </c:pt>
                <c:pt idx="305">
                  <c:v>78.276241248379861</c:v>
                </c:pt>
                <c:pt idx="306">
                  <c:v>72.946882088452782</c:v>
                </c:pt>
                <c:pt idx="307">
                  <c:v>69.498350426800002</c:v>
                </c:pt>
                <c:pt idx="308">
                  <c:v>67.805396929463186</c:v>
                </c:pt>
                <c:pt idx="309">
                  <c:v>67.134060499446548</c:v>
                </c:pt>
                <c:pt idx="310">
                  <c:v>65.801407586129883</c:v>
                </c:pt>
                <c:pt idx="311">
                  <c:v>64.154378844577792</c:v>
                </c:pt>
                <c:pt idx="312">
                  <c:v>61.883608419913209</c:v>
                </c:pt>
                <c:pt idx="313">
                  <c:v>58.397919455852772</c:v>
                </c:pt>
                <c:pt idx="314">
                  <c:v>54.107712270000007</c:v>
                </c:pt>
                <c:pt idx="315">
                  <c:v>49.405017277644447</c:v>
                </c:pt>
                <c:pt idx="316">
                  <c:v>45.465508226875002</c:v>
                </c:pt>
                <c:pt idx="317">
                  <c:v>41.953934400463197</c:v>
                </c:pt>
                <c:pt idx="318">
                  <c:v>37.57480018750001</c:v>
                </c:pt>
                <c:pt idx="319">
                  <c:v>32.731825941111111</c:v>
                </c:pt>
                <c:pt idx="320">
                  <c:v>28.440366261918754</c:v>
                </c:pt>
                <c:pt idx="321">
                  <c:v>27.361134500977784</c:v>
                </c:pt>
                <c:pt idx="322">
                  <c:v>25.88527984916875</c:v>
                </c:pt>
                <c:pt idx="323">
                  <c:v>25.88527984916875</c:v>
                </c:pt>
                <c:pt idx="324">
                  <c:v>24.652826403018754</c:v>
                </c:pt>
                <c:pt idx="325">
                  <c:v>23.847890683446529</c:v>
                </c:pt>
                <c:pt idx="326">
                  <c:v>23.847890683446529</c:v>
                </c:pt>
                <c:pt idx="327">
                  <c:v>23.252956347144444</c:v>
                </c:pt>
                <c:pt idx="328">
                  <c:v>22.665536970879867</c:v>
                </c:pt>
                <c:pt idx="329">
                  <c:v>17.545344198663201</c:v>
                </c:pt>
                <c:pt idx="330">
                  <c:v>12.785869508246527</c:v>
                </c:pt>
                <c:pt idx="331">
                  <c:v>11.924154090613193</c:v>
                </c:pt>
                <c:pt idx="332">
                  <c:v>11.643595582546526</c:v>
                </c:pt>
                <c:pt idx="333">
                  <c:v>10.554761372668752</c:v>
                </c:pt>
                <c:pt idx="334">
                  <c:v>10.160225970699999</c:v>
                </c:pt>
                <c:pt idx="335">
                  <c:v>9.3937000468750025</c:v>
                </c:pt>
                <c:pt idx="336">
                  <c:v>8.777890821579863</c:v>
                </c:pt>
                <c:pt idx="337">
                  <c:v>8.5374121003798624</c:v>
                </c:pt>
                <c:pt idx="338">
                  <c:v>8.777890821579863</c:v>
                </c:pt>
                <c:pt idx="339">
                  <c:v>9.9013773471861128</c:v>
                </c:pt>
                <c:pt idx="340">
                  <c:v>13.227999657119447</c:v>
                </c:pt>
                <c:pt idx="341">
                  <c:v>18.587418657196533</c:v>
                </c:pt>
                <c:pt idx="342">
                  <c:v>24.248688552113201</c:v>
                </c:pt>
                <c:pt idx="343">
                  <c:v>26.093611241319451</c:v>
                </c:pt>
                <c:pt idx="344">
                  <c:v>26.723615391129865</c:v>
                </c:pt>
                <c:pt idx="345">
                  <c:v>27.147793135468753</c:v>
                </c:pt>
                <c:pt idx="346">
                  <c:v>29.097925265200001</c:v>
                </c:pt>
                <c:pt idx="347">
                  <c:v>29.540472911852785</c:v>
                </c:pt>
                <c:pt idx="348">
                  <c:v>30.661454450779864</c:v>
                </c:pt>
                <c:pt idx="349">
                  <c:v>32.034187150963191</c:v>
                </c:pt>
                <c:pt idx="350">
                  <c:v>32.966042195613198</c:v>
                </c:pt>
                <c:pt idx="351">
                  <c:v>33.201093445674999</c:v>
                </c:pt>
                <c:pt idx="352">
                  <c:v>32.966042195613198</c:v>
                </c:pt>
                <c:pt idx="353">
                  <c:v>32.731825941111111</c:v>
                </c:pt>
                <c:pt idx="354">
                  <c:v>32.498444682168746</c:v>
                </c:pt>
                <c:pt idx="355">
                  <c:v>32.498444682168746</c:v>
                </c:pt>
                <c:pt idx="356">
                  <c:v>32.966042195613198</c:v>
                </c:pt>
                <c:pt idx="357">
                  <c:v>33.201093445674999</c:v>
                </c:pt>
                <c:pt idx="358">
                  <c:v>32.731825941111111</c:v>
                </c:pt>
                <c:pt idx="359">
                  <c:v>30.210556848529858</c:v>
                </c:pt>
                <c:pt idx="360">
                  <c:v>26.093611241319451</c:v>
                </c:pt>
                <c:pt idx="361">
                  <c:v>22.471400503244443</c:v>
                </c:pt>
                <c:pt idx="362">
                  <c:v>20.023611019918754</c:v>
                </c:pt>
                <c:pt idx="363">
                  <c:v>18.587418657196533</c:v>
                </c:pt>
                <c:pt idx="364">
                  <c:v>17.889362369268753</c:v>
                </c:pt>
                <c:pt idx="365">
                  <c:v>17.889362369268753</c:v>
                </c:pt>
                <c:pt idx="366">
                  <c:v>18.062623947911113</c:v>
                </c:pt>
                <c:pt idx="367">
                  <c:v>18.764020218077778</c:v>
                </c:pt>
                <c:pt idx="368">
                  <c:v>20.391009066196535</c:v>
                </c:pt>
                <c:pt idx="369">
                  <c:v>23.056314892829864</c:v>
                </c:pt>
                <c:pt idx="370">
                  <c:v>24.652826403018754</c:v>
                </c:pt>
                <c:pt idx="371">
                  <c:v>25.060304236163194</c:v>
                </c:pt>
                <c:pt idx="372">
                  <c:v>23.648744242452779</c:v>
                </c:pt>
                <c:pt idx="373">
                  <c:v>18.941456774518755</c:v>
                </c:pt>
                <c:pt idx="374">
                  <c:v>13.079787945268748</c:v>
                </c:pt>
                <c:pt idx="375">
                  <c:v>8.6572339632000013</c:v>
                </c:pt>
                <c:pt idx="376">
                  <c:v>5.9121860606131946</c:v>
                </c:pt>
                <c:pt idx="377">
                  <c:v>4.3436469016750001</c:v>
                </c:pt>
                <c:pt idx="378">
                  <c:v>3.3069999142798618</c:v>
                </c:pt>
                <c:pt idx="379">
                  <c:v>2.671985791111112</c:v>
                </c:pt>
                <c:pt idx="380">
                  <c:v>2.1643084908000003</c:v>
                </c:pt>
                <c:pt idx="381">
                  <c:v>1.5535092388631941</c:v>
                </c:pt>
                <c:pt idx="382">
                  <c:v>1.002412169446528</c:v>
                </c:pt>
                <c:pt idx="383">
                  <c:v>0.57155446062986126</c:v>
                </c:pt>
                <c:pt idx="384">
                  <c:v>0.22085632554652776</c:v>
                </c:pt>
                <c:pt idx="385">
                  <c:v>3.3817320168750005E-2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1.0437444496527781E-2</c:v>
                </c:pt>
                <c:pt idx="393">
                  <c:v>0.18411652091875005</c:v>
                </c:pt>
                <c:pt idx="394">
                  <c:v>0.96191488480000009</c:v>
                </c:pt>
                <c:pt idx="395">
                  <c:v>2.8761422054631955</c:v>
                </c:pt>
                <c:pt idx="396">
                  <c:v>6.3163239115187517</c:v>
                </c:pt>
                <c:pt idx="397">
                  <c:v>11.504568821852782</c:v>
                </c:pt>
                <c:pt idx="398">
                  <c:v>18.236720522113195</c:v>
                </c:pt>
                <c:pt idx="399">
                  <c:v>24.450339979786108</c:v>
                </c:pt>
                <c:pt idx="400">
                  <c:v>27.361134500977784</c:v>
                </c:pt>
                <c:pt idx="401">
                  <c:v>27.361134500977784</c:v>
                </c:pt>
                <c:pt idx="402">
                  <c:v>25.88527984916875</c:v>
                </c:pt>
                <c:pt idx="403">
                  <c:v>22.665536970879867</c:v>
                </c:pt>
                <c:pt idx="404">
                  <c:v>19.478776417200002</c:v>
                </c:pt>
                <c:pt idx="405">
                  <c:v>17.035579409452776</c:v>
                </c:pt>
                <c:pt idx="406">
                  <c:v>14.599479863963193</c:v>
                </c:pt>
                <c:pt idx="407">
                  <c:v>12.065685837986113</c:v>
                </c:pt>
                <c:pt idx="408">
                  <c:v>9.7732055287687523</c:v>
                </c:pt>
                <c:pt idx="409">
                  <c:v>8.4184252331194447</c:v>
                </c:pt>
                <c:pt idx="410">
                  <c:v>8.0664746046965288</c:v>
                </c:pt>
                <c:pt idx="411">
                  <c:v>8.1829564852777779</c:v>
                </c:pt>
                <c:pt idx="412">
                  <c:v>8.4184252331194447</c:v>
                </c:pt>
                <c:pt idx="413">
                  <c:v>8.777890821579863</c:v>
                </c:pt>
                <c:pt idx="414">
                  <c:v>9.2688682106965317</c:v>
                </c:pt>
                <c:pt idx="415">
                  <c:v>10.554761372668752</c:v>
                </c:pt>
                <c:pt idx="416">
                  <c:v>12.640162783075001</c:v>
                </c:pt>
                <c:pt idx="417">
                  <c:v>14.599479863963193</c:v>
                </c:pt>
                <c:pt idx="418">
                  <c:v>15.230736507113201</c:v>
                </c:pt>
                <c:pt idx="419">
                  <c:v>14.756041531411112</c:v>
                </c:pt>
                <c:pt idx="420">
                  <c:v>12.932411228977781</c:v>
                </c:pt>
                <c:pt idx="421">
                  <c:v>11.504568821852782</c:v>
                </c:pt>
                <c:pt idx="422">
                  <c:v>10.956811734675002</c:v>
                </c:pt>
                <c:pt idx="423">
                  <c:v>11.229020287144445</c:v>
                </c:pt>
                <c:pt idx="424">
                  <c:v>12.351254319411112</c:v>
                </c:pt>
                <c:pt idx="425">
                  <c:v>15.230736507113201</c:v>
                </c:pt>
                <c:pt idx="426">
                  <c:v>21.324116604186113</c:v>
                </c:pt>
                <c:pt idx="427">
                  <c:v>31.344063320852779</c:v>
                </c:pt>
                <c:pt idx="428">
                  <c:v>41.689658305811122</c:v>
                </c:pt>
                <c:pt idx="429">
                  <c:v>46.574382330186104</c:v>
                </c:pt>
                <c:pt idx="430">
                  <c:v>46.853688344913202</c:v>
                </c:pt>
                <c:pt idx="431">
                  <c:v>44.916081148577781</c:v>
                </c:pt>
                <c:pt idx="432">
                  <c:v>42.484991576446532</c:v>
                </c:pt>
                <c:pt idx="433">
                  <c:v>40.901839995213209</c:v>
                </c:pt>
                <c:pt idx="434">
                  <c:v>40.380802765946541</c:v>
                </c:pt>
                <c:pt idx="435">
                  <c:v>39.092822115075009</c:v>
                </c:pt>
                <c:pt idx="436">
                  <c:v>35.597530702077776</c:v>
                </c:pt>
                <c:pt idx="437">
                  <c:v>29.762999228518751</c:v>
                </c:pt>
                <c:pt idx="438">
                  <c:v>22.085632554652779</c:v>
                </c:pt>
                <c:pt idx="439">
                  <c:v>13.829196460119444</c:v>
                </c:pt>
                <c:pt idx="440">
                  <c:v>6.9475805546687512</c:v>
                </c:pt>
                <c:pt idx="441">
                  <c:v>2.4753443367965282</c:v>
                </c:pt>
                <c:pt idx="442">
                  <c:v>0.60286679411944455</c:v>
                </c:pt>
                <c:pt idx="443">
                  <c:v>7.0557124796527787E-2</c:v>
                </c:pt>
                <c:pt idx="444">
                  <c:v>1.6699911194444448E-3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1.0437444496527781E-2</c:v>
                </c:pt>
                <c:pt idx="513">
                  <c:v>0.26093611241319448</c:v>
                </c:pt>
                <c:pt idx="514">
                  <c:v>1.818620329075</c:v>
                </c:pt>
                <c:pt idx="515">
                  <c:v>5.813239086786111</c:v>
                </c:pt>
                <c:pt idx="516">
                  <c:v>11.783457338800003</c:v>
                </c:pt>
                <c:pt idx="517">
                  <c:v>17.545344198663201</c:v>
                </c:pt>
                <c:pt idx="518">
                  <c:v>20.023611019918754</c:v>
                </c:pt>
                <c:pt idx="519">
                  <c:v>20.023611019918754</c:v>
                </c:pt>
                <c:pt idx="520">
                  <c:v>18.941456774518755</c:v>
                </c:pt>
                <c:pt idx="521">
                  <c:v>17.204666010296535</c:v>
                </c:pt>
                <c:pt idx="522">
                  <c:v>15.390638156800001</c:v>
                </c:pt>
                <c:pt idx="523">
                  <c:v>13.227999657119447</c:v>
                </c:pt>
                <c:pt idx="524">
                  <c:v>10.030384161163195</c:v>
                </c:pt>
                <c:pt idx="525">
                  <c:v>5.9121860606131946</c:v>
                </c:pt>
                <c:pt idx="526">
                  <c:v>2.4114671764777782</c:v>
                </c:pt>
                <c:pt idx="527">
                  <c:v>0.667996447777778</c:v>
                </c:pt>
                <c:pt idx="528">
                  <c:v>0.1669991119444445</c:v>
                </c:pt>
                <c:pt idx="529">
                  <c:v>4.1749777986111125E-2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1.6699911194444448E-3</c:v>
                </c:pt>
                <c:pt idx="534">
                  <c:v>6.0119680300000006E-2</c:v>
                </c:pt>
                <c:pt idx="535">
                  <c:v>0.42751772657777787</c:v>
                </c:pt>
                <c:pt idx="536">
                  <c:v>1.1289139967444446</c:v>
                </c:pt>
                <c:pt idx="537">
                  <c:v>2.8072550717861113</c:v>
                </c:pt>
                <c:pt idx="538">
                  <c:v>7.0557124796527786</c:v>
                </c:pt>
                <c:pt idx="539">
                  <c:v>14.756041531411112</c:v>
                </c:pt>
                <c:pt idx="540">
                  <c:v>22.278099031168754</c:v>
                </c:pt>
                <c:pt idx="541">
                  <c:v>25.060304236163194</c:v>
                </c:pt>
                <c:pt idx="542">
                  <c:v>25.060304236163194</c:v>
                </c:pt>
                <c:pt idx="543">
                  <c:v>24.652826403018754</c:v>
                </c:pt>
                <c:pt idx="544">
                  <c:v>23.252956347144444</c:v>
                </c:pt>
                <c:pt idx="545">
                  <c:v>20.761747094713201</c:v>
                </c:pt>
                <c:pt idx="546">
                  <c:v>16.867327804168756</c:v>
                </c:pt>
                <c:pt idx="547">
                  <c:v>14.288861515746527</c:v>
                </c:pt>
                <c:pt idx="548">
                  <c:v>12.351254319411112</c:v>
                </c:pt>
                <c:pt idx="549">
                  <c:v>11.092498513129863</c:v>
                </c:pt>
                <c:pt idx="550">
                  <c:v>9.9013773471861128</c:v>
                </c:pt>
                <c:pt idx="551">
                  <c:v>9.0217095250187498</c:v>
                </c:pt>
                <c:pt idx="552">
                  <c:v>8.5374121003798624</c:v>
                </c:pt>
                <c:pt idx="553">
                  <c:v>7.8360158302131948</c:v>
                </c:pt>
                <c:pt idx="554">
                  <c:v>7.3851182279631962</c:v>
                </c:pt>
                <c:pt idx="555">
                  <c:v>7.1646794001965288</c:v>
                </c:pt>
                <c:pt idx="556">
                  <c:v>7.1646794001965288</c:v>
                </c:pt>
                <c:pt idx="557">
                  <c:v>7.3851182279631962</c:v>
                </c:pt>
                <c:pt idx="558">
                  <c:v>7.9508277196750026</c:v>
                </c:pt>
                <c:pt idx="559">
                  <c:v>8.777890821579863</c:v>
                </c:pt>
                <c:pt idx="560">
                  <c:v>11.366377056718751</c:v>
                </c:pt>
                <c:pt idx="561">
                  <c:v>12.065685837986113</c:v>
                </c:pt>
                <c:pt idx="562">
                  <c:v>12.065685837986113</c:v>
                </c:pt>
                <c:pt idx="563">
                  <c:v>12.065685837986113</c:v>
                </c:pt>
                <c:pt idx="564">
                  <c:v>9.9013773471861128</c:v>
                </c:pt>
                <c:pt idx="565">
                  <c:v>4.258894852363194</c:v>
                </c:pt>
                <c:pt idx="566">
                  <c:v>0.96191488480000009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FBD-4B37-BC13-2D80C0A9895A}"/>
            </c:ext>
          </c:extLst>
        </c:ser>
        <c:ser>
          <c:idx val="1"/>
          <c:order val="2"/>
          <c:tx>
            <c:v>Rolling Resistance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WLTC_class_3!$X$8:$X$597</c:f>
              <c:numCache>
                <c:formatCode>General</c:formatCode>
                <c:ptCount val="590"/>
                <c:pt idx="0">
                  <c:v>135.9666</c:v>
                </c:pt>
                <c:pt idx="1">
                  <c:v>135.9666</c:v>
                </c:pt>
                <c:pt idx="2">
                  <c:v>135.9666</c:v>
                </c:pt>
                <c:pt idx="3">
                  <c:v>135.9666</c:v>
                </c:pt>
                <c:pt idx="4">
                  <c:v>135.9666</c:v>
                </c:pt>
                <c:pt idx="5">
                  <c:v>135.9666</c:v>
                </c:pt>
                <c:pt idx="6">
                  <c:v>135.9666</c:v>
                </c:pt>
                <c:pt idx="7">
                  <c:v>135.9666</c:v>
                </c:pt>
                <c:pt idx="8">
                  <c:v>135.9666</c:v>
                </c:pt>
                <c:pt idx="9">
                  <c:v>135.9666</c:v>
                </c:pt>
                <c:pt idx="10">
                  <c:v>135.9666</c:v>
                </c:pt>
                <c:pt idx="11">
                  <c:v>135.9666</c:v>
                </c:pt>
                <c:pt idx="12">
                  <c:v>135.9666</c:v>
                </c:pt>
                <c:pt idx="13">
                  <c:v>135.9666</c:v>
                </c:pt>
                <c:pt idx="14">
                  <c:v>135.9666</c:v>
                </c:pt>
                <c:pt idx="15">
                  <c:v>135.9666</c:v>
                </c:pt>
                <c:pt idx="16">
                  <c:v>135.9666</c:v>
                </c:pt>
                <c:pt idx="17">
                  <c:v>135.9666</c:v>
                </c:pt>
                <c:pt idx="18">
                  <c:v>135.9666</c:v>
                </c:pt>
                <c:pt idx="19">
                  <c:v>135.9666</c:v>
                </c:pt>
                <c:pt idx="20">
                  <c:v>135.9666</c:v>
                </c:pt>
                <c:pt idx="21">
                  <c:v>135.9666</c:v>
                </c:pt>
                <c:pt idx="22">
                  <c:v>135.9666</c:v>
                </c:pt>
                <c:pt idx="23">
                  <c:v>135.9666</c:v>
                </c:pt>
                <c:pt idx="24">
                  <c:v>135.9666</c:v>
                </c:pt>
                <c:pt idx="25">
                  <c:v>135.9666</c:v>
                </c:pt>
                <c:pt idx="26">
                  <c:v>135.9666</c:v>
                </c:pt>
                <c:pt idx="27">
                  <c:v>135.9666</c:v>
                </c:pt>
                <c:pt idx="28">
                  <c:v>135.9666</c:v>
                </c:pt>
                <c:pt idx="29">
                  <c:v>135.9666</c:v>
                </c:pt>
                <c:pt idx="30">
                  <c:v>135.9666</c:v>
                </c:pt>
                <c:pt idx="31">
                  <c:v>135.9666</c:v>
                </c:pt>
                <c:pt idx="32">
                  <c:v>135.9666</c:v>
                </c:pt>
                <c:pt idx="33">
                  <c:v>135.9666</c:v>
                </c:pt>
                <c:pt idx="34">
                  <c:v>135.9666</c:v>
                </c:pt>
                <c:pt idx="35">
                  <c:v>135.9666</c:v>
                </c:pt>
                <c:pt idx="36">
                  <c:v>135.9666</c:v>
                </c:pt>
                <c:pt idx="37">
                  <c:v>135.9666</c:v>
                </c:pt>
                <c:pt idx="38">
                  <c:v>135.9666</c:v>
                </c:pt>
                <c:pt idx="39">
                  <c:v>135.9666</c:v>
                </c:pt>
                <c:pt idx="40">
                  <c:v>135.9666</c:v>
                </c:pt>
                <c:pt idx="41">
                  <c:v>135.9666</c:v>
                </c:pt>
                <c:pt idx="42">
                  <c:v>135.9666</c:v>
                </c:pt>
                <c:pt idx="43">
                  <c:v>135.9666</c:v>
                </c:pt>
                <c:pt idx="44">
                  <c:v>135.9666</c:v>
                </c:pt>
                <c:pt idx="45">
                  <c:v>135.9666</c:v>
                </c:pt>
                <c:pt idx="46">
                  <c:v>135.9666</c:v>
                </c:pt>
                <c:pt idx="47">
                  <c:v>135.9666</c:v>
                </c:pt>
                <c:pt idx="48">
                  <c:v>135.9666</c:v>
                </c:pt>
                <c:pt idx="49">
                  <c:v>135.9666</c:v>
                </c:pt>
                <c:pt idx="50">
                  <c:v>135.9666</c:v>
                </c:pt>
                <c:pt idx="51">
                  <c:v>135.9666</c:v>
                </c:pt>
                <c:pt idx="52">
                  <c:v>135.9666</c:v>
                </c:pt>
                <c:pt idx="53">
                  <c:v>135.9666</c:v>
                </c:pt>
                <c:pt idx="54">
                  <c:v>135.9666</c:v>
                </c:pt>
                <c:pt idx="55">
                  <c:v>135.9666</c:v>
                </c:pt>
                <c:pt idx="56">
                  <c:v>135.9666</c:v>
                </c:pt>
                <c:pt idx="57">
                  <c:v>135.9666</c:v>
                </c:pt>
                <c:pt idx="58">
                  <c:v>135.9666</c:v>
                </c:pt>
                <c:pt idx="59">
                  <c:v>135.9666</c:v>
                </c:pt>
                <c:pt idx="60">
                  <c:v>135.9666</c:v>
                </c:pt>
                <c:pt idx="61">
                  <c:v>135.9666</c:v>
                </c:pt>
                <c:pt idx="62">
                  <c:v>135.9666</c:v>
                </c:pt>
                <c:pt idx="63">
                  <c:v>135.9666</c:v>
                </c:pt>
                <c:pt idx="64">
                  <c:v>135.9666</c:v>
                </c:pt>
                <c:pt idx="65">
                  <c:v>135.9666</c:v>
                </c:pt>
                <c:pt idx="66">
                  <c:v>135.9666</c:v>
                </c:pt>
                <c:pt idx="67">
                  <c:v>135.9666</c:v>
                </c:pt>
                <c:pt idx="68">
                  <c:v>135.9666</c:v>
                </c:pt>
                <c:pt idx="69">
                  <c:v>135.9666</c:v>
                </c:pt>
                <c:pt idx="70">
                  <c:v>135.9666</c:v>
                </c:pt>
                <c:pt idx="71">
                  <c:v>135.9666</c:v>
                </c:pt>
                <c:pt idx="72">
                  <c:v>135.9666</c:v>
                </c:pt>
                <c:pt idx="73">
                  <c:v>135.9666</c:v>
                </c:pt>
                <c:pt idx="74">
                  <c:v>135.9666</c:v>
                </c:pt>
                <c:pt idx="75">
                  <c:v>135.9666</c:v>
                </c:pt>
                <c:pt idx="76">
                  <c:v>135.9666</c:v>
                </c:pt>
                <c:pt idx="77">
                  <c:v>135.9666</c:v>
                </c:pt>
                <c:pt idx="78">
                  <c:v>135.9666</c:v>
                </c:pt>
                <c:pt idx="79">
                  <c:v>135.9666</c:v>
                </c:pt>
                <c:pt idx="80">
                  <c:v>135.9666</c:v>
                </c:pt>
                <c:pt idx="81">
                  <c:v>135.9666</c:v>
                </c:pt>
                <c:pt idx="82">
                  <c:v>135.9666</c:v>
                </c:pt>
                <c:pt idx="83">
                  <c:v>135.9666</c:v>
                </c:pt>
                <c:pt idx="84">
                  <c:v>135.9666</c:v>
                </c:pt>
                <c:pt idx="85">
                  <c:v>135.9666</c:v>
                </c:pt>
                <c:pt idx="86">
                  <c:v>135.9666</c:v>
                </c:pt>
                <c:pt idx="87">
                  <c:v>135.9666</c:v>
                </c:pt>
                <c:pt idx="88">
                  <c:v>135.9666</c:v>
                </c:pt>
                <c:pt idx="89">
                  <c:v>135.9666</c:v>
                </c:pt>
                <c:pt idx="90">
                  <c:v>135.9666</c:v>
                </c:pt>
                <c:pt idx="91">
                  <c:v>135.9666</c:v>
                </c:pt>
                <c:pt idx="92">
                  <c:v>135.9666</c:v>
                </c:pt>
                <c:pt idx="93">
                  <c:v>135.9666</c:v>
                </c:pt>
                <c:pt idx="94">
                  <c:v>135.9666</c:v>
                </c:pt>
                <c:pt idx="95">
                  <c:v>135.9666</c:v>
                </c:pt>
                <c:pt idx="96">
                  <c:v>135.9666</c:v>
                </c:pt>
                <c:pt idx="97">
                  <c:v>135.9666</c:v>
                </c:pt>
                <c:pt idx="98">
                  <c:v>135.9666</c:v>
                </c:pt>
                <c:pt idx="99">
                  <c:v>135.9666</c:v>
                </c:pt>
                <c:pt idx="100">
                  <c:v>135.9666</c:v>
                </c:pt>
                <c:pt idx="101">
                  <c:v>135.9666</c:v>
                </c:pt>
                <c:pt idx="102">
                  <c:v>135.9666</c:v>
                </c:pt>
                <c:pt idx="103">
                  <c:v>135.9666</c:v>
                </c:pt>
                <c:pt idx="104">
                  <c:v>135.9666</c:v>
                </c:pt>
                <c:pt idx="105">
                  <c:v>135.9666</c:v>
                </c:pt>
                <c:pt idx="106">
                  <c:v>135.9666</c:v>
                </c:pt>
                <c:pt idx="107">
                  <c:v>135.9666</c:v>
                </c:pt>
                <c:pt idx="108">
                  <c:v>135.9666</c:v>
                </c:pt>
                <c:pt idx="109">
                  <c:v>135.9666</c:v>
                </c:pt>
                <c:pt idx="110">
                  <c:v>135.9666</c:v>
                </c:pt>
                <c:pt idx="111">
                  <c:v>135.9666</c:v>
                </c:pt>
                <c:pt idx="112">
                  <c:v>135.9666</c:v>
                </c:pt>
                <c:pt idx="113">
                  <c:v>135.9666</c:v>
                </c:pt>
                <c:pt idx="114">
                  <c:v>135.9666</c:v>
                </c:pt>
                <c:pt idx="115">
                  <c:v>135.9666</c:v>
                </c:pt>
                <c:pt idx="116">
                  <c:v>135.9666</c:v>
                </c:pt>
                <c:pt idx="117">
                  <c:v>135.9666</c:v>
                </c:pt>
                <c:pt idx="118">
                  <c:v>135.9666</c:v>
                </c:pt>
                <c:pt idx="119">
                  <c:v>135.9666</c:v>
                </c:pt>
                <c:pt idx="120">
                  <c:v>135.9666</c:v>
                </c:pt>
                <c:pt idx="121">
                  <c:v>135.9666</c:v>
                </c:pt>
                <c:pt idx="122">
                  <c:v>135.9666</c:v>
                </c:pt>
                <c:pt idx="123">
                  <c:v>135.9666</c:v>
                </c:pt>
                <c:pt idx="124">
                  <c:v>135.9666</c:v>
                </c:pt>
                <c:pt idx="125">
                  <c:v>135.9666</c:v>
                </c:pt>
                <c:pt idx="126">
                  <c:v>135.9666</c:v>
                </c:pt>
                <c:pt idx="127">
                  <c:v>135.9666</c:v>
                </c:pt>
                <c:pt idx="128">
                  <c:v>135.9666</c:v>
                </c:pt>
                <c:pt idx="129">
                  <c:v>135.9666</c:v>
                </c:pt>
                <c:pt idx="130">
                  <c:v>135.9666</c:v>
                </c:pt>
                <c:pt idx="131">
                  <c:v>135.9666</c:v>
                </c:pt>
                <c:pt idx="132">
                  <c:v>135.9666</c:v>
                </c:pt>
                <c:pt idx="133">
                  <c:v>135.9666</c:v>
                </c:pt>
                <c:pt idx="134">
                  <c:v>135.9666</c:v>
                </c:pt>
                <c:pt idx="135">
                  <c:v>135.9666</c:v>
                </c:pt>
                <c:pt idx="136">
                  <c:v>135.9666</c:v>
                </c:pt>
                <c:pt idx="137">
                  <c:v>135.9666</c:v>
                </c:pt>
                <c:pt idx="138">
                  <c:v>135.9666</c:v>
                </c:pt>
                <c:pt idx="139">
                  <c:v>135.9666</c:v>
                </c:pt>
                <c:pt idx="140">
                  <c:v>135.9666</c:v>
                </c:pt>
                <c:pt idx="141">
                  <c:v>135.9666</c:v>
                </c:pt>
                <c:pt idx="142">
                  <c:v>135.9666</c:v>
                </c:pt>
                <c:pt idx="143">
                  <c:v>135.9666</c:v>
                </c:pt>
                <c:pt idx="144">
                  <c:v>135.9666</c:v>
                </c:pt>
                <c:pt idx="145">
                  <c:v>135.9666</c:v>
                </c:pt>
                <c:pt idx="146">
                  <c:v>135.9666</c:v>
                </c:pt>
                <c:pt idx="147">
                  <c:v>135.9666</c:v>
                </c:pt>
                <c:pt idx="148">
                  <c:v>135.9666</c:v>
                </c:pt>
                <c:pt idx="149">
                  <c:v>135.9666</c:v>
                </c:pt>
                <c:pt idx="150">
                  <c:v>135.9666</c:v>
                </c:pt>
                <c:pt idx="151">
                  <c:v>135.9666</c:v>
                </c:pt>
                <c:pt idx="152">
                  <c:v>135.9666</c:v>
                </c:pt>
                <c:pt idx="153">
                  <c:v>135.9666</c:v>
                </c:pt>
                <c:pt idx="154">
                  <c:v>135.9666</c:v>
                </c:pt>
                <c:pt idx="155">
                  <c:v>135.9666</c:v>
                </c:pt>
                <c:pt idx="156">
                  <c:v>135.9666</c:v>
                </c:pt>
                <c:pt idx="157">
                  <c:v>135.9666</c:v>
                </c:pt>
                <c:pt idx="158">
                  <c:v>135.9666</c:v>
                </c:pt>
                <c:pt idx="159">
                  <c:v>135.9666</c:v>
                </c:pt>
                <c:pt idx="160">
                  <c:v>135.9666</c:v>
                </c:pt>
                <c:pt idx="161">
                  <c:v>135.9666</c:v>
                </c:pt>
                <c:pt idx="162">
                  <c:v>135.9666</c:v>
                </c:pt>
                <c:pt idx="163">
                  <c:v>135.9666</c:v>
                </c:pt>
                <c:pt idx="164">
                  <c:v>135.9666</c:v>
                </c:pt>
                <c:pt idx="165">
                  <c:v>135.9666</c:v>
                </c:pt>
                <c:pt idx="166">
                  <c:v>135.9666</c:v>
                </c:pt>
                <c:pt idx="167">
                  <c:v>135.9666</c:v>
                </c:pt>
                <c:pt idx="168">
                  <c:v>135.9666</c:v>
                </c:pt>
                <c:pt idx="169">
                  <c:v>135.9666</c:v>
                </c:pt>
                <c:pt idx="170">
                  <c:v>135.9666</c:v>
                </c:pt>
                <c:pt idx="171">
                  <c:v>135.9666</c:v>
                </c:pt>
                <c:pt idx="172">
                  <c:v>135.9666</c:v>
                </c:pt>
                <c:pt idx="173">
                  <c:v>135.9666</c:v>
                </c:pt>
                <c:pt idx="174">
                  <c:v>135.9666</c:v>
                </c:pt>
                <c:pt idx="175">
                  <c:v>135.9666</c:v>
                </c:pt>
                <c:pt idx="176">
                  <c:v>135.9666</c:v>
                </c:pt>
                <c:pt idx="177">
                  <c:v>135.9666</c:v>
                </c:pt>
                <c:pt idx="178">
                  <c:v>135.9666</c:v>
                </c:pt>
                <c:pt idx="179">
                  <c:v>135.9666</c:v>
                </c:pt>
                <c:pt idx="180">
                  <c:v>135.9666</c:v>
                </c:pt>
                <c:pt idx="181">
                  <c:v>135.9666</c:v>
                </c:pt>
                <c:pt idx="182">
                  <c:v>135.9666</c:v>
                </c:pt>
                <c:pt idx="183">
                  <c:v>135.9666</c:v>
                </c:pt>
                <c:pt idx="184">
                  <c:v>135.9666</c:v>
                </c:pt>
                <c:pt idx="185">
                  <c:v>135.9666</c:v>
                </c:pt>
                <c:pt idx="186">
                  <c:v>135.9666</c:v>
                </c:pt>
                <c:pt idx="187">
                  <c:v>135.9666</c:v>
                </c:pt>
                <c:pt idx="188">
                  <c:v>135.9666</c:v>
                </c:pt>
                <c:pt idx="189">
                  <c:v>135.9666</c:v>
                </c:pt>
                <c:pt idx="190">
                  <c:v>135.9666</c:v>
                </c:pt>
                <c:pt idx="191">
                  <c:v>135.9666</c:v>
                </c:pt>
                <c:pt idx="192">
                  <c:v>135.9666</c:v>
                </c:pt>
                <c:pt idx="193">
                  <c:v>135.9666</c:v>
                </c:pt>
                <c:pt idx="194">
                  <c:v>135.9666</c:v>
                </c:pt>
                <c:pt idx="195">
                  <c:v>135.9666</c:v>
                </c:pt>
                <c:pt idx="196">
                  <c:v>135.9666</c:v>
                </c:pt>
                <c:pt idx="197">
                  <c:v>135.9666</c:v>
                </c:pt>
                <c:pt idx="198">
                  <c:v>135.9666</c:v>
                </c:pt>
                <c:pt idx="199">
                  <c:v>135.9666</c:v>
                </c:pt>
                <c:pt idx="200">
                  <c:v>135.9666</c:v>
                </c:pt>
                <c:pt idx="201">
                  <c:v>135.9666</c:v>
                </c:pt>
                <c:pt idx="202">
                  <c:v>135.9666</c:v>
                </c:pt>
                <c:pt idx="203">
                  <c:v>135.9666</c:v>
                </c:pt>
                <c:pt idx="204">
                  <c:v>135.9666</c:v>
                </c:pt>
                <c:pt idx="205">
                  <c:v>135.9666</c:v>
                </c:pt>
                <c:pt idx="206">
                  <c:v>135.9666</c:v>
                </c:pt>
                <c:pt idx="207">
                  <c:v>135.9666</c:v>
                </c:pt>
                <c:pt idx="208">
                  <c:v>135.9666</c:v>
                </c:pt>
                <c:pt idx="209">
                  <c:v>135.9666</c:v>
                </c:pt>
                <c:pt idx="210">
                  <c:v>135.9666</c:v>
                </c:pt>
                <c:pt idx="211">
                  <c:v>135.9666</c:v>
                </c:pt>
                <c:pt idx="212">
                  <c:v>135.9666</c:v>
                </c:pt>
                <c:pt idx="213">
                  <c:v>135.9666</c:v>
                </c:pt>
                <c:pt idx="214">
                  <c:v>135.9666</c:v>
                </c:pt>
                <c:pt idx="215">
                  <c:v>135.9666</c:v>
                </c:pt>
                <c:pt idx="216">
                  <c:v>135.9666</c:v>
                </c:pt>
                <c:pt idx="217">
                  <c:v>135.9666</c:v>
                </c:pt>
                <c:pt idx="218">
                  <c:v>135.9666</c:v>
                </c:pt>
                <c:pt idx="219">
                  <c:v>135.9666</c:v>
                </c:pt>
                <c:pt idx="220">
                  <c:v>135.9666</c:v>
                </c:pt>
                <c:pt idx="221">
                  <c:v>135.9666</c:v>
                </c:pt>
                <c:pt idx="222">
                  <c:v>135.9666</c:v>
                </c:pt>
                <c:pt idx="223">
                  <c:v>135.9666</c:v>
                </c:pt>
                <c:pt idx="224">
                  <c:v>135.9666</c:v>
                </c:pt>
                <c:pt idx="225">
                  <c:v>135.9666</c:v>
                </c:pt>
                <c:pt idx="226">
                  <c:v>135.9666</c:v>
                </c:pt>
                <c:pt idx="227">
                  <c:v>135.9666</c:v>
                </c:pt>
                <c:pt idx="228">
                  <c:v>135.9666</c:v>
                </c:pt>
                <c:pt idx="229">
                  <c:v>135.9666</c:v>
                </c:pt>
                <c:pt idx="230">
                  <c:v>135.9666</c:v>
                </c:pt>
                <c:pt idx="231">
                  <c:v>135.9666</c:v>
                </c:pt>
                <c:pt idx="232">
                  <c:v>135.9666</c:v>
                </c:pt>
                <c:pt idx="233">
                  <c:v>135.9666</c:v>
                </c:pt>
                <c:pt idx="234">
                  <c:v>135.9666</c:v>
                </c:pt>
                <c:pt idx="235">
                  <c:v>135.9666</c:v>
                </c:pt>
                <c:pt idx="236">
                  <c:v>135.9666</c:v>
                </c:pt>
                <c:pt idx="237">
                  <c:v>135.9666</c:v>
                </c:pt>
                <c:pt idx="238">
                  <c:v>135.9666</c:v>
                </c:pt>
                <c:pt idx="239">
                  <c:v>135.9666</c:v>
                </c:pt>
                <c:pt idx="240">
                  <c:v>135.9666</c:v>
                </c:pt>
                <c:pt idx="241">
                  <c:v>135.9666</c:v>
                </c:pt>
                <c:pt idx="242">
                  <c:v>135.9666</c:v>
                </c:pt>
                <c:pt idx="243">
                  <c:v>135.9666</c:v>
                </c:pt>
                <c:pt idx="244">
                  <c:v>135.9666</c:v>
                </c:pt>
                <c:pt idx="245">
                  <c:v>135.9666</c:v>
                </c:pt>
                <c:pt idx="246">
                  <c:v>135.9666</c:v>
                </c:pt>
                <c:pt idx="247">
                  <c:v>135.9666</c:v>
                </c:pt>
                <c:pt idx="248">
                  <c:v>135.9666</c:v>
                </c:pt>
                <c:pt idx="249">
                  <c:v>135.9666</c:v>
                </c:pt>
                <c:pt idx="250">
                  <c:v>135.9666</c:v>
                </c:pt>
                <c:pt idx="251">
                  <c:v>135.9666</c:v>
                </c:pt>
                <c:pt idx="252">
                  <c:v>135.9666</c:v>
                </c:pt>
                <c:pt idx="253">
                  <c:v>135.9666</c:v>
                </c:pt>
                <c:pt idx="254">
                  <c:v>135.9666</c:v>
                </c:pt>
                <c:pt idx="255">
                  <c:v>135.9666</c:v>
                </c:pt>
                <c:pt idx="256">
                  <c:v>135.9666</c:v>
                </c:pt>
                <c:pt idx="257">
                  <c:v>135.9666</c:v>
                </c:pt>
                <c:pt idx="258">
                  <c:v>135.9666</c:v>
                </c:pt>
                <c:pt idx="259">
                  <c:v>135.9666</c:v>
                </c:pt>
                <c:pt idx="260">
                  <c:v>135.9666</c:v>
                </c:pt>
                <c:pt idx="261">
                  <c:v>135.9666</c:v>
                </c:pt>
                <c:pt idx="262">
                  <c:v>135.9666</c:v>
                </c:pt>
                <c:pt idx="263">
                  <c:v>135.9666</c:v>
                </c:pt>
                <c:pt idx="264">
                  <c:v>135.9666</c:v>
                </c:pt>
                <c:pt idx="265">
                  <c:v>135.9666</c:v>
                </c:pt>
                <c:pt idx="266">
                  <c:v>135.9666</c:v>
                </c:pt>
                <c:pt idx="267">
                  <c:v>135.9666</c:v>
                </c:pt>
                <c:pt idx="268">
                  <c:v>135.9666</c:v>
                </c:pt>
                <c:pt idx="269">
                  <c:v>135.9666</c:v>
                </c:pt>
                <c:pt idx="270">
                  <c:v>135.9666</c:v>
                </c:pt>
                <c:pt idx="271">
                  <c:v>135.9666</c:v>
                </c:pt>
                <c:pt idx="272">
                  <c:v>135.9666</c:v>
                </c:pt>
                <c:pt idx="273">
                  <c:v>135.9666</c:v>
                </c:pt>
                <c:pt idx="274">
                  <c:v>135.9666</c:v>
                </c:pt>
                <c:pt idx="275">
                  <c:v>135.9666</c:v>
                </c:pt>
                <c:pt idx="276">
                  <c:v>135.9666</c:v>
                </c:pt>
                <c:pt idx="277">
                  <c:v>135.9666</c:v>
                </c:pt>
                <c:pt idx="278">
                  <c:v>135.9666</c:v>
                </c:pt>
                <c:pt idx="279">
                  <c:v>135.9666</c:v>
                </c:pt>
                <c:pt idx="280">
                  <c:v>135.9666</c:v>
                </c:pt>
                <c:pt idx="281">
                  <c:v>135.9666</c:v>
                </c:pt>
                <c:pt idx="282">
                  <c:v>135.9666</c:v>
                </c:pt>
                <c:pt idx="283">
                  <c:v>135.9666</c:v>
                </c:pt>
                <c:pt idx="284">
                  <c:v>135.9666</c:v>
                </c:pt>
                <c:pt idx="285">
                  <c:v>135.9666</c:v>
                </c:pt>
                <c:pt idx="286">
                  <c:v>135.9666</c:v>
                </c:pt>
                <c:pt idx="287">
                  <c:v>135.9666</c:v>
                </c:pt>
                <c:pt idx="288">
                  <c:v>135.9666</c:v>
                </c:pt>
                <c:pt idx="289">
                  <c:v>135.9666</c:v>
                </c:pt>
                <c:pt idx="290">
                  <c:v>135.9666</c:v>
                </c:pt>
                <c:pt idx="291">
                  <c:v>135.9666</c:v>
                </c:pt>
                <c:pt idx="292">
                  <c:v>135.9666</c:v>
                </c:pt>
                <c:pt idx="293">
                  <c:v>135.9666</c:v>
                </c:pt>
                <c:pt idx="294">
                  <c:v>135.9666</c:v>
                </c:pt>
                <c:pt idx="295">
                  <c:v>135.9666</c:v>
                </c:pt>
                <c:pt idx="296">
                  <c:v>135.9666</c:v>
                </c:pt>
                <c:pt idx="297">
                  <c:v>135.9666</c:v>
                </c:pt>
                <c:pt idx="298">
                  <c:v>135.9666</c:v>
                </c:pt>
                <c:pt idx="299">
                  <c:v>135.9666</c:v>
                </c:pt>
                <c:pt idx="300">
                  <c:v>135.9666</c:v>
                </c:pt>
                <c:pt idx="301">
                  <c:v>135.9666</c:v>
                </c:pt>
                <c:pt idx="302">
                  <c:v>135.9666</c:v>
                </c:pt>
                <c:pt idx="303">
                  <c:v>135.9666</c:v>
                </c:pt>
                <c:pt idx="304">
                  <c:v>135.9666</c:v>
                </c:pt>
                <c:pt idx="305">
                  <c:v>135.9666</c:v>
                </c:pt>
                <c:pt idx="306">
                  <c:v>135.9666</c:v>
                </c:pt>
                <c:pt idx="307">
                  <c:v>135.9666</c:v>
                </c:pt>
                <c:pt idx="308">
                  <c:v>135.9666</c:v>
                </c:pt>
                <c:pt idx="309">
                  <c:v>135.9666</c:v>
                </c:pt>
                <c:pt idx="310">
                  <c:v>135.9666</c:v>
                </c:pt>
                <c:pt idx="311">
                  <c:v>135.9666</c:v>
                </c:pt>
                <c:pt idx="312">
                  <c:v>135.9666</c:v>
                </c:pt>
                <c:pt idx="313">
                  <c:v>135.9666</c:v>
                </c:pt>
                <c:pt idx="314">
                  <c:v>135.9666</c:v>
                </c:pt>
                <c:pt idx="315">
                  <c:v>135.9666</c:v>
                </c:pt>
                <c:pt idx="316">
                  <c:v>135.9666</c:v>
                </c:pt>
                <c:pt idx="317">
                  <c:v>135.9666</c:v>
                </c:pt>
                <c:pt idx="318">
                  <c:v>135.9666</c:v>
                </c:pt>
                <c:pt idx="319">
                  <c:v>135.9666</c:v>
                </c:pt>
                <c:pt idx="320">
                  <c:v>135.9666</c:v>
                </c:pt>
                <c:pt idx="321">
                  <c:v>135.9666</c:v>
                </c:pt>
                <c:pt idx="322">
                  <c:v>135.9666</c:v>
                </c:pt>
                <c:pt idx="323">
                  <c:v>135.9666</c:v>
                </c:pt>
                <c:pt idx="324">
                  <c:v>135.9666</c:v>
                </c:pt>
                <c:pt idx="325">
                  <c:v>135.9666</c:v>
                </c:pt>
                <c:pt idx="326">
                  <c:v>135.9666</c:v>
                </c:pt>
                <c:pt idx="327">
                  <c:v>135.9666</c:v>
                </c:pt>
                <c:pt idx="328">
                  <c:v>135.9666</c:v>
                </c:pt>
                <c:pt idx="329">
                  <c:v>135.9666</c:v>
                </c:pt>
                <c:pt idx="330">
                  <c:v>135.9666</c:v>
                </c:pt>
                <c:pt idx="331">
                  <c:v>135.9666</c:v>
                </c:pt>
                <c:pt idx="332">
                  <c:v>135.9666</c:v>
                </c:pt>
                <c:pt idx="333">
                  <c:v>135.9666</c:v>
                </c:pt>
                <c:pt idx="334">
                  <c:v>135.9666</c:v>
                </c:pt>
                <c:pt idx="335">
                  <c:v>135.9666</c:v>
                </c:pt>
                <c:pt idx="336">
                  <c:v>135.9666</c:v>
                </c:pt>
                <c:pt idx="337">
                  <c:v>135.9666</c:v>
                </c:pt>
                <c:pt idx="338">
                  <c:v>135.9666</c:v>
                </c:pt>
                <c:pt idx="339">
                  <c:v>135.9666</c:v>
                </c:pt>
                <c:pt idx="340">
                  <c:v>135.9666</c:v>
                </c:pt>
                <c:pt idx="341">
                  <c:v>135.9666</c:v>
                </c:pt>
                <c:pt idx="342">
                  <c:v>135.9666</c:v>
                </c:pt>
                <c:pt idx="343">
                  <c:v>135.9666</c:v>
                </c:pt>
                <c:pt idx="344">
                  <c:v>135.9666</c:v>
                </c:pt>
                <c:pt idx="345">
                  <c:v>135.9666</c:v>
                </c:pt>
                <c:pt idx="346">
                  <c:v>135.9666</c:v>
                </c:pt>
                <c:pt idx="347">
                  <c:v>135.9666</c:v>
                </c:pt>
                <c:pt idx="348">
                  <c:v>135.9666</c:v>
                </c:pt>
                <c:pt idx="349">
                  <c:v>135.9666</c:v>
                </c:pt>
                <c:pt idx="350">
                  <c:v>135.9666</c:v>
                </c:pt>
                <c:pt idx="351">
                  <c:v>135.9666</c:v>
                </c:pt>
                <c:pt idx="352">
                  <c:v>135.9666</c:v>
                </c:pt>
                <c:pt idx="353">
                  <c:v>135.9666</c:v>
                </c:pt>
                <c:pt idx="354">
                  <c:v>135.9666</c:v>
                </c:pt>
                <c:pt idx="355">
                  <c:v>135.9666</c:v>
                </c:pt>
                <c:pt idx="356">
                  <c:v>135.9666</c:v>
                </c:pt>
                <c:pt idx="357">
                  <c:v>135.9666</c:v>
                </c:pt>
                <c:pt idx="358">
                  <c:v>135.9666</c:v>
                </c:pt>
                <c:pt idx="359">
                  <c:v>135.9666</c:v>
                </c:pt>
                <c:pt idx="360">
                  <c:v>135.9666</c:v>
                </c:pt>
                <c:pt idx="361">
                  <c:v>135.9666</c:v>
                </c:pt>
                <c:pt idx="362">
                  <c:v>135.9666</c:v>
                </c:pt>
                <c:pt idx="363">
                  <c:v>135.9666</c:v>
                </c:pt>
                <c:pt idx="364">
                  <c:v>135.9666</c:v>
                </c:pt>
                <c:pt idx="365">
                  <c:v>135.9666</c:v>
                </c:pt>
                <c:pt idx="366">
                  <c:v>135.9666</c:v>
                </c:pt>
                <c:pt idx="367">
                  <c:v>135.9666</c:v>
                </c:pt>
                <c:pt idx="368">
                  <c:v>135.9666</c:v>
                </c:pt>
                <c:pt idx="369">
                  <c:v>135.9666</c:v>
                </c:pt>
                <c:pt idx="370">
                  <c:v>135.9666</c:v>
                </c:pt>
                <c:pt idx="371">
                  <c:v>135.9666</c:v>
                </c:pt>
                <c:pt idx="372">
                  <c:v>135.9666</c:v>
                </c:pt>
                <c:pt idx="373">
                  <c:v>135.9666</c:v>
                </c:pt>
                <c:pt idx="374">
                  <c:v>135.9666</c:v>
                </c:pt>
                <c:pt idx="375">
                  <c:v>135.9666</c:v>
                </c:pt>
                <c:pt idx="376">
                  <c:v>135.9666</c:v>
                </c:pt>
                <c:pt idx="377">
                  <c:v>135.9666</c:v>
                </c:pt>
                <c:pt idx="378">
                  <c:v>135.9666</c:v>
                </c:pt>
                <c:pt idx="379">
                  <c:v>135.9666</c:v>
                </c:pt>
                <c:pt idx="380">
                  <c:v>135.9666</c:v>
                </c:pt>
                <c:pt idx="381">
                  <c:v>135.9666</c:v>
                </c:pt>
                <c:pt idx="382">
                  <c:v>135.9666</c:v>
                </c:pt>
                <c:pt idx="383">
                  <c:v>135.9666</c:v>
                </c:pt>
                <c:pt idx="384">
                  <c:v>135.9666</c:v>
                </c:pt>
                <c:pt idx="385">
                  <c:v>135.9666</c:v>
                </c:pt>
                <c:pt idx="386">
                  <c:v>135.9666</c:v>
                </c:pt>
                <c:pt idx="387">
                  <c:v>135.9666</c:v>
                </c:pt>
                <c:pt idx="388">
                  <c:v>135.9666</c:v>
                </c:pt>
                <c:pt idx="389">
                  <c:v>135.9666</c:v>
                </c:pt>
                <c:pt idx="390">
                  <c:v>135.9666</c:v>
                </c:pt>
                <c:pt idx="391">
                  <c:v>135.9666</c:v>
                </c:pt>
                <c:pt idx="392">
                  <c:v>135.9666</c:v>
                </c:pt>
                <c:pt idx="393">
                  <c:v>135.9666</c:v>
                </c:pt>
                <c:pt idx="394">
                  <c:v>135.9666</c:v>
                </c:pt>
                <c:pt idx="395">
                  <c:v>135.9666</c:v>
                </c:pt>
                <c:pt idx="396">
                  <c:v>135.9666</c:v>
                </c:pt>
                <c:pt idx="397">
                  <c:v>135.9666</c:v>
                </c:pt>
                <c:pt idx="398">
                  <c:v>135.9666</c:v>
                </c:pt>
                <c:pt idx="399">
                  <c:v>135.9666</c:v>
                </c:pt>
                <c:pt idx="400">
                  <c:v>135.9666</c:v>
                </c:pt>
                <c:pt idx="401">
                  <c:v>135.9666</c:v>
                </c:pt>
                <c:pt idx="402">
                  <c:v>135.9666</c:v>
                </c:pt>
                <c:pt idx="403">
                  <c:v>135.9666</c:v>
                </c:pt>
                <c:pt idx="404">
                  <c:v>135.9666</c:v>
                </c:pt>
                <c:pt idx="405">
                  <c:v>135.9666</c:v>
                </c:pt>
                <c:pt idx="406">
                  <c:v>135.9666</c:v>
                </c:pt>
                <c:pt idx="407">
                  <c:v>135.9666</c:v>
                </c:pt>
                <c:pt idx="408">
                  <c:v>135.9666</c:v>
                </c:pt>
                <c:pt idx="409">
                  <c:v>135.9666</c:v>
                </c:pt>
                <c:pt idx="410">
                  <c:v>135.9666</c:v>
                </c:pt>
                <c:pt idx="411">
                  <c:v>135.9666</c:v>
                </c:pt>
                <c:pt idx="412">
                  <c:v>135.9666</c:v>
                </c:pt>
                <c:pt idx="413">
                  <c:v>135.9666</c:v>
                </c:pt>
                <c:pt idx="414">
                  <c:v>135.9666</c:v>
                </c:pt>
                <c:pt idx="415">
                  <c:v>135.9666</c:v>
                </c:pt>
                <c:pt idx="416">
                  <c:v>135.9666</c:v>
                </c:pt>
                <c:pt idx="417">
                  <c:v>135.9666</c:v>
                </c:pt>
                <c:pt idx="418">
                  <c:v>135.9666</c:v>
                </c:pt>
                <c:pt idx="419">
                  <c:v>135.9666</c:v>
                </c:pt>
                <c:pt idx="420">
                  <c:v>135.9666</c:v>
                </c:pt>
                <c:pt idx="421">
                  <c:v>135.9666</c:v>
                </c:pt>
                <c:pt idx="422">
                  <c:v>135.9666</c:v>
                </c:pt>
                <c:pt idx="423">
                  <c:v>135.9666</c:v>
                </c:pt>
                <c:pt idx="424">
                  <c:v>135.9666</c:v>
                </c:pt>
                <c:pt idx="425">
                  <c:v>135.9666</c:v>
                </c:pt>
                <c:pt idx="426">
                  <c:v>135.9666</c:v>
                </c:pt>
                <c:pt idx="427">
                  <c:v>135.9666</c:v>
                </c:pt>
                <c:pt idx="428">
                  <c:v>135.9666</c:v>
                </c:pt>
                <c:pt idx="429">
                  <c:v>135.9666</c:v>
                </c:pt>
                <c:pt idx="430">
                  <c:v>135.9666</c:v>
                </c:pt>
                <c:pt idx="431">
                  <c:v>135.9666</c:v>
                </c:pt>
                <c:pt idx="432">
                  <c:v>135.9666</c:v>
                </c:pt>
                <c:pt idx="433">
                  <c:v>135.9666</c:v>
                </c:pt>
                <c:pt idx="434">
                  <c:v>135.9666</c:v>
                </c:pt>
                <c:pt idx="435">
                  <c:v>135.9666</c:v>
                </c:pt>
                <c:pt idx="436">
                  <c:v>135.9666</c:v>
                </c:pt>
                <c:pt idx="437">
                  <c:v>135.9666</c:v>
                </c:pt>
                <c:pt idx="438">
                  <c:v>135.9666</c:v>
                </c:pt>
                <c:pt idx="439">
                  <c:v>135.9666</c:v>
                </c:pt>
                <c:pt idx="440">
                  <c:v>135.9666</c:v>
                </c:pt>
                <c:pt idx="441">
                  <c:v>135.9666</c:v>
                </c:pt>
                <c:pt idx="442">
                  <c:v>135.9666</c:v>
                </c:pt>
                <c:pt idx="443">
                  <c:v>135.9666</c:v>
                </c:pt>
                <c:pt idx="444">
                  <c:v>135.9666</c:v>
                </c:pt>
                <c:pt idx="445">
                  <c:v>135.9666</c:v>
                </c:pt>
                <c:pt idx="446">
                  <c:v>135.9666</c:v>
                </c:pt>
                <c:pt idx="447">
                  <c:v>135.9666</c:v>
                </c:pt>
                <c:pt idx="448">
                  <c:v>135.9666</c:v>
                </c:pt>
                <c:pt idx="449">
                  <c:v>135.9666</c:v>
                </c:pt>
                <c:pt idx="450">
                  <c:v>135.9666</c:v>
                </c:pt>
                <c:pt idx="451">
                  <c:v>135.9666</c:v>
                </c:pt>
                <c:pt idx="452">
                  <c:v>135.9666</c:v>
                </c:pt>
                <c:pt idx="453">
                  <c:v>135.9666</c:v>
                </c:pt>
                <c:pt idx="454">
                  <c:v>135.9666</c:v>
                </c:pt>
                <c:pt idx="455">
                  <c:v>135.9666</c:v>
                </c:pt>
                <c:pt idx="456">
                  <c:v>135.9666</c:v>
                </c:pt>
                <c:pt idx="457">
                  <c:v>135.9666</c:v>
                </c:pt>
                <c:pt idx="458">
                  <c:v>135.9666</c:v>
                </c:pt>
                <c:pt idx="459">
                  <c:v>135.9666</c:v>
                </c:pt>
                <c:pt idx="460">
                  <c:v>135.9666</c:v>
                </c:pt>
                <c:pt idx="461">
                  <c:v>135.9666</c:v>
                </c:pt>
                <c:pt idx="462">
                  <c:v>135.9666</c:v>
                </c:pt>
                <c:pt idx="463">
                  <c:v>135.9666</c:v>
                </c:pt>
                <c:pt idx="464">
                  <c:v>135.9666</c:v>
                </c:pt>
                <c:pt idx="465">
                  <c:v>135.9666</c:v>
                </c:pt>
                <c:pt idx="466">
                  <c:v>135.9666</c:v>
                </c:pt>
                <c:pt idx="467">
                  <c:v>135.9666</c:v>
                </c:pt>
                <c:pt idx="468">
                  <c:v>135.9666</c:v>
                </c:pt>
                <c:pt idx="469">
                  <c:v>135.9666</c:v>
                </c:pt>
                <c:pt idx="470">
                  <c:v>135.9666</c:v>
                </c:pt>
                <c:pt idx="471">
                  <c:v>135.9666</c:v>
                </c:pt>
                <c:pt idx="472">
                  <c:v>135.9666</c:v>
                </c:pt>
                <c:pt idx="473">
                  <c:v>135.9666</c:v>
                </c:pt>
                <c:pt idx="474">
                  <c:v>135.9666</c:v>
                </c:pt>
                <c:pt idx="475">
                  <c:v>135.9666</c:v>
                </c:pt>
                <c:pt idx="476">
                  <c:v>135.9666</c:v>
                </c:pt>
                <c:pt idx="477">
                  <c:v>135.9666</c:v>
                </c:pt>
                <c:pt idx="478">
                  <c:v>135.9666</c:v>
                </c:pt>
                <c:pt idx="479">
                  <c:v>135.9666</c:v>
                </c:pt>
                <c:pt idx="480">
                  <c:v>135.9666</c:v>
                </c:pt>
                <c:pt idx="481">
                  <c:v>135.9666</c:v>
                </c:pt>
                <c:pt idx="482">
                  <c:v>135.9666</c:v>
                </c:pt>
                <c:pt idx="483">
                  <c:v>135.9666</c:v>
                </c:pt>
                <c:pt idx="484">
                  <c:v>135.9666</c:v>
                </c:pt>
                <c:pt idx="485">
                  <c:v>135.9666</c:v>
                </c:pt>
                <c:pt idx="486">
                  <c:v>135.9666</c:v>
                </c:pt>
                <c:pt idx="487">
                  <c:v>135.9666</c:v>
                </c:pt>
                <c:pt idx="488">
                  <c:v>135.9666</c:v>
                </c:pt>
                <c:pt idx="489">
                  <c:v>135.9666</c:v>
                </c:pt>
                <c:pt idx="490">
                  <c:v>135.9666</c:v>
                </c:pt>
                <c:pt idx="491">
                  <c:v>135.9666</c:v>
                </c:pt>
                <c:pt idx="492">
                  <c:v>135.9666</c:v>
                </c:pt>
                <c:pt idx="493">
                  <c:v>135.9666</c:v>
                </c:pt>
                <c:pt idx="494">
                  <c:v>135.9666</c:v>
                </c:pt>
                <c:pt idx="495">
                  <c:v>135.9666</c:v>
                </c:pt>
                <c:pt idx="496">
                  <c:v>135.9666</c:v>
                </c:pt>
                <c:pt idx="497">
                  <c:v>135.9666</c:v>
                </c:pt>
                <c:pt idx="498">
                  <c:v>135.9666</c:v>
                </c:pt>
                <c:pt idx="499">
                  <c:v>135.9666</c:v>
                </c:pt>
                <c:pt idx="500">
                  <c:v>135.9666</c:v>
                </c:pt>
                <c:pt idx="501">
                  <c:v>135.9666</c:v>
                </c:pt>
                <c:pt idx="502">
                  <c:v>135.9666</c:v>
                </c:pt>
                <c:pt idx="503">
                  <c:v>135.9666</c:v>
                </c:pt>
                <c:pt idx="504">
                  <c:v>135.9666</c:v>
                </c:pt>
                <c:pt idx="505">
                  <c:v>135.9666</c:v>
                </c:pt>
                <c:pt idx="506">
                  <c:v>135.9666</c:v>
                </c:pt>
                <c:pt idx="507">
                  <c:v>135.9666</c:v>
                </c:pt>
                <c:pt idx="508">
                  <c:v>135.9666</c:v>
                </c:pt>
                <c:pt idx="509">
                  <c:v>135.9666</c:v>
                </c:pt>
                <c:pt idx="510">
                  <c:v>135.9666</c:v>
                </c:pt>
                <c:pt idx="511">
                  <c:v>135.9666</c:v>
                </c:pt>
                <c:pt idx="512">
                  <c:v>135.9666</c:v>
                </c:pt>
                <c:pt idx="513">
                  <c:v>135.9666</c:v>
                </c:pt>
                <c:pt idx="514">
                  <c:v>135.9666</c:v>
                </c:pt>
                <c:pt idx="515">
                  <c:v>135.9666</c:v>
                </c:pt>
                <c:pt idx="516">
                  <c:v>135.9666</c:v>
                </c:pt>
                <c:pt idx="517">
                  <c:v>135.9666</c:v>
                </c:pt>
                <c:pt idx="518">
                  <c:v>135.9666</c:v>
                </c:pt>
                <c:pt idx="519">
                  <c:v>135.9666</c:v>
                </c:pt>
                <c:pt idx="520">
                  <c:v>135.9666</c:v>
                </c:pt>
                <c:pt idx="521">
                  <c:v>135.9666</c:v>
                </c:pt>
                <c:pt idx="522">
                  <c:v>135.9666</c:v>
                </c:pt>
                <c:pt idx="523">
                  <c:v>135.9666</c:v>
                </c:pt>
                <c:pt idx="524">
                  <c:v>135.9666</c:v>
                </c:pt>
                <c:pt idx="525">
                  <c:v>135.9666</c:v>
                </c:pt>
                <c:pt idx="526">
                  <c:v>135.9666</c:v>
                </c:pt>
                <c:pt idx="527">
                  <c:v>135.9666</c:v>
                </c:pt>
                <c:pt idx="528">
                  <c:v>135.9666</c:v>
                </c:pt>
                <c:pt idx="529">
                  <c:v>135.9666</c:v>
                </c:pt>
                <c:pt idx="530">
                  <c:v>135.9666</c:v>
                </c:pt>
                <c:pt idx="531">
                  <c:v>135.9666</c:v>
                </c:pt>
                <c:pt idx="532">
                  <c:v>135.9666</c:v>
                </c:pt>
                <c:pt idx="533">
                  <c:v>135.9666</c:v>
                </c:pt>
                <c:pt idx="534">
                  <c:v>135.9666</c:v>
                </c:pt>
                <c:pt idx="535">
                  <c:v>135.9666</c:v>
                </c:pt>
                <c:pt idx="536">
                  <c:v>135.9666</c:v>
                </c:pt>
                <c:pt idx="537">
                  <c:v>135.9666</c:v>
                </c:pt>
                <c:pt idx="538">
                  <c:v>135.9666</c:v>
                </c:pt>
                <c:pt idx="539">
                  <c:v>135.9666</c:v>
                </c:pt>
                <c:pt idx="540">
                  <c:v>135.9666</c:v>
                </c:pt>
                <c:pt idx="541">
                  <c:v>135.9666</c:v>
                </c:pt>
                <c:pt idx="542">
                  <c:v>135.9666</c:v>
                </c:pt>
                <c:pt idx="543">
                  <c:v>135.9666</c:v>
                </c:pt>
                <c:pt idx="544">
                  <c:v>135.9666</c:v>
                </c:pt>
                <c:pt idx="545">
                  <c:v>135.9666</c:v>
                </c:pt>
                <c:pt idx="546">
                  <c:v>135.9666</c:v>
                </c:pt>
                <c:pt idx="547">
                  <c:v>135.9666</c:v>
                </c:pt>
                <c:pt idx="548">
                  <c:v>135.9666</c:v>
                </c:pt>
                <c:pt idx="549">
                  <c:v>135.9666</c:v>
                </c:pt>
                <c:pt idx="550">
                  <c:v>135.9666</c:v>
                </c:pt>
                <c:pt idx="551">
                  <c:v>135.9666</c:v>
                </c:pt>
                <c:pt idx="552">
                  <c:v>135.9666</c:v>
                </c:pt>
                <c:pt idx="553">
                  <c:v>135.9666</c:v>
                </c:pt>
                <c:pt idx="554">
                  <c:v>135.9666</c:v>
                </c:pt>
                <c:pt idx="555">
                  <c:v>135.9666</c:v>
                </c:pt>
                <c:pt idx="556">
                  <c:v>135.9666</c:v>
                </c:pt>
                <c:pt idx="557">
                  <c:v>135.9666</c:v>
                </c:pt>
                <c:pt idx="558">
                  <c:v>135.9666</c:v>
                </c:pt>
                <c:pt idx="559">
                  <c:v>135.9666</c:v>
                </c:pt>
                <c:pt idx="560">
                  <c:v>135.9666</c:v>
                </c:pt>
                <c:pt idx="561">
                  <c:v>135.9666</c:v>
                </c:pt>
                <c:pt idx="562">
                  <c:v>135.9666</c:v>
                </c:pt>
                <c:pt idx="563">
                  <c:v>135.9666</c:v>
                </c:pt>
                <c:pt idx="564">
                  <c:v>135.9666</c:v>
                </c:pt>
                <c:pt idx="565">
                  <c:v>135.9666</c:v>
                </c:pt>
                <c:pt idx="566">
                  <c:v>135.9666</c:v>
                </c:pt>
                <c:pt idx="567">
                  <c:v>135.9666</c:v>
                </c:pt>
                <c:pt idx="568">
                  <c:v>135.9666</c:v>
                </c:pt>
                <c:pt idx="569">
                  <c:v>135.9666</c:v>
                </c:pt>
                <c:pt idx="570">
                  <c:v>135.9666</c:v>
                </c:pt>
                <c:pt idx="571">
                  <c:v>135.9666</c:v>
                </c:pt>
                <c:pt idx="572">
                  <c:v>135.9666</c:v>
                </c:pt>
                <c:pt idx="573">
                  <c:v>135.9666</c:v>
                </c:pt>
                <c:pt idx="574">
                  <c:v>135.9666</c:v>
                </c:pt>
                <c:pt idx="575">
                  <c:v>135.9666</c:v>
                </c:pt>
                <c:pt idx="576">
                  <c:v>135.9666</c:v>
                </c:pt>
                <c:pt idx="577">
                  <c:v>135.9666</c:v>
                </c:pt>
                <c:pt idx="578">
                  <c:v>135.9666</c:v>
                </c:pt>
                <c:pt idx="579">
                  <c:v>135.9666</c:v>
                </c:pt>
                <c:pt idx="580">
                  <c:v>135.9666</c:v>
                </c:pt>
                <c:pt idx="581">
                  <c:v>135.9666</c:v>
                </c:pt>
                <c:pt idx="582">
                  <c:v>135.9666</c:v>
                </c:pt>
                <c:pt idx="583">
                  <c:v>135.9666</c:v>
                </c:pt>
                <c:pt idx="584">
                  <c:v>135.9666</c:v>
                </c:pt>
                <c:pt idx="585">
                  <c:v>135.9666</c:v>
                </c:pt>
                <c:pt idx="586">
                  <c:v>135.9666</c:v>
                </c:pt>
                <c:pt idx="587">
                  <c:v>135.9666</c:v>
                </c:pt>
                <c:pt idx="588">
                  <c:v>135.9666</c:v>
                </c:pt>
                <c:pt idx="589">
                  <c:v>135.9666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BD-4B37-BC13-2D80C0A9895A}"/>
            </c:ext>
          </c:extLst>
        </c:ser>
        <c:ser>
          <c:idx val="3"/>
          <c:order val="3"/>
          <c:tx>
            <c:v>Total Force</c:v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WLTC_class_3!$Z$8:$Z$597</c:f>
              <c:numCache>
                <c:formatCode>General</c:formatCode>
                <c:ptCount val="590"/>
                <c:pt idx="0">
                  <c:v>135.9666</c:v>
                </c:pt>
                <c:pt idx="1">
                  <c:v>135.9666</c:v>
                </c:pt>
                <c:pt idx="2">
                  <c:v>135.9666</c:v>
                </c:pt>
                <c:pt idx="3">
                  <c:v>135.9666</c:v>
                </c:pt>
                <c:pt idx="4">
                  <c:v>135.9666</c:v>
                </c:pt>
                <c:pt idx="5">
                  <c:v>135.9666</c:v>
                </c:pt>
                <c:pt idx="6">
                  <c:v>135.9666</c:v>
                </c:pt>
                <c:pt idx="7">
                  <c:v>135.9666</c:v>
                </c:pt>
                <c:pt idx="8">
                  <c:v>135.9666</c:v>
                </c:pt>
                <c:pt idx="9">
                  <c:v>135.9666</c:v>
                </c:pt>
                <c:pt idx="10">
                  <c:v>135.9666</c:v>
                </c:pt>
                <c:pt idx="11">
                  <c:v>163.4666</c:v>
                </c:pt>
                <c:pt idx="12">
                  <c:v>369.71826999111943</c:v>
                </c:pt>
                <c:pt idx="13">
                  <c:v>851.08725685837987</c:v>
                </c:pt>
                <c:pt idx="14">
                  <c:v>1264.6840235260752</c:v>
                </c:pt>
                <c:pt idx="15">
                  <c:v>1198.8084957404187</c:v>
                </c:pt>
                <c:pt idx="16">
                  <c:v>1105.6312794001963</c:v>
                </c:pt>
                <c:pt idx="17">
                  <c:v>1330.3907540906132</c:v>
                </c:pt>
                <c:pt idx="18">
                  <c:v>1406.8761529558801</c:v>
                </c:pt>
                <c:pt idx="19">
                  <c:v>961.6894499186111</c:v>
                </c:pt>
                <c:pt idx="20">
                  <c:v>456.28986960199671</c:v>
                </c:pt>
                <c:pt idx="21">
                  <c:v>278.93264219561331</c:v>
                </c:pt>
                <c:pt idx="22">
                  <c:v>265.65357969129644</c:v>
                </c:pt>
                <c:pt idx="23">
                  <c:v>280.59553585280008</c:v>
                </c:pt>
                <c:pt idx="24">
                  <c:v>446.32072949641872</c:v>
                </c:pt>
                <c:pt idx="25">
                  <c:v>560.57210938874414</c:v>
                </c:pt>
                <c:pt idx="26">
                  <c:v>632.20159157644662</c:v>
                </c:pt>
                <c:pt idx="27">
                  <c:v>830.76365934003024</c:v>
                </c:pt>
                <c:pt idx="28">
                  <c:v>879.39293259907492</c:v>
                </c:pt>
                <c:pt idx="29">
                  <c:v>846.04407808294582</c:v>
                </c:pt>
                <c:pt idx="30">
                  <c:v>674.67877881312961</c:v>
                </c:pt>
                <c:pt idx="31">
                  <c:v>486.37713648741317</c:v>
                </c:pt>
                <c:pt idx="32">
                  <c:v>406.74284124837965</c:v>
                </c:pt>
                <c:pt idx="33">
                  <c:v>367.67718963261336</c:v>
                </c:pt>
                <c:pt idx="34">
                  <c:v>300.77044233070018</c:v>
                </c:pt>
                <c:pt idx="35">
                  <c:v>191.14159785699712</c:v>
                </c:pt>
                <c:pt idx="36">
                  <c:v>-29.969363735213463</c:v>
                </c:pt>
                <c:pt idx="37">
                  <c:v>-379.16144729570402</c:v>
                </c:pt>
                <c:pt idx="38">
                  <c:v>-581.31733594833167</c:v>
                </c:pt>
                <c:pt idx="39">
                  <c:v>-535.62795393701356</c:v>
                </c:pt>
                <c:pt idx="40">
                  <c:v>-460.30223578614761</c:v>
                </c:pt>
                <c:pt idx="41">
                  <c:v>-590.47627412487032</c:v>
                </c:pt>
                <c:pt idx="42">
                  <c:v>-818.92183671367991</c:v>
                </c:pt>
                <c:pt idx="43">
                  <c:v>-772.73062237097031</c:v>
                </c:pt>
                <c:pt idx="44">
                  <c:v>-420.95743941732536</c:v>
                </c:pt>
                <c:pt idx="45">
                  <c:v>-93.296679477886926</c:v>
                </c:pt>
                <c:pt idx="46">
                  <c:v>-39.158812393299797</c:v>
                </c:pt>
                <c:pt idx="47">
                  <c:v>-123.15804692078125</c:v>
                </c:pt>
                <c:pt idx="48">
                  <c:v>-83.648595165022115</c:v>
                </c:pt>
                <c:pt idx="49">
                  <c:v>66.694599657119738</c:v>
                </c:pt>
                <c:pt idx="50">
                  <c:v>94.19459965711917</c:v>
                </c:pt>
                <c:pt idx="51">
                  <c:v>-140.14323721692517</c:v>
                </c:pt>
                <c:pt idx="52">
                  <c:v>-444.99249722420336</c:v>
                </c:pt>
                <c:pt idx="53">
                  <c:v>-351.8687205998034</c:v>
                </c:pt>
                <c:pt idx="54">
                  <c:v>-9.1708150050534165</c:v>
                </c:pt>
                <c:pt idx="55">
                  <c:v>128.22856803000005</c:v>
                </c:pt>
                <c:pt idx="56">
                  <c:v>141.97856802999999</c:v>
                </c:pt>
                <c:pt idx="57">
                  <c:v>183.22856803000008</c:v>
                </c:pt>
                <c:pt idx="58">
                  <c:v>224.78292391151874</c:v>
                </c:pt>
                <c:pt idx="59">
                  <c:v>472.59479475307484</c:v>
                </c:pt>
                <c:pt idx="60">
                  <c:v>516.23830952501885</c:v>
                </c:pt>
                <c:pt idx="61">
                  <c:v>310.7398055287689</c:v>
                </c:pt>
                <c:pt idx="62">
                  <c:v>270.27136137266854</c:v>
                </c:pt>
                <c:pt idx="63">
                  <c:v>311.92341173467514</c:v>
                </c:pt>
                <c:pt idx="64">
                  <c:v>368.17465258091897</c:v>
                </c:pt>
                <c:pt idx="65">
                  <c:v>286.6945996571194</c:v>
                </c:pt>
                <c:pt idx="66">
                  <c:v>232.14424476602954</c:v>
                </c:pt>
                <c:pt idx="67">
                  <c:v>452.60140483497764</c:v>
                </c:pt>
                <c:pt idx="68">
                  <c:v>813.17126601029668</c:v>
                </c:pt>
                <c:pt idx="69">
                  <c:v>1010.9380005032442</c:v>
                </c:pt>
                <c:pt idx="70">
                  <c:v>1072.7853815907467</c:v>
                </c:pt>
                <c:pt idx="71">
                  <c:v>1011.7920728427863</c:v>
                </c:pt>
                <c:pt idx="72">
                  <c:v>812.83659405251922</c:v>
                </c:pt>
                <c:pt idx="73">
                  <c:v>584.12161727764419</c:v>
                </c:pt>
                <c:pt idx="74">
                  <c:v>463.58175770699648</c:v>
                </c:pt>
                <c:pt idx="75">
                  <c:v>452.53338584047754</c:v>
                </c:pt>
                <c:pt idx="76">
                  <c:v>483.11451945585299</c:v>
                </c:pt>
                <c:pt idx="77">
                  <c:v>459.10020841991297</c:v>
                </c:pt>
                <c:pt idx="78">
                  <c:v>337.94871460176876</c:v>
                </c:pt>
                <c:pt idx="79">
                  <c:v>159.85669110283027</c:v>
                </c:pt>
                <c:pt idx="80">
                  <c:v>61.968012316875019</c:v>
                </c:pt>
                <c:pt idx="81">
                  <c:v>-35.899791580087161</c:v>
                </c:pt>
                <c:pt idx="82">
                  <c:v>-12.197351385703442</c:v>
                </c:pt>
                <c:pt idx="83">
                  <c:v>110.6220460629869</c:v>
                </c:pt>
                <c:pt idx="84">
                  <c:v>40.948958471713006</c:v>
                </c:pt>
                <c:pt idx="85">
                  <c:v>-2.7258686337209141</c:v>
                </c:pt>
                <c:pt idx="86">
                  <c:v>9.2405808507135987</c:v>
                </c:pt>
                <c:pt idx="87">
                  <c:v>34.697764213853581</c:v>
                </c:pt>
                <c:pt idx="88">
                  <c:v>-186.45118967632538</c:v>
                </c:pt>
                <c:pt idx="89">
                  <c:v>-770.29840842355372</c:v>
                </c:pt>
                <c:pt idx="90">
                  <c:v>-1194.1677079647311</c:v>
                </c:pt>
                <c:pt idx="91">
                  <c:v>-1260.0765074547223</c:v>
                </c:pt>
                <c:pt idx="92">
                  <c:v>-924.46771416201409</c:v>
                </c:pt>
                <c:pt idx="93">
                  <c:v>-543.11497476688055</c:v>
                </c:pt>
                <c:pt idx="94">
                  <c:v>-559.27143196999987</c:v>
                </c:pt>
                <c:pt idx="95">
                  <c:v>-713.07610088497017</c:v>
                </c:pt>
                <c:pt idx="96">
                  <c:v>-618.87893746854729</c:v>
                </c:pt>
                <c:pt idx="97">
                  <c:v>-358.4923228772999</c:v>
                </c:pt>
                <c:pt idx="98">
                  <c:v>-358.83133107454728</c:v>
                </c:pt>
                <c:pt idx="99">
                  <c:v>-166.5334</c:v>
                </c:pt>
                <c:pt idx="100">
                  <c:v>135.9666</c:v>
                </c:pt>
                <c:pt idx="101">
                  <c:v>135.9666</c:v>
                </c:pt>
                <c:pt idx="102">
                  <c:v>135.9666</c:v>
                </c:pt>
                <c:pt idx="103">
                  <c:v>135.9666</c:v>
                </c:pt>
                <c:pt idx="104">
                  <c:v>135.9666</c:v>
                </c:pt>
                <c:pt idx="105">
                  <c:v>135.9666</c:v>
                </c:pt>
                <c:pt idx="106">
                  <c:v>135.9666</c:v>
                </c:pt>
                <c:pt idx="107">
                  <c:v>135.9666</c:v>
                </c:pt>
                <c:pt idx="108">
                  <c:v>135.9666</c:v>
                </c:pt>
                <c:pt idx="109">
                  <c:v>135.9666</c:v>
                </c:pt>
                <c:pt idx="110">
                  <c:v>135.9666</c:v>
                </c:pt>
                <c:pt idx="111">
                  <c:v>135.9666</c:v>
                </c:pt>
                <c:pt idx="112">
                  <c:v>135.9666</c:v>
                </c:pt>
                <c:pt idx="113">
                  <c:v>135.9666</c:v>
                </c:pt>
                <c:pt idx="114">
                  <c:v>135.9666</c:v>
                </c:pt>
                <c:pt idx="115">
                  <c:v>135.9666</c:v>
                </c:pt>
                <c:pt idx="116">
                  <c:v>135.9666</c:v>
                </c:pt>
                <c:pt idx="117">
                  <c:v>135.9666</c:v>
                </c:pt>
                <c:pt idx="118">
                  <c:v>135.9666</c:v>
                </c:pt>
                <c:pt idx="119">
                  <c:v>135.9666</c:v>
                </c:pt>
                <c:pt idx="120">
                  <c:v>135.9666</c:v>
                </c:pt>
                <c:pt idx="121">
                  <c:v>135.9666</c:v>
                </c:pt>
                <c:pt idx="122">
                  <c:v>135.9666</c:v>
                </c:pt>
                <c:pt idx="123">
                  <c:v>135.9666</c:v>
                </c:pt>
                <c:pt idx="124">
                  <c:v>135.9666</c:v>
                </c:pt>
                <c:pt idx="125">
                  <c:v>135.9666</c:v>
                </c:pt>
                <c:pt idx="126">
                  <c:v>135.9666</c:v>
                </c:pt>
                <c:pt idx="127">
                  <c:v>135.9666</c:v>
                </c:pt>
                <c:pt idx="128">
                  <c:v>135.9666</c:v>
                </c:pt>
                <c:pt idx="129">
                  <c:v>135.9666</c:v>
                </c:pt>
                <c:pt idx="130">
                  <c:v>135.9666</c:v>
                </c:pt>
                <c:pt idx="131">
                  <c:v>135.9666</c:v>
                </c:pt>
                <c:pt idx="132">
                  <c:v>135.9666</c:v>
                </c:pt>
                <c:pt idx="133">
                  <c:v>135.9666</c:v>
                </c:pt>
                <c:pt idx="134">
                  <c:v>135.9666</c:v>
                </c:pt>
                <c:pt idx="135">
                  <c:v>135.9666</c:v>
                </c:pt>
                <c:pt idx="136">
                  <c:v>135.9666</c:v>
                </c:pt>
                <c:pt idx="137">
                  <c:v>163.4666</c:v>
                </c:pt>
                <c:pt idx="138">
                  <c:v>397.21826999111943</c:v>
                </c:pt>
                <c:pt idx="139">
                  <c:v>947.36731669852975</c:v>
                </c:pt>
                <c:pt idx="140">
                  <c:v>1485.0201092388629</c:v>
                </c:pt>
                <c:pt idx="141">
                  <c:v>1557.9317271085185</c:v>
                </c:pt>
                <c:pt idx="142">
                  <c:v>1137.1956202871445</c:v>
                </c:pt>
                <c:pt idx="143">
                  <c:v>632.13003819441872</c:v>
                </c:pt>
                <c:pt idx="144">
                  <c:v>413.7499295802802</c:v>
                </c:pt>
                <c:pt idx="145">
                  <c:v>552.77922394791142</c:v>
                </c:pt>
                <c:pt idx="146">
                  <c:v>790.16980458829971</c:v>
                </c:pt>
                <c:pt idx="147">
                  <c:v>836.65188676551918</c:v>
                </c:pt>
                <c:pt idx="148">
                  <c:v>690.50078715096333</c:v>
                </c:pt>
                <c:pt idx="149">
                  <c:v>460.31413070207799</c:v>
                </c:pt>
                <c:pt idx="150">
                  <c:v>200.54207284278604</c:v>
                </c:pt>
                <c:pt idx="151">
                  <c:v>-185.44656189992523</c:v>
                </c:pt>
                <c:pt idx="152">
                  <c:v>-768.14524425475508</c:v>
                </c:pt>
                <c:pt idx="153">
                  <c:v>-1203.9592833958136</c:v>
                </c:pt>
                <c:pt idx="154">
                  <c:v>-1130.2881089465368</c:v>
                </c:pt>
                <c:pt idx="155">
                  <c:v>-585.39828177203685</c:v>
                </c:pt>
                <c:pt idx="156">
                  <c:v>45.728568029999856</c:v>
                </c:pt>
                <c:pt idx="157">
                  <c:v>431.34479475307495</c:v>
                </c:pt>
                <c:pt idx="158">
                  <c:v>776.76687336141867</c:v>
                </c:pt>
                <c:pt idx="159">
                  <c:v>973.31785431941125</c:v>
                </c:pt>
                <c:pt idx="160">
                  <c:v>1005.3339278041685</c:v>
                </c:pt>
                <c:pt idx="161">
                  <c:v>901.32710843407472</c:v>
                </c:pt>
                <c:pt idx="162">
                  <c:v>740.61439313546907</c:v>
                </c:pt>
                <c:pt idx="163">
                  <c:v>717.76991087869999</c:v>
                </c:pt>
                <c:pt idx="164">
                  <c:v>653.54934429241314</c:v>
                </c:pt>
                <c:pt idx="165">
                  <c:v>533.84740276594675</c:v>
                </c:pt>
                <c:pt idx="166">
                  <c:v>467.73598873466892</c:v>
                </c:pt>
                <c:pt idx="167">
                  <c:v>608.23487528741134</c:v>
                </c:pt>
                <c:pt idx="168">
                  <c:v>737.69624491591105</c:v>
                </c:pt>
                <c:pt idx="169">
                  <c:v>578.74161276829966</c:v>
                </c:pt>
                <c:pt idx="170">
                  <c:v>223.75327941194385</c:v>
                </c:pt>
                <c:pt idx="171">
                  <c:v>-204.38548054414701</c:v>
                </c:pt>
                <c:pt idx="172">
                  <c:v>-692.59725602333106</c:v>
                </c:pt>
                <c:pt idx="173">
                  <c:v>-923.91186335534724</c:v>
                </c:pt>
                <c:pt idx="174">
                  <c:v>-617.12194554922007</c:v>
                </c:pt>
                <c:pt idx="175">
                  <c:v>-112.30978460887013</c:v>
                </c:pt>
                <c:pt idx="176">
                  <c:v>244.76937762902955</c:v>
                </c:pt>
                <c:pt idx="177">
                  <c:v>535.22276857086308</c:v>
                </c:pt>
                <c:pt idx="178">
                  <c:v>621.98249841878624</c:v>
                </c:pt>
                <c:pt idx="179">
                  <c:v>419.06413070207788</c:v>
                </c:pt>
                <c:pt idx="180">
                  <c:v>213.79608548031121</c:v>
                </c:pt>
                <c:pt idx="181">
                  <c:v>117.29934429241291</c:v>
                </c:pt>
                <c:pt idx="182">
                  <c:v>6.5641307020778612</c:v>
                </c:pt>
                <c:pt idx="183">
                  <c:v>-256.84642030870316</c:v>
                </c:pt>
                <c:pt idx="184">
                  <c:v>-481.84303373808115</c:v>
                </c:pt>
                <c:pt idx="185">
                  <c:v>-542.03044365285575</c:v>
                </c:pt>
                <c:pt idx="186">
                  <c:v>-491.87174790812537</c:v>
                </c:pt>
                <c:pt idx="187">
                  <c:v>-385.36996180558106</c:v>
                </c:pt>
                <c:pt idx="188">
                  <c:v>-291.82534741908114</c:v>
                </c:pt>
                <c:pt idx="189">
                  <c:v>-211.2424972242037</c:v>
                </c:pt>
                <c:pt idx="190">
                  <c:v>-130.25550917842014</c:v>
                </c:pt>
                <c:pt idx="191">
                  <c:v>-76.197384169786744</c:v>
                </c:pt>
                <c:pt idx="192">
                  <c:v>-22.085819445331165</c:v>
                </c:pt>
                <c:pt idx="193">
                  <c:v>46.24000281032972</c:v>
                </c:pt>
                <c:pt idx="194">
                  <c:v>73.430636955452769</c:v>
                </c:pt>
                <c:pt idx="195">
                  <c:v>114.4785680300001</c:v>
                </c:pt>
                <c:pt idx="196">
                  <c:v>141.97856802999999</c:v>
                </c:pt>
                <c:pt idx="197">
                  <c:v>141.97856802999999</c:v>
                </c:pt>
                <c:pt idx="198">
                  <c:v>210.72856802999999</c:v>
                </c:pt>
                <c:pt idx="199">
                  <c:v>279.99000281032983</c:v>
                </c:pt>
                <c:pt idx="200">
                  <c:v>349.27231247965273</c:v>
                </c:pt>
                <c:pt idx="201">
                  <c:v>419.14955648527774</c:v>
                </c:pt>
                <c:pt idx="202">
                  <c:v>489.11030004687495</c:v>
                </c:pt>
                <c:pt idx="203">
                  <c:v>697.33297705671873</c:v>
                </c:pt>
                <c:pt idx="204">
                  <c:v>797.28826985298599</c:v>
                </c:pt>
                <c:pt idx="205">
                  <c:v>814.73062021807789</c:v>
                </c:pt>
                <c:pt idx="206">
                  <c:v>943.36534424245269</c:v>
                </c:pt>
                <c:pt idx="207">
                  <c:v>963.67715684852988</c:v>
                </c:pt>
                <c:pt idx="208">
                  <c:v>873.79608548031115</c:v>
                </c:pt>
                <c:pt idx="209">
                  <c:v>948.71837265777788</c:v>
                </c:pt>
                <c:pt idx="210">
                  <c:v>943.94624491591105</c:v>
                </c:pt>
                <c:pt idx="211">
                  <c:v>744.67722529296873</c:v>
                </c:pt>
                <c:pt idx="212">
                  <c:v>612.62097884457773</c:v>
                </c:pt>
                <c:pt idx="213">
                  <c:v>534.44667334171868</c:v>
                </c:pt>
                <c:pt idx="214">
                  <c:v>565.71709579164462</c:v>
                </c:pt>
                <c:pt idx="215">
                  <c:v>681.02140508477964</c:v>
                </c:pt>
                <c:pt idx="216">
                  <c:v>770.50990042187505</c:v>
                </c:pt>
                <c:pt idx="217">
                  <c:v>778.58472498216872</c:v>
                </c:pt>
                <c:pt idx="218">
                  <c:v>717.45781694465279</c:v>
                </c:pt>
                <c:pt idx="219">
                  <c:v>627.8610615645191</c:v>
                </c:pt>
                <c:pt idx="220">
                  <c:v>536.74127428345298</c:v>
                </c:pt>
                <c:pt idx="221">
                  <c:v>430.66784090304708</c:v>
                </c:pt>
                <c:pt idx="222">
                  <c:v>363.68469150741839</c:v>
                </c:pt>
                <c:pt idx="223">
                  <c:v>351.71490204074593</c:v>
                </c:pt>
                <c:pt idx="224">
                  <c:v>353.05882739411982</c:v>
                </c:pt>
                <c:pt idx="225">
                  <c:v>396.11241780311946</c:v>
                </c:pt>
                <c:pt idx="226">
                  <c:v>412.59285328341031</c:v>
                </c:pt>
                <c:pt idx="227">
                  <c:v>401.1411785615465</c:v>
                </c:pt>
                <c:pt idx="228">
                  <c:v>389.71037872867578</c:v>
                </c:pt>
                <c:pt idx="229">
                  <c:v>364.08076878245316</c:v>
                </c:pt>
                <c:pt idx="230">
                  <c:v>310.49232877616282</c:v>
                </c:pt>
                <c:pt idx="231">
                  <c:v>227.99232877616362</c:v>
                </c:pt>
                <c:pt idx="232">
                  <c:v>47.830768782452623</c:v>
                </c:pt>
                <c:pt idx="233">
                  <c:v>-191.94915165208181</c:v>
                </c:pt>
                <c:pt idx="234">
                  <c:v>-283.45040378588664</c:v>
                </c:pt>
                <c:pt idx="235">
                  <c:v>-181.69222745812513</c:v>
                </c:pt>
                <c:pt idx="236">
                  <c:v>-7.9922806033246019</c:v>
                </c:pt>
                <c:pt idx="237">
                  <c:v>44.527782584300226</c:v>
                </c:pt>
                <c:pt idx="238">
                  <c:v>-82.482040080856137</c:v>
                </c:pt>
                <c:pt idx="239">
                  <c:v>-335.9501708439704</c:v>
                </c:pt>
                <c:pt idx="240">
                  <c:v>-524.59987820003664</c:v>
                </c:pt>
                <c:pt idx="241">
                  <c:v>-452.12984486341986</c:v>
                </c:pt>
                <c:pt idx="242">
                  <c:v>-417.64330889717019</c:v>
                </c:pt>
                <c:pt idx="243">
                  <c:v>-480.62795393701367</c:v>
                </c:pt>
                <c:pt idx="244">
                  <c:v>-460.30223578614761</c:v>
                </c:pt>
                <c:pt idx="245">
                  <c:v>-590.47627412487032</c:v>
                </c:pt>
                <c:pt idx="246">
                  <c:v>-818.92183671367991</c:v>
                </c:pt>
                <c:pt idx="247">
                  <c:v>-772.73062237097031</c:v>
                </c:pt>
                <c:pt idx="248">
                  <c:v>-420.95743941732536</c:v>
                </c:pt>
                <c:pt idx="249">
                  <c:v>-93.296679477886926</c:v>
                </c:pt>
                <c:pt idx="250">
                  <c:v>-39.158812393299797</c:v>
                </c:pt>
                <c:pt idx="251">
                  <c:v>-123.15804692078125</c:v>
                </c:pt>
                <c:pt idx="252">
                  <c:v>-83.648595165022115</c:v>
                </c:pt>
                <c:pt idx="253">
                  <c:v>66.694599657119738</c:v>
                </c:pt>
                <c:pt idx="254">
                  <c:v>94.19459965711917</c:v>
                </c:pt>
                <c:pt idx="255">
                  <c:v>-140.14323721692517</c:v>
                </c:pt>
                <c:pt idx="256">
                  <c:v>-252.49249722420328</c:v>
                </c:pt>
                <c:pt idx="257">
                  <c:v>103.49449082158</c:v>
                </c:pt>
                <c:pt idx="258">
                  <c:v>613.36797734718584</c:v>
                </c:pt>
                <c:pt idx="259">
                  <c:v>864.34364636452995</c:v>
                </c:pt>
                <c:pt idx="260">
                  <c:v>882.4335357861861</c:v>
                </c:pt>
                <c:pt idx="261">
                  <c:v>859.6880005032441</c:v>
                </c:pt>
                <c:pt idx="262">
                  <c:v>919.79191086204651</c:v>
                </c:pt>
                <c:pt idx="263">
                  <c:v>1105.3554746293801</c:v>
                </c:pt>
                <c:pt idx="264">
                  <c:v>1197.5648029978304</c:v>
                </c:pt>
                <c:pt idx="265">
                  <c:v>1084.1253281692798</c:v>
                </c:pt>
                <c:pt idx="266">
                  <c:v>845.71801231687436</c:v>
                </c:pt>
                <c:pt idx="267">
                  <c:v>741.71495042679976</c:v>
                </c:pt>
                <c:pt idx="268">
                  <c:v>707.80330890341895</c:v>
                </c:pt>
                <c:pt idx="269">
                  <c:v>630.77044233070001</c:v>
                </c:pt>
                <c:pt idx="270">
                  <c:v>443.92544975891894</c:v>
                </c:pt>
                <c:pt idx="271">
                  <c:v>183.05913021861153</c:v>
                </c:pt>
                <c:pt idx="272">
                  <c:v>126.52941835319962</c:v>
                </c:pt>
                <c:pt idx="273">
                  <c:v>-39.609098092481034</c:v>
                </c:pt>
                <c:pt idx="274">
                  <c:v>-403.05426647770349</c:v>
                </c:pt>
                <c:pt idx="275">
                  <c:v>-578.28504957320047</c:v>
                </c:pt>
                <c:pt idx="276">
                  <c:v>-683.74672058805538</c:v>
                </c:pt>
                <c:pt idx="277">
                  <c:v>-790.8783827223557</c:v>
                </c:pt>
                <c:pt idx="278">
                  <c:v>-1047.9202944810811</c:v>
                </c:pt>
                <c:pt idx="279">
                  <c:v>-1143.1356068645314</c:v>
                </c:pt>
                <c:pt idx="280">
                  <c:v>-573.66367167348062</c:v>
                </c:pt>
                <c:pt idx="281">
                  <c:v>359.25217940945276</c:v>
                </c:pt>
                <c:pt idx="282">
                  <c:v>1037.8606010736967</c:v>
                </c:pt>
                <c:pt idx="283">
                  <c:v>1169.2570729118529</c:v>
                </c:pt>
                <c:pt idx="284">
                  <c:v>1205.2940675144528</c:v>
                </c:pt>
                <c:pt idx="285">
                  <c:v>1174.5136593400298</c:v>
                </c:pt>
                <c:pt idx="286">
                  <c:v>1101.864519455853</c:v>
                </c:pt>
                <c:pt idx="287">
                  <c:v>1112.6246897362134</c:v>
                </c:pt>
                <c:pt idx="288">
                  <c:v>1124.2941701811103</c:v>
                </c:pt>
                <c:pt idx="289">
                  <c:v>944.37296079054693</c:v>
                </c:pt>
                <c:pt idx="290">
                  <c:v>580.77778258429998</c:v>
                </c:pt>
                <c:pt idx="291">
                  <c:v>239.50771939667499</c:v>
                </c:pt>
                <c:pt idx="292">
                  <c:v>3.2777825843006241</c:v>
                </c:pt>
                <c:pt idx="293">
                  <c:v>-28.690696153554256</c:v>
                </c:pt>
                <c:pt idx="294">
                  <c:v>50.62296079054596</c:v>
                </c:pt>
                <c:pt idx="295">
                  <c:v>144.90863373630077</c:v>
                </c:pt>
                <c:pt idx="296">
                  <c:v>227.01827331212991</c:v>
                </c:pt>
                <c:pt idx="297">
                  <c:v>282.40863373629975</c:v>
                </c:pt>
                <c:pt idx="298">
                  <c:v>297.33472498216878</c:v>
                </c:pt>
                <c:pt idx="299">
                  <c:v>256.8729607905459</c:v>
                </c:pt>
                <c:pt idx="300">
                  <c:v>201.8729607905471</c:v>
                </c:pt>
                <c:pt idx="301">
                  <c:v>132.33472498216935</c:v>
                </c:pt>
                <c:pt idx="302">
                  <c:v>47.878747883518898</c:v>
                </c:pt>
                <c:pt idx="303">
                  <c:v>-23.957395705214495</c:v>
                </c:pt>
                <c:pt idx="304">
                  <c:v>-123.98992559075558</c:v>
                </c:pt>
                <c:pt idx="305">
                  <c:v>-198.25715875162007</c:v>
                </c:pt>
                <c:pt idx="306">
                  <c:v>-134.83651791154722</c:v>
                </c:pt>
                <c:pt idx="307">
                  <c:v>-0.78504957319997004</c:v>
                </c:pt>
                <c:pt idx="308">
                  <c:v>107.52199692946377</c:v>
                </c:pt>
                <c:pt idx="309">
                  <c:v>120.60066049944733</c:v>
                </c:pt>
                <c:pt idx="310">
                  <c:v>78.018007586130082</c:v>
                </c:pt>
                <c:pt idx="311">
                  <c:v>35.120978844577422</c:v>
                </c:pt>
                <c:pt idx="312">
                  <c:v>-49.649791580087388</c:v>
                </c:pt>
                <c:pt idx="313">
                  <c:v>-149.38548054414724</c:v>
                </c:pt>
                <c:pt idx="314">
                  <c:v>-222.42568772999991</c:v>
                </c:pt>
                <c:pt idx="315">
                  <c:v>-227.12838272235547</c:v>
                </c:pt>
                <c:pt idx="316">
                  <c:v>-189.81789177312487</c:v>
                </c:pt>
                <c:pt idx="317">
                  <c:v>-234.57946559953672</c:v>
                </c:pt>
                <c:pt idx="318">
                  <c:v>-335.20859981249981</c:v>
                </c:pt>
                <c:pt idx="319">
                  <c:v>-367.55157405888872</c:v>
                </c:pt>
                <c:pt idx="320">
                  <c:v>-165.59303373808109</c:v>
                </c:pt>
                <c:pt idx="321">
                  <c:v>-1.6722654990225863</c:v>
                </c:pt>
                <c:pt idx="322">
                  <c:v>65.60187984916837</c:v>
                </c:pt>
                <c:pt idx="323">
                  <c:v>79.351879849169052</c:v>
                </c:pt>
                <c:pt idx="324">
                  <c:v>23.119426403018753</c:v>
                </c:pt>
                <c:pt idx="325">
                  <c:v>104.81449068344625</c:v>
                </c:pt>
                <c:pt idx="326">
                  <c:v>118.56449068344693</c:v>
                </c:pt>
                <c:pt idx="327">
                  <c:v>76.719556347144746</c:v>
                </c:pt>
                <c:pt idx="328">
                  <c:v>-267.61786302912026</c:v>
                </c:pt>
                <c:pt idx="329">
                  <c:v>-643.98805580133683</c:v>
                </c:pt>
                <c:pt idx="330">
                  <c:v>-346.24753049175371</c:v>
                </c:pt>
                <c:pt idx="331">
                  <c:v>37.890754090613108</c:v>
                </c:pt>
                <c:pt idx="332">
                  <c:v>10.110195582546753</c:v>
                </c:pt>
                <c:pt idx="333">
                  <c:v>-4.7286386273311916</c:v>
                </c:pt>
                <c:pt idx="334">
                  <c:v>22.37682597069994</c:v>
                </c:pt>
                <c:pt idx="335">
                  <c:v>-5.889699953124941</c:v>
                </c:pt>
                <c:pt idx="336">
                  <c:v>48.494490821579959</c:v>
                </c:pt>
                <c:pt idx="337">
                  <c:v>144.50401210037987</c:v>
                </c:pt>
                <c:pt idx="338">
                  <c:v>295.99449082157986</c:v>
                </c:pt>
                <c:pt idx="339">
                  <c:v>599.61797734718618</c:v>
                </c:pt>
                <c:pt idx="340">
                  <c:v>932.94459965711951</c:v>
                </c:pt>
                <c:pt idx="341">
                  <c:v>1020.8040186571966</c:v>
                </c:pt>
                <c:pt idx="342">
                  <c:v>696.46528855211295</c:v>
                </c:pt>
                <c:pt idx="343">
                  <c:v>327.06021124131939</c:v>
                </c:pt>
                <c:pt idx="344">
                  <c:v>231.44021539112987</c:v>
                </c:pt>
                <c:pt idx="345">
                  <c:v>314.3643931354685</c:v>
                </c:pt>
                <c:pt idx="346">
                  <c:v>316.31452526520019</c:v>
                </c:pt>
                <c:pt idx="347">
                  <c:v>261.75707291185313</c:v>
                </c:pt>
                <c:pt idx="348">
                  <c:v>317.87805445077959</c:v>
                </c:pt>
                <c:pt idx="349">
                  <c:v>305.50078715096316</c:v>
                </c:pt>
                <c:pt idx="350">
                  <c:v>237.6826421956132</c:v>
                </c:pt>
                <c:pt idx="351">
                  <c:v>169.16769344567501</c:v>
                </c:pt>
                <c:pt idx="352">
                  <c:v>141.43264219561331</c:v>
                </c:pt>
                <c:pt idx="353">
                  <c:v>141.19842594111071</c:v>
                </c:pt>
                <c:pt idx="354">
                  <c:v>154.71504468216855</c:v>
                </c:pt>
                <c:pt idx="355">
                  <c:v>195.96504468216915</c:v>
                </c:pt>
                <c:pt idx="356">
                  <c:v>210.18264219561328</c:v>
                </c:pt>
                <c:pt idx="357">
                  <c:v>155.41769344567479</c:v>
                </c:pt>
                <c:pt idx="358">
                  <c:v>-10.051574058889003</c:v>
                </c:pt>
                <c:pt idx="359">
                  <c:v>-246.32284315147007</c:v>
                </c:pt>
                <c:pt idx="360">
                  <c:v>-346.68978875868038</c:v>
                </c:pt>
                <c:pt idx="361">
                  <c:v>-267.81199949675567</c:v>
                </c:pt>
                <c:pt idx="362">
                  <c:v>-132.75978898008097</c:v>
                </c:pt>
                <c:pt idx="363">
                  <c:v>-10.445981342803382</c:v>
                </c:pt>
                <c:pt idx="364">
                  <c:v>98.855962369268468</c:v>
                </c:pt>
                <c:pt idx="365">
                  <c:v>167.60596236926895</c:v>
                </c:pt>
                <c:pt idx="366">
                  <c:v>222.77922394791111</c:v>
                </c:pt>
                <c:pt idx="367">
                  <c:v>333.48062021807789</c:v>
                </c:pt>
                <c:pt idx="368">
                  <c:v>472.60760906619663</c:v>
                </c:pt>
                <c:pt idx="369">
                  <c:v>461.5229148928297</c:v>
                </c:pt>
                <c:pt idx="370">
                  <c:v>298.11942640301874</c:v>
                </c:pt>
                <c:pt idx="371">
                  <c:v>92.27690423616319</c:v>
                </c:pt>
                <c:pt idx="372">
                  <c:v>-280.38465575754714</c:v>
                </c:pt>
                <c:pt idx="373">
                  <c:v>-683.84194322548149</c:v>
                </c:pt>
                <c:pt idx="374">
                  <c:v>-799.70361205473125</c:v>
                </c:pt>
                <c:pt idx="375">
                  <c:v>-652.87616603679976</c:v>
                </c:pt>
                <c:pt idx="376">
                  <c:v>-435.62121393938696</c:v>
                </c:pt>
                <c:pt idx="377">
                  <c:v>-272.1897530983249</c:v>
                </c:pt>
                <c:pt idx="378">
                  <c:v>-163.22640008572003</c:v>
                </c:pt>
                <c:pt idx="379">
                  <c:v>-95.111414208888917</c:v>
                </c:pt>
                <c:pt idx="380">
                  <c:v>-123.11909150920006</c:v>
                </c:pt>
                <c:pt idx="381">
                  <c:v>-178.7298907611368</c:v>
                </c:pt>
                <c:pt idx="382">
                  <c:v>-193.03098783055341</c:v>
                </c:pt>
                <c:pt idx="383">
                  <c:v>-220.96184553937019</c:v>
                </c:pt>
                <c:pt idx="384">
                  <c:v>-248.81254367445348</c:v>
                </c:pt>
                <c:pt idx="385">
                  <c:v>-180.24958267983126</c:v>
                </c:pt>
                <c:pt idx="386">
                  <c:v>12.2166</c:v>
                </c:pt>
                <c:pt idx="387">
                  <c:v>135.9666</c:v>
                </c:pt>
                <c:pt idx="388">
                  <c:v>135.9666</c:v>
                </c:pt>
                <c:pt idx="389">
                  <c:v>135.9666</c:v>
                </c:pt>
                <c:pt idx="390">
                  <c:v>135.9666</c:v>
                </c:pt>
                <c:pt idx="391">
                  <c:v>204.7166</c:v>
                </c:pt>
                <c:pt idx="392">
                  <c:v>424.72703744449649</c:v>
                </c:pt>
                <c:pt idx="393">
                  <c:v>727.40071652091876</c:v>
                </c:pt>
                <c:pt idx="394">
                  <c:v>989.42851488480005</c:v>
                </c:pt>
                <c:pt idx="395">
                  <c:v>1170.0927422054631</c:v>
                </c:pt>
                <c:pt idx="396">
                  <c:v>1283.532923911519</c:v>
                </c:pt>
                <c:pt idx="397">
                  <c:v>1329.9711688218524</c:v>
                </c:pt>
                <c:pt idx="398">
                  <c:v>1199.2033205221128</c:v>
                </c:pt>
                <c:pt idx="399">
                  <c:v>806.66693997978643</c:v>
                </c:pt>
                <c:pt idx="400">
                  <c:v>355.82773450097807</c:v>
                </c:pt>
                <c:pt idx="401">
                  <c:v>67.0777345009774</c:v>
                </c:pt>
                <c:pt idx="402">
                  <c:v>-154.39812015083137</c:v>
                </c:pt>
                <c:pt idx="403">
                  <c:v>-295.11786302911969</c:v>
                </c:pt>
                <c:pt idx="404">
                  <c:v>-270.80462358280016</c:v>
                </c:pt>
                <c:pt idx="405">
                  <c:v>-245.74782059054749</c:v>
                </c:pt>
                <c:pt idx="406">
                  <c:v>-289.4339201360367</c:v>
                </c:pt>
                <c:pt idx="407">
                  <c:v>-319.46771416201369</c:v>
                </c:pt>
                <c:pt idx="408">
                  <c:v>-239.2601944712313</c:v>
                </c:pt>
                <c:pt idx="409">
                  <c:v>-48.114974766880586</c:v>
                </c:pt>
                <c:pt idx="410">
                  <c:v>116.53307460469662</c:v>
                </c:pt>
                <c:pt idx="411">
                  <c:v>185.39955648527763</c:v>
                </c:pt>
                <c:pt idx="412">
                  <c:v>213.13502523311945</c:v>
                </c:pt>
                <c:pt idx="413">
                  <c:v>240.99449082158</c:v>
                </c:pt>
                <c:pt idx="414">
                  <c:v>337.73546821069658</c:v>
                </c:pt>
                <c:pt idx="415">
                  <c:v>490.27136137266848</c:v>
                </c:pt>
                <c:pt idx="416">
                  <c:v>533.60676278307483</c:v>
                </c:pt>
                <c:pt idx="417">
                  <c:v>384.31607986396358</c:v>
                </c:pt>
                <c:pt idx="418">
                  <c:v>164.94733650711339</c:v>
                </c:pt>
                <c:pt idx="419">
                  <c:v>-55.527358468588858</c:v>
                </c:pt>
                <c:pt idx="420">
                  <c:v>-153.60098877102212</c:v>
                </c:pt>
                <c:pt idx="421">
                  <c:v>-45.028831178147499</c:v>
                </c:pt>
                <c:pt idx="422">
                  <c:v>119.4234117346746</c:v>
                </c:pt>
                <c:pt idx="423">
                  <c:v>284.69562028714444</c:v>
                </c:pt>
                <c:pt idx="424">
                  <c:v>519.56785431941148</c:v>
                </c:pt>
                <c:pt idx="425">
                  <c:v>893.69733650711339</c:v>
                </c:pt>
                <c:pt idx="426">
                  <c:v>1298.5407166041859</c:v>
                </c:pt>
                <c:pt idx="427">
                  <c:v>1404.8106633208527</c:v>
                </c:pt>
                <c:pt idx="428">
                  <c:v>1002.656258305811</c:v>
                </c:pt>
                <c:pt idx="429">
                  <c:v>443.79098233018584</c:v>
                </c:pt>
                <c:pt idx="430">
                  <c:v>100.32028834491302</c:v>
                </c:pt>
                <c:pt idx="431">
                  <c:v>-39.11731885142239</c:v>
                </c:pt>
                <c:pt idx="432">
                  <c:v>-27.798408423552985</c:v>
                </c:pt>
                <c:pt idx="433">
                  <c:v>66.868439995213606</c:v>
                </c:pt>
                <c:pt idx="434">
                  <c:v>80.09740276594664</c:v>
                </c:pt>
                <c:pt idx="435">
                  <c:v>-86.190577884925275</c:v>
                </c:pt>
                <c:pt idx="436">
                  <c:v>-364.68586929792258</c:v>
                </c:pt>
                <c:pt idx="437">
                  <c:v>-686.77040077148104</c:v>
                </c:pt>
                <c:pt idx="438">
                  <c:v>-1010.6977674453473</c:v>
                </c:pt>
                <c:pt idx="439">
                  <c:v>-1238.9542035398806</c:v>
                </c:pt>
                <c:pt idx="440">
                  <c:v>-1300.8358194453313</c:v>
                </c:pt>
                <c:pt idx="441">
                  <c:v>-1112.8080556632037</c:v>
                </c:pt>
                <c:pt idx="442">
                  <c:v>-743.43053320588069</c:v>
                </c:pt>
                <c:pt idx="443">
                  <c:v>-358.96284287520336</c:v>
                </c:pt>
                <c:pt idx="444">
                  <c:v>-42.781730008880558</c:v>
                </c:pt>
                <c:pt idx="445">
                  <c:v>108.4666</c:v>
                </c:pt>
                <c:pt idx="446">
                  <c:v>135.9666</c:v>
                </c:pt>
                <c:pt idx="447">
                  <c:v>135.9666</c:v>
                </c:pt>
                <c:pt idx="448">
                  <c:v>135.9666</c:v>
                </c:pt>
                <c:pt idx="449">
                  <c:v>135.9666</c:v>
                </c:pt>
                <c:pt idx="450">
                  <c:v>135.9666</c:v>
                </c:pt>
                <c:pt idx="451">
                  <c:v>135.9666</c:v>
                </c:pt>
                <c:pt idx="452">
                  <c:v>135.9666</c:v>
                </c:pt>
                <c:pt idx="453">
                  <c:v>135.9666</c:v>
                </c:pt>
                <c:pt idx="454">
                  <c:v>135.9666</c:v>
                </c:pt>
                <c:pt idx="455">
                  <c:v>135.9666</c:v>
                </c:pt>
                <c:pt idx="456">
                  <c:v>135.9666</c:v>
                </c:pt>
                <c:pt idx="457">
                  <c:v>135.9666</c:v>
                </c:pt>
                <c:pt idx="458">
                  <c:v>135.9666</c:v>
                </c:pt>
                <c:pt idx="459">
                  <c:v>135.9666</c:v>
                </c:pt>
                <c:pt idx="460">
                  <c:v>135.9666</c:v>
                </c:pt>
                <c:pt idx="461">
                  <c:v>135.9666</c:v>
                </c:pt>
                <c:pt idx="462">
                  <c:v>135.9666</c:v>
                </c:pt>
                <c:pt idx="463">
                  <c:v>135.9666</c:v>
                </c:pt>
                <c:pt idx="464">
                  <c:v>135.9666</c:v>
                </c:pt>
                <c:pt idx="465">
                  <c:v>135.9666</c:v>
                </c:pt>
                <c:pt idx="466">
                  <c:v>135.9666</c:v>
                </c:pt>
                <c:pt idx="467">
                  <c:v>135.9666</c:v>
                </c:pt>
                <c:pt idx="468">
                  <c:v>135.9666</c:v>
                </c:pt>
                <c:pt idx="469">
                  <c:v>135.9666</c:v>
                </c:pt>
                <c:pt idx="470">
                  <c:v>135.9666</c:v>
                </c:pt>
                <c:pt idx="471">
                  <c:v>135.9666</c:v>
                </c:pt>
                <c:pt idx="472">
                  <c:v>135.9666</c:v>
                </c:pt>
                <c:pt idx="473">
                  <c:v>135.9666</c:v>
                </c:pt>
                <c:pt idx="474">
                  <c:v>135.9666</c:v>
                </c:pt>
                <c:pt idx="475">
                  <c:v>135.9666</c:v>
                </c:pt>
                <c:pt idx="476">
                  <c:v>135.9666</c:v>
                </c:pt>
                <c:pt idx="477">
                  <c:v>135.9666</c:v>
                </c:pt>
                <c:pt idx="478">
                  <c:v>135.9666</c:v>
                </c:pt>
                <c:pt idx="479">
                  <c:v>135.9666</c:v>
                </c:pt>
                <c:pt idx="480">
                  <c:v>135.9666</c:v>
                </c:pt>
                <c:pt idx="481">
                  <c:v>135.9666</c:v>
                </c:pt>
                <c:pt idx="482">
                  <c:v>135.9666</c:v>
                </c:pt>
                <c:pt idx="483">
                  <c:v>135.9666</c:v>
                </c:pt>
                <c:pt idx="484">
                  <c:v>135.9666</c:v>
                </c:pt>
                <c:pt idx="485">
                  <c:v>135.9666</c:v>
                </c:pt>
                <c:pt idx="486">
                  <c:v>135.9666</c:v>
                </c:pt>
                <c:pt idx="487">
                  <c:v>135.9666</c:v>
                </c:pt>
                <c:pt idx="488">
                  <c:v>135.9666</c:v>
                </c:pt>
                <c:pt idx="489">
                  <c:v>135.9666</c:v>
                </c:pt>
                <c:pt idx="490">
                  <c:v>135.9666</c:v>
                </c:pt>
                <c:pt idx="491">
                  <c:v>135.9666</c:v>
                </c:pt>
                <c:pt idx="492">
                  <c:v>135.9666</c:v>
                </c:pt>
                <c:pt idx="493">
                  <c:v>135.9666</c:v>
                </c:pt>
                <c:pt idx="494">
                  <c:v>135.9666</c:v>
                </c:pt>
                <c:pt idx="495">
                  <c:v>135.9666</c:v>
                </c:pt>
                <c:pt idx="496">
                  <c:v>135.9666</c:v>
                </c:pt>
                <c:pt idx="497">
                  <c:v>135.9666</c:v>
                </c:pt>
                <c:pt idx="498">
                  <c:v>135.9666</c:v>
                </c:pt>
                <c:pt idx="499">
                  <c:v>135.9666</c:v>
                </c:pt>
                <c:pt idx="500">
                  <c:v>135.9666</c:v>
                </c:pt>
                <c:pt idx="501">
                  <c:v>135.9666</c:v>
                </c:pt>
                <c:pt idx="502">
                  <c:v>135.9666</c:v>
                </c:pt>
                <c:pt idx="503">
                  <c:v>135.9666</c:v>
                </c:pt>
                <c:pt idx="504">
                  <c:v>135.9666</c:v>
                </c:pt>
                <c:pt idx="505">
                  <c:v>135.9666</c:v>
                </c:pt>
                <c:pt idx="506">
                  <c:v>135.9666</c:v>
                </c:pt>
                <c:pt idx="507">
                  <c:v>135.9666</c:v>
                </c:pt>
                <c:pt idx="508">
                  <c:v>135.9666</c:v>
                </c:pt>
                <c:pt idx="509">
                  <c:v>135.9666</c:v>
                </c:pt>
                <c:pt idx="510">
                  <c:v>135.9666</c:v>
                </c:pt>
                <c:pt idx="511">
                  <c:v>204.7166</c:v>
                </c:pt>
                <c:pt idx="512">
                  <c:v>479.72703744449649</c:v>
                </c:pt>
                <c:pt idx="513">
                  <c:v>974.97753611241308</c:v>
                </c:pt>
                <c:pt idx="514">
                  <c:v>1416.5352203290749</c:v>
                </c:pt>
                <c:pt idx="515">
                  <c:v>1544.2798390867861</c:v>
                </c:pt>
                <c:pt idx="516">
                  <c:v>1344.0000573387999</c:v>
                </c:pt>
                <c:pt idx="517">
                  <c:v>854.76194419866283</c:v>
                </c:pt>
                <c:pt idx="518">
                  <c:v>348.49021101991855</c:v>
                </c:pt>
                <c:pt idx="519">
                  <c:v>73.490211019919059</c:v>
                </c:pt>
                <c:pt idx="520">
                  <c:v>-65.091943225480961</c:v>
                </c:pt>
                <c:pt idx="521">
                  <c:v>-135.57873398970364</c:v>
                </c:pt>
                <c:pt idx="522">
                  <c:v>-192.39276184319999</c:v>
                </c:pt>
                <c:pt idx="523">
                  <c:v>-359.55540034288038</c:v>
                </c:pt>
                <c:pt idx="524">
                  <c:v>-665.25301583883686</c:v>
                </c:pt>
                <c:pt idx="525">
                  <c:v>-944.37121393938685</c:v>
                </c:pt>
                <c:pt idx="526">
                  <c:v>-947.87193282352223</c:v>
                </c:pt>
                <c:pt idx="527">
                  <c:v>-633.36540355222212</c:v>
                </c:pt>
                <c:pt idx="528">
                  <c:v>-276.36640088805547</c:v>
                </c:pt>
                <c:pt idx="529">
                  <c:v>-138.9916502220139</c:v>
                </c:pt>
                <c:pt idx="530">
                  <c:v>-1.5334000000000003</c:v>
                </c:pt>
                <c:pt idx="531">
                  <c:v>135.9666</c:v>
                </c:pt>
                <c:pt idx="532">
                  <c:v>163.4666</c:v>
                </c:pt>
                <c:pt idx="533">
                  <c:v>300.96826999111943</c:v>
                </c:pt>
                <c:pt idx="534">
                  <c:v>548.52671968029995</c:v>
                </c:pt>
                <c:pt idx="535">
                  <c:v>686.39411772657775</c:v>
                </c:pt>
                <c:pt idx="536">
                  <c:v>824.59551399674433</c:v>
                </c:pt>
                <c:pt idx="537">
                  <c:v>1211.2738550717861</c:v>
                </c:pt>
                <c:pt idx="538">
                  <c:v>1600.5223124796528</c:v>
                </c:pt>
                <c:pt idx="539">
                  <c:v>1539.4726415314112</c:v>
                </c:pt>
                <c:pt idx="540">
                  <c:v>941.99469903116858</c:v>
                </c:pt>
                <c:pt idx="541">
                  <c:v>353.52690423616298</c:v>
                </c:pt>
                <c:pt idx="542">
                  <c:v>133.52690423616329</c:v>
                </c:pt>
                <c:pt idx="543">
                  <c:v>36.869426403018949</c:v>
                </c:pt>
                <c:pt idx="544">
                  <c:v>-115.78044365285555</c:v>
                </c:pt>
                <c:pt idx="545">
                  <c:v>-324.52165290528683</c:v>
                </c:pt>
                <c:pt idx="546">
                  <c:v>-369.66607219583136</c:v>
                </c:pt>
                <c:pt idx="547">
                  <c:v>-248.49453848425372</c:v>
                </c:pt>
                <c:pt idx="548">
                  <c:v>-154.18214568058877</c:v>
                </c:pt>
                <c:pt idx="549">
                  <c:v>-100.44090148686996</c:v>
                </c:pt>
                <c:pt idx="550">
                  <c:v>-74.132022652814058</c:v>
                </c:pt>
                <c:pt idx="551">
                  <c:v>-6.2616904749811937</c:v>
                </c:pt>
                <c:pt idx="552">
                  <c:v>7.0040121003798621</c:v>
                </c:pt>
                <c:pt idx="553">
                  <c:v>6.3026158302131945</c:v>
                </c:pt>
                <c:pt idx="554">
                  <c:v>60.851718227963239</c:v>
                </c:pt>
                <c:pt idx="555">
                  <c:v>115.63127940019639</c:v>
                </c:pt>
                <c:pt idx="556">
                  <c:v>170.63127940019666</c:v>
                </c:pt>
                <c:pt idx="557">
                  <c:v>239.60171822796335</c:v>
                </c:pt>
                <c:pt idx="558">
                  <c:v>308.91742771967489</c:v>
                </c:pt>
                <c:pt idx="559">
                  <c:v>515.99449082157969</c:v>
                </c:pt>
                <c:pt idx="560">
                  <c:v>491.08297705671873</c:v>
                </c:pt>
                <c:pt idx="561">
                  <c:v>216.78228583798611</c:v>
                </c:pt>
                <c:pt idx="562">
                  <c:v>148.03228583798611</c:v>
                </c:pt>
                <c:pt idx="563">
                  <c:v>-71.967714162013834</c:v>
                </c:pt>
                <c:pt idx="564">
                  <c:v>-802.88202265281393</c:v>
                </c:pt>
                <c:pt idx="565">
                  <c:v>-1317.2745051476368</c:v>
                </c:pt>
                <c:pt idx="566">
                  <c:v>-1251.8214851151999</c:v>
                </c:pt>
                <c:pt idx="567">
                  <c:v>-524.03340000000003</c:v>
                </c:pt>
                <c:pt idx="568">
                  <c:v>135.9666</c:v>
                </c:pt>
                <c:pt idx="569">
                  <c:v>135.9666</c:v>
                </c:pt>
                <c:pt idx="570">
                  <c:v>135.9666</c:v>
                </c:pt>
                <c:pt idx="571">
                  <c:v>135.9666</c:v>
                </c:pt>
                <c:pt idx="572">
                  <c:v>135.9666</c:v>
                </c:pt>
                <c:pt idx="573">
                  <c:v>135.9666</c:v>
                </c:pt>
                <c:pt idx="574">
                  <c:v>135.9666</c:v>
                </c:pt>
                <c:pt idx="575">
                  <c:v>135.9666</c:v>
                </c:pt>
                <c:pt idx="576">
                  <c:v>135.9666</c:v>
                </c:pt>
                <c:pt idx="577">
                  <c:v>135.9666</c:v>
                </c:pt>
                <c:pt idx="578">
                  <c:v>135.9666</c:v>
                </c:pt>
                <c:pt idx="579">
                  <c:v>135.9666</c:v>
                </c:pt>
                <c:pt idx="580">
                  <c:v>135.9666</c:v>
                </c:pt>
                <c:pt idx="581">
                  <c:v>135.9666</c:v>
                </c:pt>
                <c:pt idx="582">
                  <c:v>135.9666</c:v>
                </c:pt>
                <c:pt idx="583">
                  <c:v>135.9666</c:v>
                </c:pt>
                <c:pt idx="584">
                  <c:v>135.9666</c:v>
                </c:pt>
                <c:pt idx="585">
                  <c:v>135.9666</c:v>
                </c:pt>
                <c:pt idx="586">
                  <c:v>135.9666</c:v>
                </c:pt>
                <c:pt idx="587">
                  <c:v>135.9666</c:v>
                </c:pt>
                <c:pt idx="588">
                  <c:v>135.9666</c:v>
                </c:pt>
                <c:pt idx="589">
                  <c:v>135.9666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FBD-4B37-BC13-2D80C0A989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01461680"/>
        <c:axId val="1600708384"/>
      </c:lineChart>
      <c:catAx>
        <c:axId val="1601461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</a:t>
                </a:r>
                <a:r>
                  <a:rPr lang="en-GB" sz="1400" baseline="0"/>
                  <a:t> (s)</a:t>
                </a:r>
                <a:endParaRPr lang="en-GB" sz="1400"/>
              </a:p>
            </c:rich>
          </c:tx>
          <c:layout>
            <c:manualLayout>
              <c:xMode val="edge"/>
              <c:yMode val="edge"/>
              <c:x val="0.49948834803112535"/>
              <c:y val="0.8928928024021747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0708384"/>
        <c:crosses val="autoZero"/>
        <c:auto val="1"/>
        <c:lblAlgn val="ctr"/>
        <c:lblOffset val="100"/>
        <c:noMultiLvlLbl val="0"/>
      </c:catAx>
      <c:valAx>
        <c:axId val="1600708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Tractive</a:t>
                </a:r>
                <a:r>
                  <a:rPr lang="en-GB" sz="1400" baseline="0"/>
                  <a:t> Force (N)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146168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9401663550048245"/>
          <c:y val="0.94849214345721178"/>
          <c:w val="0.66533644951749571"/>
          <c:h val="4.09640676982391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Total Resistance to Motion (Medium Phase)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72180328954034"/>
          <c:y val="7.014834634092687E-2"/>
          <c:w val="0.84885619872600415"/>
          <c:h val="0.80829017222702881"/>
        </c:manualLayout>
      </c:layout>
      <c:lineChart>
        <c:grouping val="standard"/>
        <c:varyColors val="0"/>
        <c:ser>
          <c:idx val="0"/>
          <c:order val="0"/>
          <c:tx>
            <c:v>Acceleration Resistance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WLTC_class_3!$W$598:$W$1030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137.5</c:v>
                </c:pt>
                <c:pt idx="11">
                  <c:v>288.75</c:v>
                </c:pt>
                <c:pt idx="12">
                  <c:v>522.5</c:v>
                </c:pt>
                <c:pt idx="13">
                  <c:v>962.5</c:v>
                </c:pt>
                <c:pt idx="14">
                  <c:v>1292.4999999999998</c:v>
                </c:pt>
                <c:pt idx="15">
                  <c:v>1471.25</c:v>
                </c:pt>
                <c:pt idx="16">
                  <c:v>1553.75</c:v>
                </c:pt>
                <c:pt idx="17">
                  <c:v>1471.2499999999998</c:v>
                </c:pt>
                <c:pt idx="18">
                  <c:v>1278.7499999999995</c:v>
                </c:pt>
                <c:pt idx="19">
                  <c:v>1141.2499999999998</c:v>
                </c:pt>
                <c:pt idx="20">
                  <c:v>1113.7500000000002</c:v>
                </c:pt>
                <c:pt idx="21">
                  <c:v>1045.0000000000002</c:v>
                </c:pt>
                <c:pt idx="22">
                  <c:v>742.49999999999977</c:v>
                </c:pt>
                <c:pt idx="23">
                  <c:v>316.25000000000057</c:v>
                </c:pt>
                <c:pt idx="24">
                  <c:v>27.500000000000391</c:v>
                </c:pt>
                <c:pt idx="25">
                  <c:v>-41.25000000000059</c:v>
                </c:pt>
                <c:pt idx="26">
                  <c:v>-41.249999999999609</c:v>
                </c:pt>
                <c:pt idx="27">
                  <c:v>-82.500000000000185</c:v>
                </c:pt>
                <c:pt idx="28">
                  <c:v>-165.00000000000037</c:v>
                </c:pt>
                <c:pt idx="29">
                  <c:v>-261.24999999999977</c:v>
                </c:pt>
                <c:pt idx="30">
                  <c:v>-288.75000000000017</c:v>
                </c:pt>
                <c:pt idx="31">
                  <c:v>-206.24999999999997</c:v>
                </c:pt>
                <c:pt idx="32">
                  <c:v>-82.500000000000185</c:v>
                </c:pt>
                <c:pt idx="33">
                  <c:v>13.750000000000195</c:v>
                </c:pt>
                <c:pt idx="34">
                  <c:v>110.00000000000058</c:v>
                </c:pt>
                <c:pt idx="35">
                  <c:v>165.00000000000037</c:v>
                </c:pt>
                <c:pt idx="36">
                  <c:v>123.7499999999998</c:v>
                </c:pt>
                <c:pt idx="37">
                  <c:v>41.249999999999609</c:v>
                </c:pt>
                <c:pt idx="38">
                  <c:v>0</c:v>
                </c:pt>
                <c:pt idx="39">
                  <c:v>13.750000000000195</c:v>
                </c:pt>
                <c:pt idx="40">
                  <c:v>96.250000000000384</c:v>
                </c:pt>
                <c:pt idx="41">
                  <c:v>220.00000000000017</c:v>
                </c:pt>
                <c:pt idx="42">
                  <c:v>302.49999999999943</c:v>
                </c:pt>
                <c:pt idx="43">
                  <c:v>357.4999999999992</c:v>
                </c:pt>
                <c:pt idx="44">
                  <c:v>371.2500000000004</c:v>
                </c:pt>
                <c:pt idx="45">
                  <c:v>316.25000000000057</c:v>
                </c:pt>
                <c:pt idx="46">
                  <c:v>192.4999999999998</c:v>
                </c:pt>
                <c:pt idx="47">
                  <c:v>54.999999999999801</c:v>
                </c:pt>
                <c:pt idx="48">
                  <c:v>-13.750000000000195</c:v>
                </c:pt>
                <c:pt idx="49">
                  <c:v>-41.249999999999609</c:v>
                </c:pt>
                <c:pt idx="50">
                  <c:v>-41.249999999999609</c:v>
                </c:pt>
                <c:pt idx="51">
                  <c:v>54.999999999999801</c:v>
                </c:pt>
                <c:pt idx="52">
                  <c:v>233.7499999999994</c:v>
                </c:pt>
                <c:pt idx="53">
                  <c:v>288.75000000000017</c:v>
                </c:pt>
                <c:pt idx="54">
                  <c:v>165.00000000000037</c:v>
                </c:pt>
                <c:pt idx="55">
                  <c:v>96.249999999999417</c:v>
                </c:pt>
                <c:pt idx="56">
                  <c:v>109.9999999999996</c:v>
                </c:pt>
                <c:pt idx="57">
                  <c:v>110.00000000000058</c:v>
                </c:pt>
                <c:pt idx="58">
                  <c:v>82.500000000000185</c:v>
                </c:pt>
                <c:pt idx="59">
                  <c:v>13.749999999999218</c:v>
                </c:pt>
                <c:pt idx="60">
                  <c:v>-123.7499999999998</c:v>
                </c:pt>
                <c:pt idx="61">
                  <c:v>-357.4999999999992</c:v>
                </c:pt>
                <c:pt idx="62">
                  <c:v>-536.24999999999977</c:v>
                </c:pt>
                <c:pt idx="63">
                  <c:v>-563.75000000000023</c:v>
                </c:pt>
                <c:pt idx="64">
                  <c:v>-673.74999999999977</c:v>
                </c:pt>
                <c:pt idx="65">
                  <c:v>-948.74999999999977</c:v>
                </c:pt>
                <c:pt idx="66">
                  <c:v>-1100</c:v>
                </c:pt>
                <c:pt idx="67">
                  <c:v>-921.25000000000034</c:v>
                </c:pt>
                <c:pt idx="68">
                  <c:v>-673.7500000000008</c:v>
                </c:pt>
                <c:pt idx="69">
                  <c:v>-756.25</c:v>
                </c:pt>
                <c:pt idx="70">
                  <c:v>-1141.2499999999998</c:v>
                </c:pt>
                <c:pt idx="71">
                  <c:v>-1416.25</c:v>
                </c:pt>
                <c:pt idx="72">
                  <c:v>-1457.4999999999998</c:v>
                </c:pt>
                <c:pt idx="73">
                  <c:v>-1045</c:v>
                </c:pt>
                <c:pt idx="74">
                  <c:v>-467.50000000000006</c:v>
                </c:pt>
                <c:pt idx="75">
                  <c:v>-82.499999999999957</c:v>
                </c:pt>
                <c:pt idx="76">
                  <c:v>275</c:v>
                </c:pt>
                <c:pt idx="77">
                  <c:v>893.75</c:v>
                </c:pt>
                <c:pt idx="78">
                  <c:v>1265</c:v>
                </c:pt>
                <c:pt idx="79">
                  <c:v>1237.5</c:v>
                </c:pt>
                <c:pt idx="80">
                  <c:v>1210</c:v>
                </c:pt>
                <c:pt idx="81">
                  <c:v>824.99999999999989</c:v>
                </c:pt>
                <c:pt idx="82">
                  <c:v>550</c:v>
                </c:pt>
                <c:pt idx="83">
                  <c:v>550</c:v>
                </c:pt>
                <c:pt idx="84">
                  <c:v>550</c:v>
                </c:pt>
                <c:pt idx="85">
                  <c:v>316.2499999999996</c:v>
                </c:pt>
                <c:pt idx="86">
                  <c:v>68.75</c:v>
                </c:pt>
                <c:pt idx="87">
                  <c:v>-178.7499999999996</c:v>
                </c:pt>
                <c:pt idx="88">
                  <c:v>-659.99999999999966</c:v>
                </c:pt>
                <c:pt idx="89">
                  <c:v>-989.99999999999989</c:v>
                </c:pt>
                <c:pt idx="90">
                  <c:v>-1182.5000000000002</c:v>
                </c:pt>
                <c:pt idx="91">
                  <c:v>-1237.5</c:v>
                </c:pt>
                <c:pt idx="92">
                  <c:v>-824.99999999999989</c:v>
                </c:pt>
                <c:pt idx="93">
                  <c:v>-536.25000000000034</c:v>
                </c:pt>
                <c:pt idx="94">
                  <c:v>-302.5000000000004</c:v>
                </c:pt>
                <c:pt idx="95">
                  <c:v>330.00000000000028</c:v>
                </c:pt>
                <c:pt idx="96">
                  <c:v>687.5</c:v>
                </c:pt>
                <c:pt idx="97">
                  <c:v>632.49999999999977</c:v>
                </c:pt>
                <c:pt idx="98">
                  <c:v>618.75</c:v>
                </c:pt>
                <c:pt idx="99">
                  <c:v>605.00000000000023</c:v>
                </c:pt>
                <c:pt idx="100">
                  <c:v>343.75</c:v>
                </c:pt>
                <c:pt idx="101">
                  <c:v>110.00000000000009</c:v>
                </c:pt>
                <c:pt idx="102">
                  <c:v>123.7500000000003</c:v>
                </c:pt>
                <c:pt idx="103">
                  <c:v>220.00000000000017</c:v>
                </c:pt>
                <c:pt idx="104">
                  <c:v>192.50000000000028</c:v>
                </c:pt>
                <c:pt idx="105">
                  <c:v>-41.25000000000059</c:v>
                </c:pt>
                <c:pt idx="106">
                  <c:v>-673.75000000000023</c:v>
                </c:pt>
                <c:pt idx="107">
                  <c:v>-907.49999999999966</c:v>
                </c:pt>
                <c:pt idx="108">
                  <c:v>-714.99999999999989</c:v>
                </c:pt>
                <c:pt idx="109">
                  <c:v>-550</c:v>
                </c:pt>
                <c:pt idx="110">
                  <c:v>-261.25000000000028</c:v>
                </c:pt>
                <c:pt idx="111">
                  <c:v>-110.00000000000009</c:v>
                </c:pt>
                <c:pt idx="112">
                  <c:v>-27.499999999999901</c:v>
                </c:pt>
                <c:pt idx="113">
                  <c:v>-13.750000000000195</c:v>
                </c:pt>
                <c:pt idx="114">
                  <c:v>-151.2500000000002</c:v>
                </c:pt>
                <c:pt idx="115">
                  <c:v>-412.49999999999994</c:v>
                </c:pt>
                <c:pt idx="116">
                  <c:v>-659.99999999999989</c:v>
                </c:pt>
                <c:pt idx="117">
                  <c:v>-701.24999999999966</c:v>
                </c:pt>
                <c:pt idx="118">
                  <c:v>-426.24999999999989</c:v>
                </c:pt>
                <c:pt idx="119">
                  <c:v>54.999999999999801</c:v>
                </c:pt>
                <c:pt idx="120">
                  <c:v>701.25000000000011</c:v>
                </c:pt>
                <c:pt idx="121">
                  <c:v>1086.2500000000002</c:v>
                </c:pt>
                <c:pt idx="122">
                  <c:v>646.24999999999989</c:v>
                </c:pt>
                <c:pt idx="123">
                  <c:v>13.749999999999707</c:v>
                </c:pt>
                <c:pt idx="124">
                  <c:v>-453.75000000000011</c:v>
                </c:pt>
                <c:pt idx="125">
                  <c:v>-1003.7499999999998</c:v>
                </c:pt>
                <c:pt idx="126">
                  <c:v>-893.75</c:v>
                </c:pt>
                <c:pt idx="127">
                  <c:v>-261.25000000000006</c:v>
                </c:pt>
                <c:pt idx="128">
                  <c:v>137.5</c:v>
                </c:pt>
                <c:pt idx="129">
                  <c:v>550</c:v>
                </c:pt>
                <c:pt idx="130">
                  <c:v>756.25</c:v>
                </c:pt>
                <c:pt idx="131">
                  <c:v>632.50000000000023</c:v>
                </c:pt>
                <c:pt idx="132">
                  <c:v>550</c:v>
                </c:pt>
                <c:pt idx="133">
                  <c:v>467.49999999999977</c:v>
                </c:pt>
                <c:pt idx="134">
                  <c:v>563.75000000000023</c:v>
                </c:pt>
                <c:pt idx="135">
                  <c:v>811.24999999999977</c:v>
                </c:pt>
                <c:pt idx="136">
                  <c:v>1127.4999999999993</c:v>
                </c:pt>
                <c:pt idx="137">
                  <c:v>1086.2499999999998</c:v>
                </c:pt>
                <c:pt idx="138">
                  <c:v>742.5000000000008</c:v>
                </c:pt>
                <c:pt idx="139">
                  <c:v>522.50000000000057</c:v>
                </c:pt>
                <c:pt idx="140">
                  <c:v>233.7499999999994</c:v>
                </c:pt>
                <c:pt idx="141">
                  <c:v>54.999999999999801</c:v>
                </c:pt>
                <c:pt idx="142">
                  <c:v>41.25000000000059</c:v>
                </c:pt>
                <c:pt idx="143">
                  <c:v>54.999999999999801</c:v>
                </c:pt>
                <c:pt idx="144">
                  <c:v>68.75</c:v>
                </c:pt>
                <c:pt idx="145">
                  <c:v>96.250000000000384</c:v>
                </c:pt>
                <c:pt idx="146">
                  <c:v>137.5</c:v>
                </c:pt>
                <c:pt idx="147">
                  <c:v>123.7499999999998</c:v>
                </c:pt>
                <c:pt idx="148">
                  <c:v>54.999999999999801</c:v>
                </c:pt>
                <c:pt idx="149">
                  <c:v>178.7499999999996</c:v>
                </c:pt>
                <c:pt idx="150">
                  <c:v>316.2499999999996</c:v>
                </c:pt>
                <c:pt idx="151">
                  <c:v>261.2500000000008</c:v>
                </c:pt>
                <c:pt idx="152">
                  <c:v>123.7499999999998</c:v>
                </c:pt>
                <c:pt idx="153">
                  <c:v>27.499999999999414</c:v>
                </c:pt>
                <c:pt idx="154">
                  <c:v>13.750000000000195</c:v>
                </c:pt>
                <c:pt idx="155">
                  <c:v>13.750000000000195</c:v>
                </c:pt>
                <c:pt idx="156">
                  <c:v>68.75</c:v>
                </c:pt>
                <c:pt idx="157">
                  <c:v>151.2500000000002</c:v>
                </c:pt>
                <c:pt idx="158">
                  <c:v>206.24999999999997</c:v>
                </c:pt>
                <c:pt idx="159">
                  <c:v>164.9999999999994</c:v>
                </c:pt>
                <c:pt idx="160">
                  <c:v>54.999999999999801</c:v>
                </c:pt>
                <c:pt idx="161">
                  <c:v>-13.749999999999218</c:v>
                </c:pt>
                <c:pt idx="162">
                  <c:v>-68.75</c:v>
                </c:pt>
                <c:pt idx="163">
                  <c:v>-165.00000000000037</c:v>
                </c:pt>
                <c:pt idx="164">
                  <c:v>-233.7499999999994</c:v>
                </c:pt>
                <c:pt idx="165">
                  <c:v>-302.5000000000004</c:v>
                </c:pt>
                <c:pt idx="166">
                  <c:v>-536.24999999999977</c:v>
                </c:pt>
                <c:pt idx="167">
                  <c:v>-962.5</c:v>
                </c:pt>
                <c:pt idx="168">
                  <c:v>-1320.0000000000002</c:v>
                </c:pt>
                <c:pt idx="169">
                  <c:v>-1416.2499999999995</c:v>
                </c:pt>
                <c:pt idx="170">
                  <c:v>-1430.0000000000002</c:v>
                </c:pt>
                <c:pt idx="171">
                  <c:v>-1457.5</c:v>
                </c:pt>
                <c:pt idx="172">
                  <c:v>-1292.4999999999998</c:v>
                </c:pt>
                <c:pt idx="173">
                  <c:v>-879.99999999999977</c:v>
                </c:pt>
                <c:pt idx="174">
                  <c:v>-206.24999999999997</c:v>
                </c:pt>
                <c:pt idx="175">
                  <c:v>550</c:v>
                </c:pt>
                <c:pt idx="176">
                  <c:v>866.25000000000011</c:v>
                </c:pt>
                <c:pt idx="177">
                  <c:v>879.99999999999977</c:v>
                </c:pt>
                <c:pt idx="178">
                  <c:v>893.75</c:v>
                </c:pt>
                <c:pt idx="179">
                  <c:v>1058.7500000000005</c:v>
                </c:pt>
                <c:pt idx="180">
                  <c:v>1333.7499999999995</c:v>
                </c:pt>
                <c:pt idx="181">
                  <c:v>1347.4999999999995</c:v>
                </c:pt>
                <c:pt idx="182">
                  <c:v>1265.0000000000005</c:v>
                </c:pt>
                <c:pt idx="183">
                  <c:v>1045.0000000000002</c:v>
                </c:pt>
                <c:pt idx="184">
                  <c:v>879.99999999999977</c:v>
                </c:pt>
                <c:pt idx="185">
                  <c:v>907.50000000000023</c:v>
                </c:pt>
                <c:pt idx="186">
                  <c:v>742.49999999999977</c:v>
                </c:pt>
                <c:pt idx="187">
                  <c:v>550</c:v>
                </c:pt>
                <c:pt idx="188">
                  <c:v>481.25</c:v>
                </c:pt>
                <c:pt idx="189">
                  <c:v>412.49999999999994</c:v>
                </c:pt>
                <c:pt idx="190">
                  <c:v>316.25000000000057</c:v>
                </c:pt>
                <c:pt idx="191">
                  <c:v>233.7499999999994</c:v>
                </c:pt>
                <c:pt idx="192">
                  <c:v>164.9999999999994</c:v>
                </c:pt>
                <c:pt idx="193">
                  <c:v>110.00000000000058</c:v>
                </c:pt>
                <c:pt idx="194">
                  <c:v>96.250000000000384</c:v>
                </c:pt>
                <c:pt idx="195">
                  <c:v>151.2500000000002</c:v>
                </c:pt>
                <c:pt idx="196">
                  <c:v>165.00000000000037</c:v>
                </c:pt>
                <c:pt idx="197">
                  <c:v>82.499999999999218</c:v>
                </c:pt>
                <c:pt idx="198">
                  <c:v>13.749999999999218</c:v>
                </c:pt>
                <c:pt idx="199">
                  <c:v>13.750000000001172</c:v>
                </c:pt>
                <c:pt idx="200">
                  <c:v>55.000000000000782</c:v>
                </c:pt>
                <c:pt idx="201">
                  <c:v>82.499999999999218</c:v>
                </c:pt>
                <c:pt idx="202">
                  <c:v>-13.750000000001172</c:v>
                </c:pt>
                <c:pt idx="203">
                  <c:v>-343.75</c:v>
                </c:pt>
                <c:pt idx="204">
                  <c:v>-811.24999999999875</c:v>
                </c:pt>
                <c:pt idx="205">
                  <c:v>-1223.7499999999998</c:v>
                </c:pt>
                <c:pt idx="206">
                  <c:v>-1430.0000000000009</c:v>
                </c:pt>
                <c:pt idx="207">
                  <c:v>-1333.7500000000002</c:v>
                </c:pt>
                <c:pt idx="208">
                  <c:v>-962.5</c:v>
                </c:pt>
                <c:pt idx="209">
                  <c:v>-481.25</c:v>
                </c:pt>
                <c:pt idx="210">
                  <c:v>-137.5</c:v>
                </c:pt>
                <c:pt idx="211">
                  <c:v>96.250000000000384</c:v>
                </c:pt>
                <c:pt idx="212">
                  <c:v>467.50000000000074</c:v>
                </c:pt>
                <c:pt idx="213">
                  <c:v>866.24999999999955</c:v>
                </c:pt>
                <c:pt idx="214">
                  <c:v>921.24999999999932</c:v>
                </c:pt>
                <c:pt idx="215">
                  <c:v>591.25000000000057</c:v>
                </c:pt>
                <c:pt idx="216">
                  <c:v>220.00000000000017</c:v>
                </c:pt>
                <c:pt idx="217">
                  <c:v>-27.500000000000391</c:v>
                </c:pt>
                <c:pt idx="218">
                  <c:v>-233.75000000000037</c:v>
                </c:pt>
                <c:pt idx="219">
                  <c:v>-384.9999999999996</c:v>
                </c:pt>
                <c:pt idx="220">
                  <c:v>-536.24999999999977</c:v>
                </c:pt>
                <c:pt idx="221">
                  <c:v>-824.99999999999989</c:v>
                </c:pt>
                <c:pt idx="222">
                  <c:v>-1058.7499999999993</c:v>
                </c:pt>
                <c:pt idx="223">
                  <c:v>-1127.5000000000005</c:v>
                </c:pt>
                <c:pt idx="224">
                  <c:v>-1182.5000000000002</c:v>
                </c:pt>
                <c:pt idx="225">
                  <c:v>-1265</c:v>
                </c:pt>
                <c:pt idx="226">
                  <c:v>-1265.0000000000005</c:v>
                </c:pt>
                <c:pt idx="227">
                  <c:v>-1141.2500000000002</c:v>
                </c:pt>
                <c:pt idx="228">
                  <c:v>-673.74999999999977</c:v>
                </c:pt>
                <c:pt idx="229">
                  <c:v>0</c:v>
                </c:pt>
                <c:pt idx="230">
                  <c:v>604.99999999999977</c:v>
                </c:pt>
                <c:pt idx="231">
                  <c:v>935.00000000000011</c:v>
                </c:pt>
                <c:pt idx="232">
                  <c:v>893.75</c:v>
                </c:pt>
                <c:pt idx="233">
                  <c:v>824.99999999999989</c:v>
                </c:pt>
                <c:pt idx="234">
                  <c:v>701.25000000000011</c:v>
                </c:pt>
                <c:pt idx="235">
                  <c:v>591.25000000000011</c:v>
                </c:pt>
                <c:pt idx="236">
                  <c:v>563.75000000000023</c:v>
                </c:pt>
                <c:pt idx="237">
                  <c:v>522.49999999999955</c:v>
                </c:pt>
                <c:pt idx="238">
                  <c:v>591.24999999999955</c:v>
                </c:pt>
                <c:pt idx="239">
                  <c:v>701.25000000000011</c:v>
                </c:pt>
                <c:pt idx="240">
                  <c:v>673.74999999999977</c:v>
                </c:pt>
                <c:pt idx="241">
                  <c:v>508.7500000000004</c:v>
                </c:pt>
                <c:pt idx="242">
                  <c:v>261.2500000000008</c:v>
                </c:pt>
                <c:pt idx="243">
                  <c:v>137.5</c:v>
                </c:pt>
                <c:pt idx="244">
                  <c:v>151.2499999999992</c:v>
                </c:pt>
                <c:pt idx="245">
                  <c:v>151.2499999999992</c:v>
                </c:pt>
                <c:pt idx="246">
                  <c:v>123.75000000000077</c:v>
                </c:pt>
                <c:pt idx="247">
                  <c:v>151.2500000000002</c:v>
                </c:pt>
                <c:pt idx="248">
                  <c:v>219.9999999999992</c:v>
                </c:pt>
                <c:pt idx="249">
                  <c:v>220.00000000000017</c:v>
                </c:pt>
                <c:pt idx="250">
                  <c:v>206.24999999999997</c:v>
                </c:pt>
                <c:pt idx="251">
                  <c:v>275</c:v>
                </c:pt>
                <c:pt idx="252">
                  <c:v>330.00000000000074</c:v>
                </c:pt>
                <c:pt idx="253">
                  <c:v>275</c:v>
                </c:pt>
                <c:pt idx="254">
                  <c:v>151.2499999999992</c:v>
                </c:pt>
                <c:pt idx="255">
                  <c:v>68.75</c:v>
                </c:pt>
                <c:pt idx="256">
                  <c:v>55.000000000000782</c:v>
                </c:pt>
                <c:pt idx="257">
                  <c:v>96.250000000000384</c:v>
                </c:pt>
                <c:pt idx="258">
                  <c:v>206.24999999999997</c:v>
                </c:pt>
                <c:pt idx="259">
                  <c:v>329.99999999999983</c:v>
                </c:pt>
                <c:pt idx="260">
                  <c:v>329.99999999999983</c:v>
                </c:pt>
                <c:pt idx="261">
                  <c:v>220.00000000000017</c:v>
                </c:pt>
                <c:pt idx="262">
                  <c:v>164.9999999999994</c:v>
                </c:pt>
                <c:pt idx="263">
                  <c:v>164.9999999999994</c:v>
                </c:pt>
                <c:pt idx="264">
                  <c:v>137.5</c:v>
                </c:pt>
                <c:pt idx="265">
                  <c:v>68.75</c:v>
                </c:pt>
                <c:pt idx="266">
                  <c:v>27.500000000000391</c:v>
                </c:pt>
                <c:pt idx="267">
                  <c:v>151.2500000000002</c:v>
                </c:pt>
                <c:pt idx="268">
                  <c:v>316.2499999999996</c:v>
                </c:pt>
                <c:pt idx="269">
                  <c:v>316.2499999999996</c:v>
                </c:pt>
                <c:pt idx="270">
                  <c:v>220.00000000000117</c:v>
                </c:pt>
                <c:pt idx="271">
                  <c:v>275</c:v>
                </c:pt>
                <c:pt idx="272">
                  <c:v>508.74999999999841</c:v>
                </c:pt>
                <c:pt idx="273">
                  <c:v>481.25</c:v>
                </c:pt>
                <c:pt idx="274">
                  <c:v>233.75000000000037</c:v>
                </c:pt>
                <c:pt idx="275">
                  <c:v>151.25000000000117</c:v>
                </c:pt>
                <c:pt idx="276">
                  <c:v>247.4999999999996</c:v>
                </c:pt>
                <c:pt idx="277">
                  <c:v>357.4999999999992</c:v>
                </c:pt>
                <c:pt idx="278">
                  <c:v>275</c:v>
                </c:pt>
                <c:pt idx="279">
                  <c:v>68.75</c:v>
                </c:pt>
                <c:pt idx="280">
                  <c:v>-54.999999999998828</c:v>
                </c:pt>
                <c:pt idx="281">
                  <c:v>-96.250000000000384</c:v>
                </c:pt>
                <c:pt idx="282">
                  <c:v>-109.9999999999996</c:v>
                </c:pt>
                <c:pt idx="283">
                  <c:v>-137.5</c:v>
                </c:pt>
                <c:pt idx="284">
                  <c:v>-206.24999999999997</c:v>
                </c:pt>
                <c:pt idx="285">
                  <c:v>-288.7499999999992</c:v>
                </c:pt>
                <c:pt idx="286">
                  <c:v>-357.50000000000114</c:v>
                </c:pt>
                <c:pt idx="287">
                  <c:v>-316.2499999999996</c:v>
                </c:pt>
                <c:pt idx="288">
                  <c:v>-178.7499999999996</c:v>
                </c:pt>
                <c:pt idx="289">
                  <c:v>-55.000000000000782</c:v>
                </c:pt>
                <c:pt idx="290">
                  <c:v>-137.5</c:v>
                </c:pt>
                <c:pt idx="291">
                  <c:v>-275</c:v>
                </c:pt>
                <c:pt idx="292">
                  <c:v>-137.5</c:v>
                </c:pt>
                <c:pt idx="293">
                  <c:v>0</c:v>
                </c:pt>
                <c:pt idx="294">
                  <c:v>13.749999999999218</c:v>
                </c:pt>
                <c:pt idx="295">
                  <c:v>55.000000000000782</c:v>
                </c:pt>
                <c:pt idx="296">
                  <c:v>68.75</c:v>
                </c:pt>
                <c:pt idx="297">
                  <c:v>41.249999999999609</c:v>
                </c:pt>
                <c:pt idx="298">
                  <c:v>-13.749999999999218</c:v>
                </c:pt>
                <c:pt idx="299">
                  <c:v>-82.50000000000118</c:v>
                </c:pt>
                <c:pt idx="300">
                  <c:v>-165.00000000000037</c:v>
                </c:pt>
                <c:pt idx="301">
                  <c:v>-261.24999999999881</c:v>
                </c:pt>
                <c:pt idx="302">
                  <c:v>-343.75</c:v>
                </c:pt>
                <c:pt idx="303">
                  <c:v>-357.50000000000023</c:v>
                </c:pt>
                <c:pt idx="304">
                  <c:v>-302.49999999999943</c:v>
                </c:pt>
                <c:pt idx="305">
                  <c:v>-206.24999999999997</c:v>
                </c:pt>
                <c:pt idx="306">
                  <c:v>-96.250000000000384</c:v>
                </c:pt>
                <c:pt idx="307">
                  <c:v>-27.500000000000391</c:v>
                </c:pt>
                <c:pt idx="308">
                  <c:v>-13.750000000000195</c:v>
                </c:pt>
                <c:pt idx="309">
                  <c:v>-54.999999999999801</c:v>
                </c:pt>
                <c:pt idx="310">
                  <c:v>-123.7499999999998</c:v>
                </c:pt>
                <c:pt idx="311">
                  <c:v>-247.4999999999996</c:v>
                </c:pt>
                <c:pt idx="312">
                  <c:v>-866.24999999999955</c:v>
                </c:pt>
                <c:pt idx="313">
                  <c:v>-1430.0000000000009</c:v>
                </c:pt>
                <c:pt idx="314">
                  <c:v>-1333.7500000000002</c:v>
                </c:pt>
                <c:pt idx="315">
                  <c:v>-962.5</c:v>
                </c:pt>
                <c:pt idx="316">
                  <c:v>-481.25</c:v>
                </c:pt>
                <c:pt idx="317">
                  <c:v>-137.5</c:v>
                </c:pt>
                <c:pt idx="318">
                  <c:v>96.250000000000384</c:v>
                </c:pt>
                <c:pt idx="319">
                  <c:v>467.50000000000074</c:v>
                </c:pt>
                <c:pt idx="320">
                  <c:v>866.24999999999955</c:v>
                </c:pt>
                <c:pt idx="321">
                  <c:v>921.24999999999932</c:v>
                </c:pt>
                <c:pt idx="322">
                  <c:v>591.25000000000057</c:v>
                </c:pt>
                <c:pt idx="323">
                  <c:v>357.50000000000023</c:v>
                </c:pt>
                <c:pt idx="324">
                  <c:v>591.24999999999955</c:v>
                </c:pt>
                <c:pt idx="325">
                  <c:v>563.75000000000023</c:v>
                </c:pt>
                <c:pt idx="326">
                  <c:v>302.5000000000004</c:v>
                </c:pt>
                <c:pt idx="327">
                  <c:v>123.7499999999998</c:v>
                </c:pt>
                <c:pt idx="328">
                  <c:v>-13.750000000000195</c:v>
                </c:pt>
                <c:pt idx="329">
                  <c:v>68.75</c:v>
                </c:pt>
                <c:pt idx="330">
                  <c:v>192.4999999999998</c:v>
                </c:pt>
                <c:pt idx="331">
                  <c:v>384.9999999999996</c:v>
                </c:pt>
                <c:pt idx="332">
                  <c:v>467.49999999999977</c:v>
                </c:pt>
                <c:pt idx="333">
                  <c:v>384.9999999999996</c:v>
                </c:pt>
                <c:pt idx="334">
                  <c:v>27.499999999999414</c:v>
                </c:pt>
                <c:pt idx="335">
                  <c:v>-329.99999999999881</c:v>
                </c:pt>
                <c:pt idx="336">
                  <c:v>-288.7499999999992</c:v>
                </c:pt>
                <c:pt idx="337">
                  <c:v>-192.50000000000077</c:v>
                </c:pt>
                <c:pt idx="338">
                  <c:v>-151.2500000000002</c:v>
                </c:pt>
                <c:pt idx="339">
                  <c:v>-109.9999999999996</c:v>
                </c:pt>
                <c:pt idx="340">
                  <c:v>-96.249999999999417</c:v>
                </c:pt>
                <c:pt idx="341">
                  <c:v>-96.250000000000384</c:v>
                </c:pt>
                <c:pt idx="342">
                  <c:v>-110.00000000000058</c:v>
                </c:pt>
                <c:pt idx="343">
                  <c:v>-164.9999999999994</c:v>
                </c:pt>
                <c:pt idx="344">
                  <c:v>-261.24999999999977</c:v>
                </c:pt>
                <c:pt idx="345">
                  <c:v>-275</c:v>
                </c:pt>
                <c:pt idx="346">
                  <c:v>-206.24999999999997</c:v>
                </c:pt>
                <c:pt idx="347">
                  <c:v>-151.2500000000002</c:v>
                </c:pt>
                <c:pt idx="348">
                  <c:v>-137.5</c:v>
                </c:pt>
                <c:pt idx="349">
                  <c:v>-151.2500000000002</c:v>
                </c:pt>
                <c:pt idx="350">
                  <c:v>-123.7499999999998</c:v>
                </c:pt>
                <c:pt idx="351">
                  <c:v>-54.999999999999801</c:v>
                </c:pt>
                <c:pt idx="352">
                  <c:v>-27.500000000000391</c:v>
                </c:pt>
                <c:pt idx="353">
                  <c:v>-13.750000000000195</c:v>
                </c:pt>
                <c:pt idx="354">
                  <c:v>13.750000000000195</c:v>
                </c:pt>
                <c:pt idx="355">
                  <c:v>41.25000000000059</c:v>
                </c:pt>
                <c:pt idx="356">
                  <c:v>137.5</c:v>
                </c:pt>
                <c:pt idx="357">
                  <c:v>219.9999999999992</c:v>
                </c:pt>
                <c:pt idx="358">
                  <c:v>165.00000000000037</c:v>
                </c:pt>
                <c:pt idx="359">
                  <c:v>41.25000000000059</c:v>
                </c:pt>
                <c:pt idx="360">
                  <c:v>-151.2500000000002</c:v>
                </c:pt>
                <c:pt idx="361">
                  <c:v>-467.49999999999977</c:v>
                </c:pt>
                <c:pt idx="362">
                  <c:v>-921.25000000000034</c:v>
                </c:pt>
                <c:pt idx="363">
                  <c:v>-1320.0000000000002</c:v>
                </c:pt>
                <c:pt idx="364">
                  <c:v>-1457.5</c:v>
                </c:pt>
                <c:pt idx="365">
                  <c:v>-1457.5</c:v>
                </c:pt>
                <c:pt idx="366">
                  <c:v>-1457.4999999999995</c:v>
                </c:pt>
                <c:pt idx="367">
                  <c:v>-1017.4999999999997</c:v>
                </c:pt>
                <c:pt idx="368">
                  <c:v>-164.99999999999991</c:v>
                </c:pt>
                <c:pt idx="369">
                  <c:v>577.49999999999989</c:v>
                </c:pt>
                <c:pt idx="370">
                  <c:v>1182.5000000000002</c:v>
                </c:pt>
                <c:pt idx="371">
                  <c:v>1526.2499999999995</c:v>
                </c:pt>
                <c:pt idx="372">
                  <c:v>1471.2499999999993</c:v>
                </c:pt>
                <c:pt idx="373">
                  <c:v>1182.5000000000002</c:v>
                </c:pt>
                <c:pt idx="374">
                  <c:v>797.50000000000057</c:v>
                </c:pt>
                <c:pt idx="375">
                  <c:v>426.25000000000017</c:v>
                </c:pt>
                <c:pt idx="376">
                  <c:v>151.2500000000002</c:v>
                </c:pt>
                <c:pt idx="377">
                  <c:v>0</c:v>
                </c:pt>
                <c:pt idx="378">
                  <c:v>-68.75</c:v>
                </c:pt>
                <c:pt idx="379">
                  <c:v>-165.00000000000037</c:v>
                </c:pt>
                <c:pt idx="380">
                  <c:v>-343.75</c:v>
                </c:pt>
                <c:pt idx="381">
                  <c:v>-687.5</c:v>
                </c:pt>
                <c:pt idx="382">
                  <c:v>-1182.5000000000002</c:v>
                </c:pt>
                <c:pt idx="383">
                  <c:v>-1457.5</c:v>
                </c:pt>
                <c:pt idx="384">
                  <c:v>-1457.5</c:v>
                </c:pt>
                <c:pt idx="385">
                  <c:v>-1457.4999999999995</c:v>
                </c:pt>
                <c:pt idx="386">
                  <c:v>-1471.2499999999998</c:v>
                </c:pt>
                <c:pt idx="387">
                  <c:v>-1196.25</c:v>
                </c:pt>
                <c:pt idx="388">
                  <c:v>-838.75000000000023</c:v>
                </c:pt>
                <c:pt idx="389">
                  <c:v>-728.75</c:v>
                </c:pt>
                <c:pt idx="390">
                  <c:v>-604.99999999999977</c:v>
                </c:pt>
                <c:pt idx="391">
                  <c:v>-481.24999999999989</c:v>
                </c:pt>
                <c:pt idx="392">
                  <c:v>-453.75000000000011</c:v>
                </c:pt>
                <c:pt idx="393">
                  <c:v>-550</c:v>
                </c:pt>
                <c:pt idx="394">
                  <c:v>-605</c:v>
                </c:pt>
                <c:pt idx="395">
                  <c:v>-440.00000000000006</c:v>
                </c:pt>
                <c:pt idx="396">
                  <c:v>-151.25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EA-4B97-9F2D-734F26889476}"/>
            </c:ext>
          </c:extLst>
        </c:ser>
        <c:ser>
          <c:idx val="2"/>
          <c:order val="1"/>
          <c:tx>
            <c:v>Aerodynamic Drag</c:v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WLTC_class_3!$Y$598:$Y$1030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4.1749777986111125E-2</c:v>
                </c:pt>
                <c:pt idx="12">
                  <c:v>0.18411652091875005</c:v>
                </c:pt>
                <c:pt idx="13">
                  <c:v>0.96191488480000009</c:v>
                </c:pt>
                <c:pt idx="14">
                  <c:v>3.4572991150298611</c:v>
                </c:pt>
                <c:pt idx="15">
                  <c:v>8.4184252331194447</c:v>
                </c:pt>
                <c:pt idx="16">
                  <c:v>16.367582961675001</c:v>
                </c:pt>
                <c:pt idx="17">
                  <c:v>27.147793135468753</c:v>
                </c:pt>
                <c:pt idx="18">
                  <c:v>38.837730971579859</c:v>
                </c:pt>
                <c:pt idx="19">
                  <c:v>50.560651132300002</c:v>
                </c:pt>
                <c:pt idx="20">
                  <c:v>62.851785771411116</c:v>
                </c:pt>
                <c:pt idx="21">
                  <c:v>76.836708903418753</c:v>
                </c:pt>
                <c:pt idx="22">
                  <c:v>89.88560201297777</c:v>
                </c:pt>
                <c:pt idx="23">
                  <c:v>97.397639566018753</c:v>
                </c:pt>
                <c:pt idx="24">
                  <c:v>99.017530951879877</c:v>
                </c:pt>
                <c:pt idx="25">
                  <c:v>98.205915267829866</c:v>
                </c:pt>
                <c:pt idx="26">
                  <c:v>97.801359919144431</c:v>
                </c:pt>
                <c:pt idx="27">
                  <c:v>96.994754208452804</c:v>
                </c:pt>
                <c:pt idx="28">
                  <c:v>95.391562733786117</c:v>
                </c:pt>
                <c:pt idx="29">
                  <c:v>92.225259571319455</c:v>
                </c:pt>
                <c:pt idx="30">
                  <c:v>87.95884975891876</c:v>
                </c:pt>
                <c:pt idx="31">
                  <c:v>84.167969917779857</c:v>
                </c:pt>
                <c:pt idx="32">
                  <c:v>82.303842330699993</c:v>
                </c:pt>
                <c:pt idx="33">
                  <c:v>81.933521799963174</c:v>
                </c:pt>
                <c:pt idx="34">
                  <c:v>82.674997856996526</c:v>
                </c:pt>
                <c:pt idx="35">
                  <c:v>84.919465921529891</c:v>
                </c:pt>
                <c:pt idx="36">
                  <c:v>87.193993826213216</c:v>
                </c:pt>
                <c:pt idx="37">
                  <c:v>88.342530218611117</c:v>
                </c:pt>
                <c:pt idx="38">
                  <c:v>88.342530218611117</c:v>
                </c:pt>
                <c:pt idx="39">
                  <c:v>88.342530218611117</c:v>
                </c:pt>
                <c:pt idx="40">
                  <c:v>88.727045673863202</c:v>
                </c:pt>
                <c:pt idx="41">
                  <c:v>91.051673312129893</c:v>
                </c:pt>
                <c:pt idx="42">
                  <c:v>94.992852354018765</c:v>
                </c:pt>
                <c:pt idx="43">
                  <c:v>99.832486618168744</c:v>
                </c:pt>
                <c:pt idx="44">
                  <c:v>105.63069578487986</c:v>
                </c:pt>
                <c:pt idx="45">
                  <c:v>111.16128887470002</c:v>
                </c:pt>
                <c:pt idx="46">
                  <c:v>115.51161574085279</c:v>
                </c:pt>
                <c:pt idx="47">
                  <c:v>117.27512636298611</c:v>
                </c:pt>
                <c:pt idx="48">
                  <c:v>117.27512636298611</c:v>
                </c:pt>
                <c:pt idx="49">
                  <c:v>116.83299621411318</c:v>
                </c:pt>
                <c:pt idx="50">
                  <c:v>115.95124090304655</c:v>
                </c:pt>
                <c:pt idx="51">
                  <c:v>115.51161574085279</c:v>
                </c:pt>
                <c:pt idx="52">
                  <c:v>117.71809150741876</c:v>
                </c:pt>
                <c:pt idx="53">
                  <c:v>123.09880289426874</c:v>
                </c:pt>
                <c:pt idx="54">
                  <c:v>127.21324351480004</c:v>
                </c:pt>
                <c:pt idx="55">
                  <c:v>128.59975364171876</c:v>
                </c:pt>
                <c:pt idx="56">
                  <c:v>130.46012374877986</c:v>
                </c:pt>
                <c:pt idx="57">
                  <c:v>132.33385378479653</c:v>
                </c:pt>
                <c:pt idx="58">
                  <c:v>134.22094374976876</c:v>
                </c:pt>
                <c:pt idx="59">
                  <c:v>135.16949870561322</c:v>
                </c:pt>
                <c:pt idx="60">
                  <c:v>134.69480372991111</c:v>
                </c:pt>
                <c:pt idx="61">
                  <c:v>130.92730376444445</c:v>
                </c:pt>
                <c:pt idx="62">
                  <c:v>122.64581780311946</c:v>
                </c:pt>
                <c:pt idx="63">
                  <c:v>113.32601486327985</c:v>
                </c:pt>
                <c:pt idx="64">
                  <c:v>104.79236024291875</c:v>
                </c:pt>
                <c:pt idx="65">
                  <c:v>93.011825388577776</c:v>
                </c:pt>
                <c:pt idx="66">
                  <c:v>77.91510566880001</c:v>
                </c:pt>
                <c:pt idx="67">
                  <c:v>64.154378844577792</c:v>
                </c:pt>
                <c:pt idx="68">
                  <c:v>55.621141721996537</c:v>
                </c:pt>
                <c:pt idx="69">
                  <c:v>49.118196302879859</c:v>
                </c:pt>
                <c:pt idx="70">
                  <c:v>40.121536644652778</c:v>
                </c:pt>
                <c:pt idx="71">
                  <c:v>28.222849918611114</c:v>
                </c:pt>
                <c:pt idx="72">
                  <c:v>17.889362369268753</c:v>
                </c:pt>
                <c:pt idx="73">
                  <c:v>9.9013773471861128</c:v>
                </c:pt>
                <c:pt idx="74">
                  <c:v>7.1646794001965288</c:v>
                </c:pt>
                <c:pt idx="75">
                  <c:v>6.0119680299999994</c:v>
                </c:pt>
                <c:pt idx="76">
                  <c:v>6.5234028103298627</c:v>
                </c:pt>
                <c:pt idx="77">
                  <c:v>8.1829564852777779</c:v>
                </c:pt>
                <c:pt idx="78">
                  <c:v>15.071669852986112</c:v>
                </c:pt>
                <c:pt idx="79">
                  <c:v>22.471400503244443</c:v>
                </c:pt>
                <c:pt idx="80">
                  <c:v>32.731825941111111</c:v>
                </c:pt>
                <c:pt idx="81">
                  <c:v>42.751772657777792</c:v>
                </c:pt>
                <c:pt idx="82">
                  <c:v>48.262743351944451</c:v>
                </c:pt>
                <c:pt idx="83">
                  <c:v>54.107712270000007</c:v>
                </c:pt>
                <c:pt idx="84">
                  <c:v>60.286679411944448</c:v>
                </c:pt>
                <c:pt idx="85">
                  <c:v>66.799644777777786</c:v>
                </c:pt>
                <c:pt idx="86">
                  <c:v>67.805396929463186</c:v>
                </c:pt>
                <c:pt idx="87">
                  <c:v>68.480073341718764</c:v>
                </c:pt>
                <c:pt idx="88">
                  <c:v>63.501412316875019</c:v>
                </c:pt>
                <c:pt idx="89">
                  <c:v>53.209674545518773</c:v>
                </c:pt>
                <c:pt idx="90">
                  <c:v>42.219045490675008</c:v>
                </c:pt>
                <c:pt idx="91">
                  <c:v>30.661454450779864</c:v>
                </c:pt>
                <c:pt idx="92">
                  <c:v>21.7032045883</c:v>
                </c:pt>
                <c:pt idx="93">
                  <c:v>18.587418657196533</c:v>
                </c:pt>
                <c:pt idx="94">
                  <c:v>14.913438194418747</c:v>
                </c:pt>
                <c:pt idx="95">
                  <c:v>14.913438194418747</c:v>
                </c:pt>
                <c:pt idx="96">
                  <c:v>18.941456774518755</c:v>
                </c:pt>
                <c:pt idx="97">
                  <c:v>23.847890683446529</c:v>
                </c:pt>
                <c:pt idx="98">
                  <c:v>28.006168570863192</c:v>
                </c:pt>
                <c:pt idx="99">
                  <c:v>33.673700932477779</c:v>
                </c:pt>
                <c:pt idx="100">
                  <c:v>38.33005367126875</c:v>
                </c:pt>
                <c:pt idx="101">
                  <c:v>39.863105518918744</c:v>
                </c:pt>
                <c:pt idx="102">
                  <c:v>40.380802765946541</c:v>
                </c:pt>
                <c:pt idx="103">
                  <c:v>42.219045490675008</c:v>
                </c:pt>
                <c:pt idx="104">
                  <c:v>44.642620102768767</c:v>
                </c:pt>
                <c:pt idx="105">
                  <c:v>46.018275287411129</c:v>
                </c:pt>
                <c:pt idx="106">
                  <c:v>43.827246938700007</c:v>
                </c:pt>
                <c:pt idx="107">
                  <c:v>33.436979691296528</c:v>
                </c:pt>
                <c:pt idx="108">
                  <c:v>27.790322218675005</c:v>
                </c:pt>
                <c:pt idx="109">
                  <c:v>22.278099031168754</c:v>
                </c:pt>
                <c:pt idx="110">
                  <c:v>19.841164490119446</c:v>
                </c:pt>
                <c:pt idx="111">
                  <c:v>18.764020218077778</c:v>
                </c:pt>
                <c:pt idx="112">
                  <c:v>18.411652091874998</c:v>
                </c:pt>
                <c:pt idx="113">
                  <c:v>18.411652091874998</c:v>
                </c:pt>
                <c:pt idx="114">
                  <c:v>18.236720522113195</c:v>
                </c:pt>
                <c:pt idx="115">
                  <c:v>16.533329580279862</c:v>
                </c:pt>
                <c:pt idx="116">
                  <c:v>13.377046364529859</c:v>
                </c:pt>
                <c:pt idx="117">
                  <c:v>9.519366878613198</c:v>
                </c:pt>
                <c:pt idx="118">
                  <c:v>6.8402836252444459</c:v>
                </c:pt>
                <c:pt idx="119">
                  <c:v>6.0119680299999994</c:v>
                </c:pt>
                <c:pt idx="120">
                  <c:v>7.2744813163000002</c:v>
                </c:pt>
                <c:pt idx="121">
                  <c:v>12.208052580918752</c:v>
                </c:pt>
                <c:pt idx="122">
                  <c:v>18.587418657196533</c:v>
                </c:pt>
                <c:pt idx="123">
                  <c:v>19.841164490119446</c:v>
                </c:pt>
                <c:pt idx="124">
                  <c:v>18.764020218077778</c:v>
                </c:pt>
                <c:pt idx="125">
                  <c:v>14.288861515746527</c:v>
                </c:pt>
                <c:pt idx="126">
                  <c:v>8.0664746046965288</c:v>
                </c:pt>
                <c:pt idx="127">
                  <c:v>6.0119680299999994</c:v>
                </c:pt>
                <c:pt idx="128">
                  <c:v>6.0119680299999994</c:v>
                </c:pt>
                <c:pt idx="129">
                  <c:v>7.0557124796527786</c:v>
                </c:pt>
                <c:pt idx="130">
                  <c:v>10.687943164444448</c:v>
                </c:pt>
                <c:pt idx="131">
                  <c:v>14.288861515746527</c:v>
                </c:pt>
                <c:pt idx="132">
                  <c:v>17.716935786186117</c:v>
                </c:pt>
                <c:pt idx="133">
                  <c:v>21.135825105468754</c:v>
                </c:pt>
                <c:pt idx="134">
                  <c:v>24.047872119999997</c:v>
                </c:pt>
                <c:pt idx="135">
                  <c:v>29.540472911852785</c:v>
                </c:pt>
                <c:pt idx="136">
                  <c:v>37.324719017363194</c:v>
                </c:pt>
                <c:pt idx="137">
                  <c:v>50.560651132300002</c:v>
                </c:pt>
                <c:pt idx="138">
                  <c:v>59.653752777674988</c:v>
                </c:pt>
                <c:pt idx="139">
                  <c:v>67.469311216675024</c:v>
                </c:pt>
                <c:pt idx="140">
                  <c:v>72.250495791644454</c:v>
                </c:pt>
                <c:pt idx="141">
                  <c:v>73.296327730196523</c:v>
                </c:pt>
                <c:pt idx="142">
                  <c:v>73.646608367499994</c:v>
                </c:pt>
                <c:pt idx="143">
                  <c:v>74.349674628786133</c:v>
                </c:pt>
                <c:pt idx="144">
                  <c:v>75.056080872311114</c:v>
                </c:pt>
                <c:pt idx="145">
                  <c:v>76.121952704296561</c:v>
                </c:pt>
                <c:pt idx="146">
                  <c:v>77.554805084779886</c:v>
                </c:pt>
                <c:pt idx="147">
                  <c:v>79.729133522296536</c:v>
                </c:pt>
                <c:pt idx="148">
                  <c:v>80.827570181111113</c:v>
                </c:pt>
                <c:pt idx="149">
                  <c:v>81.195385725168762</c:v>
                </c:pt>
                <c:pt idx="150">
                  <c:v>85.674301907518739</c:v>
                </c:pt>
                <c:pt idx="151">
                  <c:v>89.88560201297777</c:v>
                </c:pt>
                <c:pt idx="152">
                  <c:v>93.011825388577776</c:v>
                </c:pt>
                <c:pt idx="153">
                  <c:v>93.406360790546529</c:v>
                </c:pt>
                <c:pt idx="154">
                  <c:v>93.801731188074996</c:v>
                </c:pt>
                <c:pt idx="155">
                  <c:v>93.801731188074996</c:v>
                </c:pt>
                <c:pt idx="156">
                  <c:v>94.197936581163205</c:v>
                </c:pt>
                <c:pt idx="157">
                  <c:v>95.79110810911321</c:v>
                </c:pt>
                <c:pt idx="158">
                  <c:v>98.611305612075014</c:v>
                </c:pt>
                <c:pt idx="159">
                  <c:v>101.88448820618612</c:v>
                </c:pt>
                <c:pt idx="160">
                  <c:v>103.541119396675</c:v>
                </c:pt>
                <c:pt idx="161">
                  <c:v>103.541119396675</c:v>
                </c:pt>
                <c:pt idx="162">
                  <c:v>103.12570910571321</c:v>
                </c:pt>
                <c:pt idx="163">
                  <c:v>101.47241789746319</c:v>
                </c:pt>
                <c:pt idx="164">
                  <c:v>98.205915267829866</c:v>
                </c:pt>
                <c:pt idx="165">
                  <c:v>94.594976969811114</c:v>
                </c:pt>
                <c:pt idx="166">
                  <c:v>89.498581571046529</c:v>
                </c:pt>
                <c:pt idx="167">
                  <c:v>79.729133522296536</c:v>
                </c:pt>
                <c:pt idx="168">
                  <c:v>64.482114601768757</c:v>
                </c:pt>
                <c:pt idx="169">
                  <c:v>48.547059340029875</c:v>
                </c:pt>
                <c:pt idx="170">
                  <c:v>35.111563286319452</c:v>
                </c:pt>
                <c:pt idx="171">
                  <c:v>23.450432797018749</c:v>
                </c:pt>
                <c:pt idx="172">
                  <c:v>14.134804834977777</c:v>
                </c:pt>
                <c:pt idx="173">
                  <c:v>8.5374121003798624</c:v>
                </c:pt>
                <c:pt idx="174">
                  <c:v>6.0119680299999994</c:v>
                </c:pt>
                <c:pt idx="175">
                  <c:v>6.8402836252444459</c:v>
                </c:pt>
                <c:pt idx="176">
                  <c:v>10.687943164444448</c:v>
                </c:pt>
                <c:pt idx="177">
                  <c:v>15.230736507113201</c:v>
                </c:pt>
                <c:pt idx="178">
                  <c:v>20.948368602311106</c:v>
                </c:pt>
                <c:pt idx="179">
                  <c:v>27.361134500977784</c:v>
                </c:pt>
                <c:pt idx="180">
                  <c:v>37.825716353196526</c:v>
                </c:pt>
                <c:pt idx="181">
                  <c:v>52.023980850713201</c:v>
                </c:pt>
                <c:pt idx="182">
                  <c:v>66.466064051668752</c:v>
                </c:pt>
                <c:pt idx="183">
                  <c:v>82.674997856996526</c:v>
                </c:pt>
                <c:pt idx="184">
                  <c:v>94.197936581163205</c:v>
                </c:pt>
                <c:pt idx="185">
                  <c:v>108.16574230419653</c:v>
                </c:pt>
                <c:pt idx="186">
                  <c:v>122.19366770752988</c:v>
                </c:pt>
                <c:pt idx="187">
                  <c:v>132.33385378479653</c:v>
                </c:pt>
                <c:pt idx="188">
                  <c:v>140.93096806769657</c:v>
                </c:pt>
                <c:pt idx="189">
                  <c:v>149.29887606945277</c:v>
                </c:pt>
                <c:pt idx="190">
                  <c:v>155.86068867552987</c:v>
                </c:pt>
                <c:pt idx="191">
                  <c:v>161.00426132341877</c:v>
                </c:pt>
                <c:pt idx="192">
                  <c:v>164.65444441274445</c:v>
                </c:pt>
                <c:pt idx="193">
                  <c:v>167.28676791476877</c:v>
                </c:pt>
                <c:pt idx="194">
                  <c:v>168.87618196270003</c:v>
                </c:pt>
                <c:pt idx="195">
                  <c:v>171.00709063111117</c:v>
                </c:pt>
                <c:pt idx="196">
                  <c:v>174.76832812987985</c:v>
                </c:pt>
                <c:pt idx="197">
                  <c:v>177.47997621007781</c:v>
                </c:pt>
                <c:pt idx="198">
                  <c:v>178.02481081279657</c:v>
                </c:pt>
                <c:pt idx="199">
                  <c:v>178.02481081279657</c:v>
                </c:pt>
                <c:pt idx="200">
                  <c:v>178.57048041107507</c:v>
                </c:pt>
                <c:pt idx="201">
                  <c:v>180.21249917926878</c:v>
                </c:pt>
                <c:pt idx="202">
                  <c:v>181.86203290750001</c:v>
                </c:pt>
                <c:pt idx="203">
                  <c:v>179.66432459431113</c:v>
                </c:pt>
                <c:pt idx="204">
                  <c:v>168.34554228449656</c:v>
                </c:pt>
                <c:pt idx="205">
                  <c:v>148.79996622251875</c:v>
                </c:pt>
                <c:pt idx="206">
                  <c:v>124.46276814107502</c:v>
                </c:pt>
                <c:pt idx="207">
                  <c:v>101.47241789746319</c:v>
                </c:pt>
                <c:pt idx="208">
                  <c:v>84.167969917779857</c:v>
                </c:pt>
                <c:pt idx="209">
                  <c:v>74.702460252768745</c:v>
                </c:pt>
                <c:pt idx="210">
                  <c:v>71.557449477075011</c:v>
                </c:pt>
                <c:pt idx="211">
                  <c:v>71.212178813129867</c:v>
                </c:pt>
                <c:pt idx="212">
                  <c:v>73.99772400036322</c:v>
                </c:pt>
                <c:pt idx="213">
                  <c:v>83.419813896268778</c:v>
                </c:pt>
                <c:pt idx="214">
                  <c:v>97.801359919144431</c:v>
                </c:pt>
                <c:pt idx="215">
                  <c:v>110.30124344818611</c:v>
                </c:pt>
                <c:pt idx="216">
                  <c:v>115.95124090304655</c:v>
                </c:pt>
                <c:pt idx="217">
                  <c:v>117.27512636298611</c:v>
                </c:pt>
                <c:pt idx="218">
                  <c:v>115.07282557421875</c:v>
                </c:pt>
                <c:pt idx="219">
                  <c:v>109.87247322826873</c:v>
                </c:pt>
                <c:pt idx="220">
                  <c:v>103.12570910571321</c:v>
                </c:pt>
                <c:pt idx="221">
                  <c:v>93.801731188074996</c:v>
                </c:pt>
                <c:pt idx="222">
                  <c:v>79.729133522296536</c:v>
                </c:pt>
                <c:pt idx="223">
                  <c:v>65.801407586129883</c:v>
                </c:pt>
                <c:pt idx="224">
                  <c:v>52.615157706996527</c:v>
                </c:pt>
                <c:pt idx="225">
                  <c:v>40.380802765946541</c:v>
                </c:pt>
                <c:pt idx="226">
                  <c:v>28.877903935213197</c:v>
                </c:pt>
                <c:pt idx="227">
                  <c:v>20.023611019918754</c:v>
                </c:pt>
                <c:pt idx="228">
                  <c:v>13.526928067500002</c:v>
                </c:pt>
                <c:pt idx="229">
                  <c:v>12.065685837986113</c:v>
                </c:pt>
                <c:pt idx="230">
                  <c:v>13.526928067500002</c:v>
                </c:pt>
                <c:pt idx="231">
                  <c:v>19.119728326519443</c:v>
                </c:pt>
                <c:pt idx="232">
                  <c:v>25.677783452577785</c:v>
                </c:pt>
                <c:pt idx="233">
                  <c:v>32.498444682168746</c:v>
                </c:pt>
                <c:pt idx="234">
                  <c:v>39.605509388744451</c:v>
                </c:pt>
                <c:pt idx="235">
                  <c:v>45.465508226875002</c:v>
                </c:pt>
                <c:pt idx="236">
                  <c:v>51.43614397666876</c:v>
                </c:pt>
                <c:pt idx="237">
                  <c:v>57.464811917863202</c:v>
                </c:pt>
                <c:pt idx="238">
                  <c:v>63.176181546363203</c:v>
                </c:pt>
                <c:pt idx="239">
                  <c:v>71.557449477075011</c:v>
                </c:pt>
                <c:pt idx="240">
                  <c:v>80.827570181111113</c:v>
                </c:pt>
                <c:pt idx="241">
                  <c:v>89.498581571046529</c:v>
                </c:pt>
                <c:pt idx="242">
                  <c:v>94.992852354018765</c:v>
                </c:pt>
                <c:pt idx="243">
                  <c:v>96.994754208452804</c:v>
                </c:pt>
                <c:pt idx="244">
                  <c:v>99.017530951879877</c:v>
                </c:pt>
                <c:pt idx="245">
                  <c:v>101.47241789746319</c:v>
                </c:pt>
                <c:pt idx="246">
                  <c:v>103.541119396675</c:v>
                </c:pt>
                <c:pt idx="247">
                  <c:v>105.21111051611946</c:v>
                </c:pt>
                <c:pt idx="248">
                  <c:v>108.16574230419653</c:v>
                </c:pt>
                <c:pt idx="249">
                  <c:v>112.02467428345277</c:v>
                </c:pt>
                <c:pt idx="250">
                  <c:v>115.07282557421875</c:v>
                </c:pt>
                <c:pt idx="251">
                  <c:v>118.60652678296319</c:v>
                </c:pt>
                <c:pt idx="252">
                  <c:v>124.00727806324656</c:v>
                </c:pt>
                <c:pt idx="253">
                  <c:v>129.52826870412989</c:v>
                </c:pt>
                <c:pt idx="254">
                  <c:v>133.27572877616322</c:v>
                </c:pt>
                <c:pt idx="255">
                  <c:v>134.69480372991111</c:v>
                </c:pt>
                <c:pt idx="256">
                  <c:v>135.645028676875</c:v>
                </c:pt>
                <c:pt idx="257">
                  <c:v>136.5985936060778</c:v>
                </c:pt>
                <c:pt idx="258">
                  <c:v>138.9971183513799</c:v>
                </c:pt>
                <c:pt idx="259">
                  <c:v>143.85679250896325</c:v>
                </c:pt>
                <c:pt idx="260">
                  <c:v>150.80061558361319</c:v>
                </c:pt>
                <c:pt idx="261">
                  <c:v>155.86068867552987</c:v>
                </c:pt>
                <c:pt idx="262">
                  <c:v>158.93681231754655</c:v>
                </c:pt>
                <c:pt idx="263">
                  <c:v>162.0429957997132</c:v>
                </c:pt>
                <c:pt idx="264">
                  <c:v>165.17923912202986</c:v>
                </c:pt>
                <c:pt idx="265">
                  <c:v>167.28676791476877</c:v>
                </c:pt>
                <c:pt idx="266">
                  <c:v>167.81573760185279</c:v>
                </c:pt>
                <c:pt idx="267">
                  <c:v>168.34554228449656</c:v>
                </c:pt>
                <c:pt idx="268">
                  <c:v>173.68951386671881</c:v>
                </c:pt>
                <c:pt idx="269">
                  <c:v>180.7615087597861</c:v>
                </c:pt>
                <c:pt idx="270">
                  <c:v>186.29752932074442</c:v>
                </c:pt>
                <c:pt idx="271">
                  <c:v>189.65922144418619</c:v>
                </c:pt>
                <c:pt idx="272">
                  <c:v>197.62006911057779</c:v>
                </c:pt>
                <c:pt idx="273">
                  <c:v>211.05389517316871</c:v>
                </c:pt>
                <c:pt idx="274">
                  <c:v>218.23819696901876</c:v>
                </c:pt>
                <c:pt idx="275">
                  <c:v>221.26714336191111</c:v>
                </c:pt>
                <c:pt idx="276">
                  <c:v>224.92943388685282</c:v>
                </c:pt>
                <c:pt idx="277">
                  <c:v>232.34419445718612</c:v>
                </c:pt>
                <c:pt idx="278">
                  <c:v>241.14671764777779</c:v>
                </c:pt>
                <c:pt idx="279">
                  <c:v>244.9693273201861</c:v>
                </c:pt>
                <c:pt idx="280">
                  <c:v>244.33013821921878</c:v>
                </c:pt>
                <c:pt idx="281">
                  <c:v>242.41758088967507</c:v>
                </c:pt>
                <c:pt idx="282">
                  <c:v>239.87919438811943</c:v>
                </c:pt>
                <c:pt idx="283">
                  <c:v>237.35416781551953</c:v>
                </c:pt>
                <c:pt idx="284">
                  <c:v>233.59167782341109</c:v>
                </c:pt>
                <c:pt idx="285">
                  <c:v>228.00430503552991</c:v>
                </c:pt>
                <c:pt idx="286">
                  <c:v>220.65968409221327</c:v>
                </c:pt>
                <c:pt idx="287">
                  <c:v>212.24292885021319</c:v>
                </c:pt>
                <c:pt idx="288">
                  <c:v>206.91857966364449</c:v>
                </c:pt>
                <c:pt idx="289">
                  <c:v>204.57391213194444</c:v>
                </c:pt>
                <c:pt idx="290">
                  <c:v>204.57391213194444</c:v>
                </c:pt>
                <c:pt idx="291">
                  <c:v>198.77069299187505</c:v>
                </c:pt>
                <c:pt idx="292">
                  <c:v>193.0509734077778</c:v>
                </c:pt>
                <c:pt idx="293">
                  <c:v>193.0509734077778</c:v>
                </c:pt>
                <c:pt idx="294">
                  <c:v>193.0509734077778</c:v>
                </c:pt>
                <c:pt idx="295">
                  <c:v>193.61918788616873</c:v>
                </c:pt>
                <c:pt idx="296">
                  <c:v>195.32884129470003</c:v>
                </c:pt>
                <c:pt idx="297">
                  <c:v>196.47278521151944</c:v>
                </c:pt>
                <c:pt idx="298">
                  <c:v>197.04600966326876</c:v>
                </c:pt>
                <c:pt idx="299">
                  <c:v>195.90039575532992</c:v>
                </c:pt>
                <c:pt idx="300">
                  <c:v>193.61918788616873</c:v>
                </c:pt>
                <c:pt idx="301">
                  <c:v>189.09685193471319</c:v>
                </c:pt>
                <c:pt idx="302">
                  <c:v>182.96589703745283</c:v>
                </c:pt>
                <c:pt idx="303">
                  <c:v>175.30898775480003</c:v>
                </c:pt>
                <c:pt idx="304">
                  <c:v>168.87618196270003</c:v>
                </c:pt>
                <c:pt idx="305">
                  <c:v>163.60735998085283</c:v>
                </c:pt>
                <c:pt idx="306">
                  <c:v>161.00426132341877</c:v>
                </c:pt>
                <c:pt idx="307">
                  <c:v>159.96886682936321</c:v>
                </c:pt>
                <c:pt idx="308">
                  <c:v>159.96886682936321</c:v>
                </c:pt>
                <c:pt idx="309">
                  <c:v>159.45242207567497</c:v>
                </c:pt>
                <c:pt idx="310">
                  <c:v>157.90809778796873</c:v>
                </c:pt>
                <c:pt idx="311">
                  <c:v>154.84199409266873</c:v>
                </c:pt>
                <c:pt idx="312">
                  <c:v>148.79996622251875</c:v>
                </c:pt>
                <c:pt idx="313">
                  <c:v>124.46276814107502</c:v>
                </c:pt>
                <c:pt idx="314">
                  <c:v>101.47241789746319</c:v>
                </c:pt>
                <c:pt idx="315">
                  <c:v>84.167969917779857</c:v>
                </c:pt>
                <c:pt idx="316">
                  <c:v>74.702460252768745</c:v>
                </c:pt>
                <c:pt idx="317">
                  <c:v>71.557449477075011</c:v>
                </c:pt>
                <c:pt idx="318">
                  <c:v>71.212178813129867</c:v>
                </c:pt>
                <c:pt idx="319">
                  <c:v>73.99772400036322</c:v>
                </c:pt>
                <c:pt idx="320">
                  <c:v>83.419813896268778</c:v>
                </c:pt>
                <c:pt idx="321">
                  <c:v>97.801359919144431</c:v>
                </c:pt>
                <c:pt idx="322">
                  <c:v>110.30124344818611</c:v>
                </c:pt>
                <c:pt idx="323">
                  <c:v>115.95124090304655</c:v>
                </c:pt>
                <c:pt idx="324">
                  <c:v>121.74235260750002</c:v>
                </c:pt>
                <c:pt idx="325">
                  <c:v>135.645028676875</c:v>
                </c:pt>
                <c:pt idx="326">
                  <c:v>140.93096806769657</c:v>
                </c:pt>
                <c:pt idx="327">
                  <c:v>146.31794192124448</c:v>
                </c:pt>
                <c:pt idx="328">
                  <c:v>145.33097716965278</c:v>
                </c:pt>
                <c:pt idx="329">
                  <c:v>145.82404204766877</c:v>
                </c:pt>
                <c:pt idx="330">
                  <c:v>147.80465151532991</c:v>
                </c:pt>
                <c:pt idx="331">
                  <c:v>152.81462487366318</c:v>
                </c:pt>
                <c:pt idx="332">
                  <c:v>162.0429957997132</c:v>
                </c:pt>
                <c:pt idx="333">
                  <c:v>170.47311097066878</c:v>
                </c:pt>
                <c:pt idx="334">
                  <c:v>176.93597660291874</c:v>
                </c:pt>
                <c:pt idx="335">
                  <c:v>171.54190528711317</c:v>
                </c:pt>
                <c:pt idx="336">
                  <c:v>164.13048469901881</c:v>
                </c:pt>
                <c:pt idx="337">
                  <c:v>160.48614657861111</c:v>
                </c:pt>
                <c:pt idx="338">
                  <c:v>156.88272324062984</c:v>
                </c:pt>
                <c:pt idx="339">
                  <c:v>154.84199409266873</c:v>
                </c:pt>
                <c:pt idx="340">
                  <c:v>152.81462487366318</c:v>
                </c:pt>
                <c:pt idx="341">
                  <c:v>151.3028654127861</c:v>
                </c:pt>
                <c:pt idx="342">
                  <c:v>149.29887606945277</c:v>
                </c:pt>
                <c:pt idx="343">
                  <c:v>147.30824665507501</c:v>
                </c:pt>
                <c:pt idx="344">
                  <c:v>143.36706761318612</c:v>
                </c:pt>
                <c:pt idx="345">
                  <c:v>138.03520346657987</c:v>
                </c:pt>
                <c:pt idx="346">
                  <c:v>133.74791876518611</c:v>
                </c:pt>
                <c:pt idx="347">
                  <c:v>130.92730376444445</c:v>
                </c:pt>
                <c:pt idx="348">
                  <c:v>128.59975364171876</c:v>
                </c:pt>
                <c:pt idx="349">
                  <c:v>126.2930784079861</c:v>
                </c:pt>
                <c:pt idx="350">
                  <c:v>123.55262298097779</c:v>
                </c:pt>
                <c:pt idx="351">
                  <c:v>122.19366770752988</c:v>
                </c:pt>
                <c:pt idx="352">
                  <c:v>121.74235260750002</c:v>
                </c:pt>
                <c:pt idx="353">
                  <c:v>121.29187250302986</c:v>
                </c:pt>
                <c:pt idx="354">
                  <c:v>121.29187250302986</c:v>
                </c:pt>
                <c:pt idx="355">
                  <c:v>121.74235260750002</c:v>
                </c:pt>
                <c:pt idx="356">
                  <c:v>122.64581780311946</c:v>
                </c:pt>
                <c:pt idx="357">
                  <c:v>126.2930784079861</c:v>
                </c:pt>
                <c:pt idx="358">
                  <c:v>129.99377872867498</c:v>
                </c:pt>
                <c:pt idx="359">
                  <c:v>131.86416878245279</c:v>
                </c:pt>
                <c:pt idx="360">
                  <c:v>131.39531877566878</c:v>
                </c:pt>
                <c:pt idx="361">
                  <c:v>126.7527434636132</c:v>
                </c:pt>
                <c:pt idx="362">
                  <c:v>115.95124090304655</c:v>
                </c:pt>
                <c:pt idx="363">
                  <c:v>97.801359919144431</c:v>
                </c:pt>
                <c:pt idx="364">
                  <c:v>77.554805084779886</c:v>
                </c:pt>
                <c:pt idx="365">
                  <c:v>59.653752777674988</c:v>
                </c:pt>
                <c:pt idx="366">
                  <c:v>44.098202997829858</c:v>
                </c:pt>
                <c:pt idx="367">
                  <c:v>30.888155745244447</c:v>
                </c:pt>
                <c:pt idx="368">
                  <c:v>26.302777629029865</c:v>
                </c:pt>
                <c:pt idx="369">
                  <c:v>28.222849918611114</c:v>
                </c:pt>
                <c:pt idx="370">
                  <c:v>35.841766903296531</c:v>
                </c:pt>
                <c:pt idx="371">
                  <c:v>49.981164213852786</c:v>
                </c:pt>
                <c:pt idx="372">
                  <c:v>68.142317637811104</c:v>
                </c:pt>
                <c:pt idx="373">
                  <c:v>85.674301907518739</c:v>
                </c:pt>
                <c:pt idx="374">
                  <c:v>100.24121694465278</c:v>
                </c:pt>
                <c:pt idx="375">
                  <c:v>109.01743777511321</c:v>
                </c:pt>
                <c:pt idx="376">
                  <c:v>113.32601486327985</c:v>
                </c:pt>
                <c:pt idx="377">
                  <c:v>113.76146504767502</c:v>
                </c:pt>
                <c:pt idx="378">
                  <c:v>113.32601486327985</c:v>
                </c:pt>
                <c:pt idx="379">
                  <c:v>111.59256408129654</c:v>
                </c:pt>
                <c:pt idx="380">
                  <c:v>108.16574230419653</c:v>
                </c:pt>
                <c:pt idx="381">
                  <c:v>101.06118258430003</c:v>
                </c:pt>
                <c:pt idx="382">
                  <c:v>87.95884975891876</c:v>
                </c:pt>
                <c:pt idx="383">
                  <c:v>68.818664041186139</c:v>
                </c:pt>
                <c:pt idx="384">
                  <c:v>52.023980850713201</c:v>
                </c:pt>
                <c:pt idx="385">
                  <c:v>37.57480018750001</c:v>
                </c:pt>
                <c:pt idx="386">
                  <c:v>25.47112205154653</c:v>
                </c:pt>
                <c:pt idx="387">
                  <c:v>15.551374802046531</c:v>
                </c:pt>
                <c:pt idx="388">
                  <c:v>10.687943164444448</c:v>
                </c:pt>
                <c:pt idx="389">
                  <c:v>7.2744813163000002</c:v>
                </c:pt>
                <c:pt idx="390">
                  <c:v>4.7799320816298607</c:v>
                </c:pt>
                <c:pt idx="391">
                  <c:v>3.2331028072444452</c:v>
                </c:pt>
                <c:pt idx="392">
                  <c:v>2.1643084908000003</c:v>
                </c:pt>
                <c:pt idx="393">
                  <c:v>1.2629307840798611</c:v>
                </c:pt>
                <c:pt idx="394">
                  <c:v>0.42751772657777787</c:v>
                </c:pt>
                <c:pt idx="395">
                  <c:v>5.0517231363194456E-2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EA-4B97-9F2D-734F26889476}"/>
            </c:ext>
          </c:extLst>
        </c:ser>
        <c:ser>
          <c:idx val="1"/>
          <c:order val="2"/>
          <c:tx>
            <c:v>Rolling Resistance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WLTC_class_3!$X$598:$X$1030</c:f>
              <c:numCache>
                <c:formatCode>General</c:formatCode>
                <c:ptCount val="433"/>
                <c:pt idx="0">
                  <c:v>135.9666</c:v>
                </c:pt>
                <c:pt idx="1">
                  <c:v>135.9666</c:v>
                </c:pt>
                <c:pt idx="2">
                  <c:v>135.9666</c:v>
                </c:pt>
                <c:pt idx="3">
                  <c:v>135.9666</c:v>
                </c:pt>
                <c:pt idx="4">
                  <c:v>135.9666</c:v>
                </c:pt>
                <c:pt idx="5">
                  <c:v>135.9666</c:v>
                </c:pt>
                <c:pt idx="6">
                  <c:v>135.9666</c:v>
                </c:pt>
                <c:pt idx="7">
                  <c:v>135.9666</c:v>
                </c:pt>
                <c:pt idx="8">
                  <c:v>135.9666</c:v>
                </c:pt>
                <c:pt idx="9">
                  <c:v>135.9666</c:v>
                </c:pt>
                <c:pt idx="10">
                  <c:v>135.9666</c:v>
                </c:pt>
                <c:pt idx="11">
                  <c:v>135.9666</c:v>
                </c:pt>
                <c:pt idx="12">
                  <c:v>135.9666</c:v>
                </c:pt>
                <c:pt idx="13">
                  <c:v>135.9666</c:v>
                </c:pt>
                <c:pt idx="14">
                  <c:v>135.9666</c:v>
                </c:pt>
                <c:pt idx="15">
                  <c:v>135.9666</c:v>
                </c:pt>
                <c:pt idx="16">
                  <c:v>135.9666</c:v>
                </c:pt>
                <c:pt idx="17">
                  <c:v>135.9666</c:v>
                </c:pt>
                <c:pt idx="18">
                  <c:v>135.9666</c:v>
                </c:pt>
                <c:pt idx="19">
                  <c:v>135.9666</c:v>
                </c:pt>
                <c:pt idx="20">
                  <c:v>135.9666</c:v>
                </c:pt>
                <c:pt idx="21">
                  <c:v>135.9666</c:v>
                </c:pt>
                <c:pt idx="22">
                  <c:v>135.9666</c:v>
                </c:pt>
                <c:pt idx="23">
                  <c:v>135.9666</c:v>
                </c:pt>
                <c:pt idx="24">
                  <c:v>135.9666</c:v>
                </c:pt>
                <c:pt idx="25">
                  <c:v>135.9666</c:v>
                </c:pt>
                <c:pt idx="26">
                  <c:v>135.9666</c:v>
                </c:pt>
                <c:pt idx="27">
                  <c:v>135.9666</c:v>
                </c:pt>
                <c:pt idx="28">
                  <c:v>135.9666</c:v>
                </c:pt>
                <c:pt idx="29">
                  <c:v>135.9666</c:v>
                </c:pt>
                <c:pt idx="30">
                  <c:v>135.9666</c:v>
                </c:pt>
                <c:pt idx="31">
                  <c:v>135.9666</c:v>
                </c:pt>
                <c:pt idx="32">
                  <c:v>135.9666</c:v>
                </c:pt>
                <c:pt idx="33">
                  <c:v>135.9666</c:v>
                </c:pt>
                <c:pt idx="34">
                  <c:v>135.9666</c:v>
                </c:pt>
                <c:pt idx="35">
                  <c:v>135.9666</c:v>
                </c:pt>
                <c:pt idx="36">
                  <c:v>135.9666</c:v>
                </c:pt>
                <c:pt idx="37">
                  <c:v>135.9666</c:v>
                </c:pt>
                <c:pt idx="38">
                  <c:v>135.9666</c:v>
                </c:pt>
                <c:pt idx="39">
                  <c:v>135.9666</c:v>
                </c:pt>
                <c:pt idx="40">
                  <c:v>135.9666</c:v>
                </c:pt>
                <c:pt idx="41">
                  <c:v>135.9666</c:v>
                </c:pt>
                <c:pt idx="42">
                  <c:v>135.9666</c:v>
                </c:pt>
                <c:pt idx="43">
                  <c:v>135.9666</c:v>
                </c:pt>
                <c:pt idx="44">
                  <c:v>135.9666</c:v>
                </c:pt>
                <c:pt idx="45">
                  <c:v>135.9666</c:v>
                </c:pt>
                <c:pt idx="46">
                  <c:v>135.9666</c:v>
                </c:pt>
                <c:pt idx="47">
                  <c:v>135.9666</c:v>
                </c:pt>
                <c:pt idx="48">
                  <c:v>135.9666</c:v>
                </c:pt>
                <c:pt idx="49">
                  <c:v>135.9666</c:v>
                </c:pt>
                <c:pt idx="50">
                  <c:v>135.9666</c:v>
                </c:pt>
                <c:pt idx="51">
                  <c:v>135.9666</c:v>
                </c:pt>
                <c:pt idx="52">
                  <c:v>135.9666</c:v>
                </c:pt>
                <c:pt idx="53">
                  <c:v>135.9666</c:v>
                </c:pt>
                <c:pt idx="54">
                  <c:v>135.9666</c:v>
                </c:pt>
                <c:pt idx="55">
                  <c:v>135.9666</c:v>
                </c:pt>
                <c:pt idx="56">
                  <c:v>135.9666</c:v>
                </c:pt>
                <c:pt idx="57">
                  <c:v>135.9666</c:v>
                </c:pt>
                <c:pt idx="58">
                  <c:v>135.9666</c:v>
                </c:pt>
                <c:pt idx="59">
                  <c:v>135.9666</c:v>
                </c:pt>
                <c:pt idx="60">
                  <c:v>135.9666</c:v>
                </c:pt>
                <c:pt idx="61">
                  <c:v>135.9666</c:v>
                </c:pt>
                <c:pt idx="62">
                  <c:v>135.9666</c:v>
                </c:pt>
                <c:pt idx="63">
                  <c:v>135.9666</c:v>
                </c:pt>
                <c:pt idx="64">
                  <c:v>135.9666</c:v>
                </c:pt>
                <c:pt idx="65">
                  <c:v>135.9666</c:v>
                </c:pt>
                <c:pt idx="66">
                  <c:v>135.9666</c:v>
                </c:pt>
                <c:pt idx="67">
                  <c:v>135.9666</c:v>
                </c:pt>
                <c:pt idx="68">
                  <c:v>135.9666</c:v>
                </c:pt>
                <c:pt idx="69">
                  <c:v>135.9666</c:v>
                </c:pt>
                <c:pt idx="70">
                  <c:v>135.9666</c:v>
                </c:pt>
                <c:pt idx="71">
                  <c:v>135.9666</c:v>
                </c:pt>
                <c:pt idx="72">
                  <c:v>135.9666</c:v>
                </c:pt>
                <c:pt idx="73">
                  <c:v>135.9666</c:v>
                </c:pt>
                <c:pt idx="74">
                  <c:v>135.9666</c:v>
                </c:pt>
                <c:pt idx="75">
                  <c:v>135.9666</c:v>
                </c:pt>
                <c:pt idx="76">
                  <c:v>135.9666</c:v>
                </c:pt>
                <c:pt idx="77">
                  <c:v>135.9666</c:v>
                </c:pt>
                <c:pt idx="78">
                  <c:v>135.9666</c:v>
                </c:pt>
                <c:pt idx="79">
                  <c:v>135.9666</c:v>
                </c:pt>
                <c:pt idx="80">
                  <c:v>135.9666</c:v>
                </c:pt>
                <c:pt idx="81">
                  <c:v>135.9666</c:v>
                </c:pt>
                <c:pt idx="82">
                  <c:v>135.9666</c:v>
                </c:pt>
                <c:pt idx="83">
                  <c:v>135.9666</c:v>
                </c:pt>
                <c:pt idx="84">
                  <c:v>135.9666</c:v>
                </c:pt>
                <c:pt idx="85">
                  <c:v>135.9666</c:v>
                </c:pt>
                <c:pt idx="86">
                  <c:v>135.9666</c:v>
                </c:pt>
                <c:pt idx="87">
                  <c:v>135.9666</c:v>
                </c:pt>
                <c:pt idx="88">
                  <c:v>135.9666</c:v>
                </c:pt>
                <c:pt idx="89">
                  <c:v>135.9666</c:v>
                </c:pt>
                <c:pt idx="90">
                  <c:v>135.9666</c:v>
                </c:pt>
                <c:pt idx="91">
                  <c:v>135.9666</c:v>
                </c:pt>
                <c:pt idx="92">
                  <c:v>135.9666</c:v>
                </c:pt>
                <c:pt idx="93">
                  <c:v>135.9666</c:v>
                </c:pt>
                <c:pt idx="94">
                  <c:v>135.9666</c:v>
                </c:pt>
                <c:pt idx="95">
                  <c:v>135.9666</c:v>
                </c:pt>
                <c:pt idx="96">
                  <c:v>135.9666</c:v>
                </c:pt>
                <c:pt idx="97">
                  <c:v>135.9666</c:v>
                </c:pt>
                <c:pt idx="98">
                  <c:v>135.9666</c:v>
                </c:pt>
                <c:pt idx="99">
                  <c:v>135.9666</c:v>
                </c:pt>
                <c:pt idx="100">
                  <c:v>135.9666</c:v>
                </c:pt>
                <c:pt idx="101">
                  <c:v>135.9666</c:v>
                </c:pt>
                <c:pt idx="102">
                  <c:v>135.9666</c:v>
                </c:pt>
                <c:pt idx="103">
                  <c:v>135.9666</c:v>
                </c:pt>
                <c:pt idx="104">
                  <c:v>135.9666</c:v>
                </c:pt>
                <c:pt idx="105">
                  <c:v>135.9666</c:v>
                </c:pt>
                <c:pt idx="106">
                  <c:v>135.9666</c:v>
                </c:pt>
                <c:pt idx="107">
                  <c:v>135.9666</c:v>
                </c:pt>
                <c:pt idx="108">
                  <c:v>135.9666</c:v>
                </c:pt>
                <c:pt idx="109">
                  <c:v>135.9666</c:v>
                </c:pt>
                <c:pt idx="110">
                  <c:v>135.9666</c:v>
                </c:pt>
                <c:pt idx="111">
                  <c:v>135.9666</c:v>
                </c:pt>
                <c:pt idx="112">
                  <c:v>135.9666</c:v>
                </c:pt>
                <c:pt idx="113">
                  <c:v>135.9666</c:v>
                </c:pt>
                <c:pt idx="114">
                  <c:v>135.9666</c:v>
                </c:pt>
                <c:pt idx="115">
                  <c:v>135.9666</c:v>
                </c:pt>
                <c:pt idx="116">
                  <c:v>135.9666</c:v>
                </c:pt>
                <c:pt idx="117">
                  <c:v>135.9666</c:v>
                </c:pt>
                <c:pt idx="118">
                  <c:v>135.9666</c:v>
                </c:pt>
                <c:pt idx="119">
                  <c:v>135.9666</c:v>
                </c:pt>
                <c:pt idx="120">
                  <c:v>135.9666</c:v>
                </c:pt>
                <c:pt idx="121">
                  <c:v>135.9666</c:v>
                </c:pt>
                <c:pt idx="122">
                  <c:v>135.9666</c:v>
                </c:pt>
                <c:pt idx="123">
                  <c:v>135.9666</c:v>
                </c:pt>
                <c:pt idx="124">
                  <c:v>135.9666</c:v>
                </c:pt>
                <c:pt idx="125">
                  <c:v>135.9666</c:v>
                </c:pt>
                <c:pt idx="126">
                  <c:v>135.9666</c:v>
                </c:pt>
                <c:pt idx="127">
                  <c:v>135.9666</c:v>
                </c:pt>
                <c:pt idx="128">
                  <c:v>135.9666</c:v>
                </c:pt>
                <c:pt idx="129">
                  <c:v>135.9666</c:v>
                </c:pt>
                <c:pt idx="130">
                  <c:v>135.9666</c:v>
                </c:pt>
                <c:pt idx="131">
                  <c:v>135.9666</c:v>
                </c:pt>
                <c:pt idx="132">
                  <c:v>135.9666</c:v>
                </c:pt>
                <c:pt idx="133">
                  <c:v>135.9666</c:v>
                </c:pt>
                <c:pt idx="134">
                  <c:v>135.9666</c:v>
                </c:pt>
                <c:pt idx="135">
                  <c:v>135.9666</c:v>
                </c:pt>
                <c:pt idx="136">
                  <c:v>135.9666</c:v>
                </c:pt>
                <c:pt idx="137">
                  <c:v>135.9666</c:v>
                </c:pt>
                <c:pt idx="138">
                  <c:v>135.9666</c:v>
                </c:pt>
                <c:pt idx="139">
                  <c:v>135.9666</c:v>
                </c:pt>
                <c:pt idx="140">
                  <c:v>135.9666</c:v>
                </c:pt>
                <c:pt idx="141">
                  <c:v>135.9666</c:v>
                </c:pt>
                <c:pt idx="142">
                  <c:v>135.9666</c:v>
                </c:pt>
                <c:pt idx="143">
                  <c:v>135.9666</c:v>
                </c:pt>
                <c:pt idx="144">
                  <c:v>135.9666</c:v>
                </c:pt>
                <c:pt idx="145">
                  <c:v>135.9666</c:v>
                </c:pt>
                <c:pt idx="146">
                  <c:v>135.9666</c:v>
                </c:pt>
                <c:pt idx="147">
                  <c:v>135.9666</c:v>
                </c:pt>
                <c:pt idx="148">
                  <c:v>135.9666</c:v>
                </c:pt>
                <c:pt idx="149">
                  <c:v>135.9666</c:v>
                </c:pt>
                <c:pt idx="150">
                  <c:v>135.9666</c:v>
                </c:pt>
                <c:pt idx="151">
                  <c:v>135.9666</c:v>
                </c:pt>
                <c:pt idx="152">
                  <c:v>135.9666</c:v>
                </c:pt>
                <c:pt idx="153">
                  <c:v>135.9666</c:v>
                </c:pt>
                <c:pt idx="154">
                  <c:v>135.9666</c:v>
                </c:pt>
                <c:pt idx="155">
                  <c:v>135.9666</c:v>
                </c:pt>
                <c:pt idx="156">
                  <c:v>135.9666</c:v>
                </c:pt>
                <c:pt idx="157">
                  <c:v>135.9666</c:v>
                </c:pt>
                <c:pt idx="158">
                  <c:v>135.9666</c:v>
                </c:pt>
                <c:pt idx="159">
                  <c:v>135.9666</c:v>
                </c:pt>
                <c:pt idx="160">
                  <c:v>135.9666</c:v>
                </c:pt>
                <c:pt idx="161">
                  <c:v>135.9666</c:v>
                </c:pt>
                <c:pt idx="162">
                  <c:v>135.9666</c:v>
                </c:pt>
                <c:pt idx="163">
                  <c:v>135.9666</c:v>
                </c:pt>
                <c:pt idx="164">
                  <c:v>135.9666</c:v>
                </c:pt>
                <c:pt idx="165">
                  <c:v>135.9666</c:v>
                </c:pt>
                <c:pt idx="166">
                  <c:v>135.9666</c:v>
                </c:pt>
                <c:pt idx="167">
                  <c:v>135.9666</c:v>
                </c:pt>
                <c:pt idx="168">
                  <c:v>135.9666</c:v>
                </c:pt>
                <c:pt idx="169">
                  <c:v>135.9666</c:v>
                </c:pt>
                <c:pt idx="170">
                  <c:v>135.9666</c:v>
                </c:pt>
                <c:pt idx="171">
                  <c:v>135.9666</c:v>
                </c:pt>
                <c:pt idx="172">
                  <c:v>135.9666</c:v>
                </c:pt>
                <c:pt idx="173">
                  <c:v>135.9666</c:v>
                </c:pt>
                <c:pt idx="174">
                  <c:v>135.9666</c:v>
                </c:pt>
                <c:pt idx="175">
                  <c:v>135.9666</c:v>
                </c:pt>
                <c:pt idx="176">
                  <c:v>135.9666</c:v>
                </c:pt>
                <c:pt idx="177">
                  <c:v>135.9666</c:v>
                </c:pt>
                <c:pt idx="178">
                  <c:v>135.9666</c:v>
                </c:pt>
                <c:pt idx="179">
                  <c:v>135.9666</c:v>
                </c:pt>
                <c:pt idx="180">
                  <c:v>135.9666</c:v>
                </c:pt>
                <c:pt idx="181">
                  <c:v>135.9666</c:v>
                </c:pt>
                <c:pt idx="182">
                  <c:v>135.9666</c:v>
                </c:pt>
                <c:pt idx="183">
                  <c:v>135.9666</c:v>
                </c:pt>
                <c:pt idx="184">
                  <c:v>135.9666</c:v>
                </c:pt>
                <c:pt idx="185">
                  <c:v>135.9666</c:v>
                </c:pt>
                <c:pt idx="186">
                  <c:v>135.9666</c:v>
                </c:pt>
                <c:pt idx="187">
                  <c:v>135.9666</c:v>
                </c:pt>
                <c:pt idx="188">
                  <c:v>135.9666</c:v>
                </c:pt>
                <c:pt idx="189">
                  <c:v>135.9666</c:v>
                </c:pt>
                <c:pt idx="190">
                  <c:v>135.9666</c:v>
                </c:pt>
                <c:pt idx="191">
                  <c:v>135.9666</c:v>
                </c:pt>
                <c:pt idx="192">
                  <c:v>135.9666</c:v>
                </c:pt>
                <c:pt idx="193">
                  <c:v>135.9666</c:v>
                </c:pt>
                <c:pt idx="194">
                  <c:v>135.9666</c:v>
                </c:pt>
                <c:pt idx="195">
                  <c:v>135.9666</c:v>
                </c:pt>
                <c:pt idx="196">
                  <c:v>135.9666</c:v>
                </c:pt>
                <c:pt idx="197">
                  <c:v>135.9666</c:v>
                </c:pt>
                <c:pt idx="198">
                  <c:v>135.9666</c:v>
                </c:pt>
                <c:pt idx="199">
                  <c:v>135.9666</c:v>
                </c:pt>
                <c:pt idx="200">
                  <c:v>135.9666</c:v>
                </c:pt>
                <c:pt idx="201">
                  <c:v>135.9666</c:v>
                </c:pt>
                <c:pt idx="202">
                  <c:v>135.9666</c:v>
                </c:pt>
                <c:pt idx="203">
                  <c:v>135.9666</c:v>
                </c:pt>
                <c:pt idx="204">
                  <c:v>135.9666</c:v>
                </c:pt>
                <c:pt idx="205">
                  <c:v>135.9666</c:v>
                </c:pt>
                <c:pt idx="206">
                  <c:v>135.9666</c:v>
                </c:pt>
                <c:pt idx="207">
                  <c:v>135.9666</c:v>
                </c:pt>
                <c:pt idx="208">
                  <c:v>135.9666</c:v>
                </c:pt>
                <c:pt idx="209">
                  <c:v>135.9666</c:v>
                </c:pt>
                <c:pt idx="210">
                  <c:v>135.9666</c:v>
                </c:pt>
                <c:pt idx="211">
                  <c:v>135.9666</c:v>
                </c:pt>
                <c:pt idx="212">
                  <c:v>135.9666</c:v>
                </c:pt>
                <c:pt idx="213">
                  <c:v>135.9666</c:v>
                </c:pt>
                <c:pt idx="214">
                  <c:v>135.9666</c:v>
                </c:pt>
                <c:pt idx="215">
                  <c:v>135.9666</c:v>
                </c:pt>
                <c:pt idx="216">
                  <c:v>135.9666</c:v>
                </c:pt>
                <c:pt idx="217">
                  <c:v>135.9666</c:v>
                </c:pt>
                <c:pt idx="218">
                  <c:v>135.9666</c:v>
                </c:pt>
                <c:pt idx="219">
                  <c:v>135.9666</c:v>
                </c:pt>
                <c:pt idx="220">
                  <c:v>135.9666</c:v>
                </c:pt>
                <c:pt idx="221">
                  <c:v>135.9666</c:v>
                </c:pt>
                <c:pt idx="222">
                  <c:v>135.9666</c:v>
                </c:pt>
                <c:pt idx="223">
                  <c:v>135.9666</c:v>
                </c:pt>
                <c:pt idx="224">
                  <c:v>135.9666</c:v>
                </c:pt>
                <c:pt idx="225">
                  <c:v>135.9666</c:v>
                </c:pt>
                <c:pt idx="226">
                  <c:v>135.9666</c:v>
                </c:pt>
                <c:pt idx="227">
                  <c:v>135.9666</c:v>
                </c:pt>
                <c:pt idx="228">
                  <c:v>135.9666</c:v>
                </c:pt>
                <c:pt idx="229">
                  <c:v>135.9666</c:v>
                </c:pt>
                <c:pt idx="230">
                  <c:v>135.9666</c:v>
                </c:pt>
                <c:pt idx="231">
                  <c:v>135.9666</c:v>
                </c:pt>
                <c:pt idx="232">
                  <c:v>135.9666</c:v>
                </c:pt>
                <c:pt idx="233">
                  <c:v>135.9666</c:v>
                </c:pt>
                <c:pt idx="234">
                  <c:v>135.9666</c:v>
                </c:pt>
                <c:pt idx="235">
                  <c:v>135.9666</c:v>
                </c:pt>
                <c:pt idx="236">
                  <c:v>135.9666</c:v>
                </c:pt>
                <c:pt idx="237">
                  <c:v>135.9666</c:v>
                </c:pt>
                <c:pt idx="238">
                  <c:v>135.9666</c:v>
                </c:pt>
                <c:pt idx="239">
                  <c:v>135.9666</c:v>
                </c:pt>
                <c:pt idx="240">
                  <c:v>135.9666</c:v>
                </c:pt>
                <c:pt idx="241">
                  <c:v>135.9666</c:v>
                </c:pt>
                <c:pt idx="242">
                  <c:v>135.9666</c:v>
                </c:pt>
                <c:pt idx="243">
                  <c:v>135.9666</c:v>
                </c:pt>
                <c:pt idx="244">
                  <c:v>135.9666</c:v>
                </c:pt>
                <c:pt idx="245">
                  <c:v>135.9666</c:v>
                </c:pt>
                <c:pt idx="246">
                  <c:v>135.9666</c:v>
                </c:pt>
                <c:pt idx="247">
                  <c:v>135.9666</c:v>
                </c:pt>
                <c:pt idx="248">
                  <c:v>135.9666</c:v>
                </c:pt>
                <c:pt idx="249">
                  <c:v>135.9666</c:v>
                </c:pt>
                <c:pt idx="250">
                  <c:v>135.9666</c:v>
                </c:pt>
                <c:pt idx="251">
                  <c:v>135.9666</c:v>
                </c:pt>
                <c:pt idx="252">
                  <c:v>135.9666</c:v>
                </c:pt>
                <c:pt idx="253">
                  <c:v>135.9666</c:v>
                </c:pt>
                <c:pt idx="254">
                  <c:v>135.9666</c:v>
                </c:pt>
                <c:pt idx="255">
                  <c:v>135.9666</c:v>
                </c:pt>
                <c:pt idx="256">
                  <c:v>135.9666</c:v>
                </c:pt>
                <c:pt idx="257">
                  <c:v>135.9666</c:v>
                </c:pt>
                <c:pt idx="258">
                  <c:v>135.9666</c:v>
                </c:pt>
                <c:pt idx="259">
                  <c:v>135.9666</c:v>
                </c:pt>
                <c:pt idx="260">
                  <c:v>135.9666</c:v>
                </c:pt>
                <c:pt idx="261">
                  <c:v>135.9666</c:v>
                </c:pt>
                <c:pt idx="262">
                  <c:v>135.9666</c:v>
                </c:pt>
                <c:pt idx="263">
                  <c:v>135.9666</c:v>
                </c:pt>
                <c:pt idx="264">
                  <c:v>135.9666</c:v>
                </c:pt>
                <c:pt idx="265">
                  <c:v>135.9666</c:v>
                </c:pt>
                <c:pt idx="266">
                  <c:v>135.9666</c:v>
                </c:pt>
                <c:pt idx="267">
                  <c:v>135.9666</c:v>
                </c:pt>
                <c:pt idx="268">
                  <c:v>135.9666</c:v>
                </c:pt>
                <c:pt idx="269">
                  <c:v>135.9666</c:v>
                </c:pt>
                <c:pt idx="270">
                  <c:v>135.9666</c:v>
                </c:pt>
                <c:pt idx="271">
                  <c:v>135.9666</c:v>
                </c:pt>
                <c:pt idx="272">
                  <c:v>135.9666</c:v>
                </c:pt>
                <c:pt idx="273">
                  <c:v>135.9666</c:v>
                </c:pt>
                <c:pt idx="274">
                  <c:v>135.9666</c:v>
                </c:pt>
                <c:pt idx="275">
                  <c:v>135.9666</c:v>
                </c:pt>
                <c:pt idx="276">
                  <c:v>135.9666</c:v>
                </c:pt>
                <c:pt idx="277">
                  <c:v>135.9666</c:v>
                </c:pt>
                <c:pt idx="278">
                  <c:v>135.9666</c:v>
                </c:pt>
                <c:pt idx="279">
                  <c:v>135.9666</c:v>
                </c:pt>
                <c:pt idx="280">
                  <c:v>135.9666</c:v>
                </c:pt>
                <c:pt idx="281">
                  <c:v>135.9666</c:v>
                </c:pt>
                <c:pt idx="282">
                  <c:v>135.9666</c:v>
                </c:pt>
                <c:pt idx="283">
                  <c:v>135.9666</c:v>
                </c:pt>
                <c:pt idx="284">
                  <c:v>135.9666</c:v>
                </c:pt>
                <c:pt idx="285">
                  <c:v>135.9666</c:v>
                </c:pt>
                <c:pt idx="286">
                  <c:v>135.9666</c:v>
                </c:pt>
                <c:pt idx="287">
                  <c:v>135.9666</c:v>
                </c:pt>
                <c:pt idx="288">
                  <c:v>135.9666</c:v>
                </c:pt>
                <c:pt idx="289">
                  <c:v>135.9666</c:v>
                </c:pt>
                <c:pt idx="290">
                  <c:v>135.9666</c:v>
                </c:pt>
                <c:pt idx="291">
                  <c:v>135.9666</c:v>
                </c:pt>
                <c:pt idx="292">
                  <c:v>135.9666</c:v>
                </c:pt>
                <c:pt idx="293">
                  <c:v>135.9666</c:v>
                </c:pt>
                <c:pt idx="294">
                  <c:v>135.9666</c:v>
                </c:pt>
                <c:pt idx="295">
                  <c:v>135.9666</c:v>
                </c:pt>
                <c:pt idx="296">
                  <c:v>135.9666</c:v>
                </c:pt>
                <c:pt idx="297">
                  <c:v>135.9666</c:v>
                </c:pt>
                <c:pt idx="298">
                  <c:v>135.9666</c:v>
                </c:pt>
                <c:pt idx="299">
                  <c:v>135.9666</c:v>
                </c:pt>
                <c:pt idx="300">
                  <c:v>135.9666</c:v>
                </c:pt>
                <c:pt idx="301">
                  <c:v>135.9666</c:v>
                </c:pt>
                <c:pt idx="302">
                  <c:v>135.9666</c:v>
                </c:pt>
                <c:pt idx="303">
                  <c:v>135.9666</c:v>
                </c:pt>
                <c:pt idx="304">
                  <c:v>135.9666</c:v>
                </c:pt>
                <c:pt idx="305">
                  <c:v>135.9666</c:v>
                </c:pt>
                <c:pt idx="306">
                  <c:v>135.9666</c:v>
                </c:pt>
                <c:pt idx="307">
                  <c:v>135.9666</c:v>
                </c:pt>
                <c:pt idx="308">
                  <c:v>135.9666</c:v>
                </c:pt>
                <c:pt idx="309">
                  <c:v>135.9666</c:v>
                </c:pt>
                <c:pt idx="310">
                  <c:v>135.9666</c:v>
                </c:pt>
                <c:pt idx="311">
                  <c:v>135.9666</c:v>
                </c:pt>
                <c:pt idx="312">
                  <c:v>135.9666</c:v>
                </c:pt>
                <c:pt idx="313">
                  <c:v>135.9666</c:v>
                </c:pt>
                <c:pt idx="314">
                  <c:v>135.9666</c:v>
                </c:pt>
                <c:pt idx="315">
                  <c:v>135.9666</c:v>
                </c:pt>
                <c:pt idx="316">
                  <c:v>135.9666</c:v>
                </c:pt>
                <c:pt idx="317">
                  <c:v>135.9666</c:v>
                </c:pt>
                <c:pt idx="318">
                  <c:v>135.9666</c:v>
                </c:pt>
                <c:pt idx="319">
                  <c:v>135.9666</c:v>
                </c:pt>
                <c:pt idx="320">
                  <c:v>135.9666</c:v>
                </c:pt>
                <c:pt idx="321">
                  <c:v>135.9666</c:v>
                </c:pt>
                <c:pt idx="322">
                  <c:v>135.9666</c:v>
                </c:pt>
                <c:pt idx="323">
                  <c:v>135.9666</c:v>
                </c:pt>
                <c:pt idx="324">
                  <c:v>135.9666</c:v>
                </c:pt>
                <c:pt idx="325">
                  <c:v>135.9666</c:v>
                </c:pt>
                <c:pt idx="326">
                  <c:v>135.9666</c:v>
                </c:pt>
                <c:pt idx="327">
                  <c:v>135.9666</c:v>
                </c:pt>
                <c:pt idx="328">
                  <c:v>135.9666</c:v>
                </c:pt>
                <c:pt idx="329">
                  <c:v>135.9666</c:v>
                </c:pt>
                <c:pt idx="330">
                  <c:v>135.9666</c:v>
                </c:pt>
                <c:pt idx="331">
                  <c:v>135.9666</c:v>
                </c:pt>
                <c:pt idx="332">
                  <c:v>135.9666</c:v>
                </c:pt>
                <c:pt idx="333">
                  <c:v>135.9666</c:v>
                </c:pt>
                <c:pt idx="334">
                  <c:v>135.9666</c:v>
                </c:pt>
                <c:pt idx="335">
                  <c:v>135.9666</c:v>
                </c:pt>
                <c:pt idx="336">
                  <c:v>135.9666</c:v>
                </c:pt>
                <c:pt idx="337">
                  <c:v>135.9666</c:v>
                </c:pt>
                <c:pt idx="338">
                  <c:v>135.9666</c:v>
                </c:pt>
                <c:pt idx="339">
                  <c:v>135.9666</c:v>
                </c:pt>
                <c:pt idx="340">
                  <c:v>135.9666</c:v>
                </c:pt>
                <c:pt idx="341">
                  <c:v>135.9666</c:v>
                </c:pt>
                <c:pt idx="342">
                  <c:v>135.9666</c:v>
                </c:pt>
                <c:pt idx="343">
                  <c:v>135.9666</c:v>
                </c:pt>
                <c:pt idx="344">
                  <c:v>135.9666</c:v>
                </c:pt>
                <c:pt idx="345">
                  <c:v>135.9666</c:v>
                </c:pt>
                <c:pt idx="346">
                  <c:v>135.9666</c:v>
                </c:pt>
                <c:pt idx="347">
                  <c:v>135.9666</c:v>
                </c:pt>
                <c:pt idx="348">
                  <c:v>135.9666</c:v>
                </c:pt>
                <c:pt idx="349">
                  <c:v>135.9666</c:v>
                </c:pt>
                <c:pt idx="350">
                  <c:v>135.9666</c:v>
                </c:pt>
                <c:pt idx="351">
                  <c:v>135.9666</c:v>
                </c:pt>
                <c:pt idx="352">
                  <c:v>135.9666</c:v>
                </c:pt>
                <c:pt idx="353">
                  <c:v>135.9666</c:v>
                </c:pt>
                <c:pt idx="354">
                  <c:v>135.9666</c:v>
                </c:pt>
                <c:pt idx="355">
                  <c:v>135.9666</c:v>
                </c:pt>
                <c:pt idx="356">
                  <c:v>135.9666</c:v>
                </c:pt>
                <c:pt idx="357">
                  <c:v>135.9666</c:v>
                </c:pt>
                <c:pt idx="358">
                  <c:v>135.9666</c:v>
                </c:pt>
                <c:pt idx="359">
                  <c:v>135.9666</c:v>
                </c:pt>
                <c:pt idx="360">
                  <c:v>135.9666</c:v>
                </c:pt>
                <c:pt idx="361">
                  <c:v>135.9666</c:v>
                </c:pt>
                <c:pt idx="362">
                  <c:v>135.9666</c:v>
                </c:pt>
                <c:pt idx="363">
                  <c:v>135.9666</c:v>
                </c:pt>
                <c:pt idx="364">
                  <c:v>135.9666</c:v>
                </c:pt>
                <c:pt idx="365">
                  <c:v>135.9666</c:v>
                </c:pt>
                <c:pt idx="366">
                  <c:v>135.9666</c:v>
                </c:pt>
                <c:pt idx="367">
                  <c:v>135.9666</c:v>
                </c:pt>
                <c:pt idx="368">
                  <c:v>135.9666</c:v>
                </c:pt>
                <c:pt idx="369">
                  <c:v>135.9666</c:v>
                </c:pt>
                <c:pt idx="370">
                  <c:v>135.9666</c:v>
                </c:pt>
                <c:pt idx="371">
                  <c:v>135.9666</c:v>
                </c:pt>
                <c:pt idx="372">
                  <c:v>135.9666</c:v>
                </c:pt>
                <c:pt idx="373">
                  <c:v>135.9666</c:v>
                </c:pt>
                <c:pt idx="374">
                  <c:v>135.9666</c:v>
                </c:pt>
                <c:pt idx="375">
                  <c:v>135.9666</c:v>
                </c:pt>
                <c:pt idx="376">
                  <c:v>135.9666</c:v>
                </c:pt>
                <c:pt idx="377">
                  <c:v>135.9666</c:v>
                </c:pt>
                <c:pt idx="378">
                  <c:v>135.9666</c:v>
                </c:pt>
                <c:pt idx="379">
                  <c:v>135.9666</c:v>
                </c:pt>
                <c:pt idx="380">
                  <c:v>135.9666</c:v>
                </c:pt>
                <c:pt idx="381">
                  <c:v>135.9666</c:v>
                </c:pt>
                <c:pt idx="382">
                  <c:v>135.9666</c:v>
                </c:pt>
                <c:pt idx="383">
                  <c:v>135.9666</c:v>
                </c:pt>
                <c:pt idx="384">
                  <c:v>135.9666</c:v>
                </c:pt>
                <c:pt idx="385">
                  <c:v>135.9666</c:v>
                </c:pt>
                <c:pt idx="386">
                  <c:v>135.9666</c:v>
                </c:pt>
                <c:pt idx="387">
                  <c:v>135.9666</c:v>
                </c:pt>
                <c:pt idx="388">
                  <c:v>135.9666</c:v>
                </c:pt>
                <c:pt idx="389">
                  <c:v>135.9666</c:v>
                </c:pt>
                <c:pt idx="390">
                  <c:v>135.9666</c:v>
                </c:pt>
                <c:pt idx="391">
                  <c:v>135.9666</c:v>
                </c:pt>
                <c:pt idx="392">
                  <c:v>135.9666</c:v>
                </c:pt>
                <c:pt idx="393">
                  <c:v>135.9666</c:v>
                </c:pt>
                <c:pt idx="394">
                  <c:v>135.9666</c:v>
                </c:pt>
                <c:pt idx="395">
                  <c:v>135.9666</c:v>
                </c:pt>
                <c:pt idx="396">
                  <c:v>135.9666</c:v>
                </c:pt>
                <c:pt idx="397">
                  <c:v>135.9666</c:v>
                </c:pt>
                <c:pt idx="398">
                  <c:v>135.9666</c:v>
                </c:pt>
                <c:pt idx="399">
                  <c:v>135.9666</c:v>
                </c:pt>
                <c:pt idx="400">
                  <c:v>135.9666</c:v>
                </c:pt>
                <c:pt idx="401">
                  <c:v>135.9666</c:v>
                </c:pt>
                <c:pt idx="402">
                  <c:v>135.9666</c:v>
                </c:pt>
                <c:pt idx="403">
                  <c:v>135.9666</c:v>
                </c:pt>
                <c:pt idx="404">
                  <c:v>135.9666</c:v>
                </c:pt>
                <c:pt idx="405">
                  <c:v>135.9666</c:v>
                </c:pt>
                <c:pt idx="406">
                  <c:v>135.9666</c:v>
                </c:pt>
                <c:pt idx="407">
                  <c:v>135.9666</c:v>
                </c:pt>
                <c:pt idx="408">
                  <c:v>135.9666</c:v>
                </c:pt>
                <c:pt idx="409">
                  <c:v>135.9666</c:v>
                </c:pt>
                <c:pt idx="410">
                  <c:v>135.9666</c:v>
                </c:pt>
                <c:pt idx="411">
                  <c:v>135.9666</c:v>
                </c:pt>
                <c:pt idx="412">
                  <c:v>135.9666</c:v>
                </c:pt>
                <c:pt idx="413">
                  <c:v>135.9666</c:v>
                </c:pt>
                <c:pt idx="414">
                  <c:v>135.9666</c:v>
                </c:pt>
                <c:pt idx="415">
                  <c:v>135.9666</c:v>
                </c:pt>
                <c:pt idx="416">
                  <c:v>135.9666</c:v>
                </c:pt>
                <c:pt idx="417">
                  <c:v>135.9666</c:v>
                </c:pt>
                <c:pt idx="418">
                  <c:v>135.9666</c:v>
                </c:pt>
                <c:pt idx="419">
                  <c:v>135.9666</c:v>
                </c:pt>
                <c:pt idx="420">
                  <c:v>135.9666</c:v>
                </c:pt>
                <c:pt idx="421">
                  <c:v>135.9666</c:v>
                </c:pt>
                <c:pt idx="422">
                  <c:v>135.9666</c:v>
                </c:pt>
                <c:pt idx="423">
                  <c:v>135.9666</c:v>
                </c:pt>
                <c:pt idx="424">
                  <c:v>135.9666</c:v>
                </c:pt>
                <c:pt idx="425">
                  <c:v>135.9666</c:v>
                </c:pt>
                <c:pt idx="426">
                  <c:v>135.9666</c:v>
                </c:pt>
                <c:pt idx="427">
                  <c:v>135.9666</c:v>
                </c:pt>
                <c:pt idx="428">
                  <c:v>135.9666</c:v>
                </c:pt>
                <c:pt idx="429">
                  <c:v>135.9666</c:v>
                </c:pt>
                <c:pt idx="430">
                  <c:v>135.9666</c:v>
                </c:pt>
                <c:pt idx="431">
                  <c:v>135.9666</c:v>
                </c:pt>
                <c:pt idx="432">
                  <c:v>135.9666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AEA-4B97-9F2D-734F26889476}"/>
            </c:ext>
          </c:extLst>
        </c:ser>
        <c:ser>
          <c:idx val="3"/>
          <c:order val="3"/>
          <c:tx>
            <c:v>Total Force</c:v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WLTC_class_3!$Z$598:$Z$1030</c:f>
              <c:numCache>
                <c:formatCode>General</c:formatCode>
                <c:ptCount val="433"/>
                <c:pt idx="0">
                  <c:v>135.9666</c:v>
                </c:pt>
                <c:pt idx="1">
                  <c:v>135.9666</c:v>
                </c:pt>
                <c:pt idx="2">
                  <c:v>135.9666</c:v>
                </c:pt>
                <c:pt idx="3">
                  <c:v>135.9666</c:v>
                </c:pt>
                <c:pt idx="4">
                  <c:v>135.9666</c:v>
                </c:pt>
                <c:pt idx="5">
                  <c:v>135.9666</c:v>
                </c:pt>
                <c:pt idx="6">
                  <c:v>135.9666</c:v>
                </c:pt>
                <c:pt idx="7">
                  <c:v>135.9666</c:v>
                </c:pt>
                <c:pt idx="8">
                  <c:v>135.9666</c:v>
                </c:pt>
                <c:pt idx="9">
                  <c:v>135.9666</c:v>
                </c:pt>
                <c:pt idx="10">
                  <c:v>273.46659999999997</c:v>
                </c:pt>
                <c:pt idx="11">
                  <c:v>424.7583497779861</c:v>
                </c:pt>
                <c:pt idx="12">
                  <c:v>658.65071652091876</c:v>
                </c:pt>
                <c:pt idx="13">
                  <c:v>1099.4285148848001</c:v>
                </c:pt>
                <c:pt idx="14">
                  <c:v>1431.9238991150296</c:v>
                </c:pt>
                <c:pt idx="15">
                  <c:v>1615.6350252331194</c:v>
                </c:pt>
                <c:pt idx="16">
                  <c:v>1706.084182961675</c:v>
                </c:pt>
                <c:pt idx="17">
                  <c:v>1634.3643931354684</c:v>
                </c:pt>
                <c:pt idx="18">
                  <c:v>1453.5543309715795</c:v>
                </c:pt>
                <c:pt idx="19">
                  <c:v>1327.7772511322999</c:v>
                </c:pt>
                <c:pt idx="20">
                  <c:v>1312.5683857714114</c:v>
                </c:pt>
                <c:pt idx="21">
                  <c:v>1257.8033089034188</c:v>
                </c:pt>
                <c:pt idx="22">
                  <c:v>968.3522020129775</c:v>
                </c:pt>
                <c:pt idx="23">
                  <c:v>549.61423956601925</c:v>
                </c:pt>
                <c:pt idx="24">
                  <c:v>262.48413095188027</c:v>
                </c:pt>
                <c:pt idx="25">
                  <c:v>192.92251526782928</c:v>
                </c:pt>
                <c:pt idx="26">
                  <c:v>192.51795991914483</c:v>
                </c:pt>
                <c:pt idx="27">
                  <c:v>150.46135420845263</c:v>
                </c:pt>
                <c:pt idx="28">
                  <c:v>66.358162733785747</c:v>
                </c:pt>
                <c:pt idx="29">
                  <c:v>-33.058140428680318</c:v>
                </c:pt>
                <c:pt idx="30">
                  <c:v>-64.824550241081411</c:v>
                </c:pt>
                <c:pt idx="31">
                  <c:v>13.884569917779885</c:v>
                </c:pt>
                <c:pt idx="32">
                  <c:v>135.77044233069981</c:v>
                </c:pt>
                <c:pt idx="33">
                  <c:v>231.65012179996336</c:v>
                </c:pt>
                <c:pt idx="34">
                  <c:v>328.64159785699712</c:v>
                </c:pt>
                <c:pt idx="35">
                  <c:v>385.88606592153025</c:v>
                </c:pt>
                <c:pt idx="36">
                  <c:v>346.91059382621302</c:v>
                </c:pt>
                <c:pt idx="37">
                  <c:v>265.55913021861073</c:v>
                </c:pt>
                <c:pt idx="38">
                  <c:v>224.30913021861113</c:v>
                </c:pt>
                <c:pt idx="39">
                  <c:v>238.0591302186113</c:v>
                </c:pt>
                <c:pt idx="40">
                  <c:v>320.94364567386356</c:v>
                </c:pt>
                <c:pt idx="41">
                  <c:v>447.01827331213008</c:v>
                </c:pt>
                <c:pt idx="42">
                  <c:v>533.45945235401814</c:v>
                </c:pt>
                <c:pt idx="43">
                  <c:v>593.29908661816796</c:v>
                </c:pt>
                <c:pt idx="44">
                  <c:v>612.84729578488032</c:v>
                </c:pt>
                <c:pt idx="45">
                  <c:v>563.3778888747006</c:v>
                </c:pt>
                <c:pt idx="46">
                  <c:v>443.97821574085259</c:v>
                </c:pt>
                <c:pt idx="47">
                  <c:v>308.2417263629859</c:v>
                </c:pt>
                <c:pt idx="48">
                  <c:v>239.4917263629859</c:v>
                </c:pt>
                <c:pt idx="49">
                  <c:v>211.54959621411359</c:v>
                </c:pt>
                <c:pt idx="50">
                  <c:v>210.66784090304697</c:v>
                </c:pt>
                <c:pt idx="51">
                  <c:v>306.47821574085259</c:v>
                </c:pt>
                <c:pt idx="52">
                  <c:v>487.43469150741817</c:v>
                </c:pt>
                <c:pt idx="53">
                  <c:v>547.81540289426891</c:v>
                </c:pt>
                <c:pt idx="54">
                  <c:v>428.17984351480038</c:v>
                </c:pt>
                <c:pt idx="55">
                  <c:v>360.81635364171814</c:v>
                </c:pt>
                <c:pt idx="56">
                  <c:v>376.42672374877947</c:v>
                </c:pt>
                <c:pt idx="57">
                  <c:v>378.30045378479713</c:v>
                </c:pt>
                <c:pt idx="58">
                  <c:v>352.68754374976896</c:v>
                </c:pt>
                <c:pt idx="59">
                  <c:v>284.88609870561243</c:v>
                </c:pt>
                <c:pt idx="60">
                  <c:v>146.91140372991131</c:v>
                </c:pt>
                <c:pt idx="61">
                  <c:v>-90.606096235554759</c:v>
                </c:pt>
                <c:pt idx="62">
                  <c:v>-277.63758219688032</c:v>
                </c:pt>
                <c:pt idx="63">
                  <c:v>-314.4573851367204</c:v>
                </c:pt>
                <c:pt idx="64">
                  <c:v>-432.99103975708107</c:v>
                </c:pt>
                <c:pt idx="65">
                  <c:v>-719.77157461142201</c:v>
                </c:pt>
                <c:pt idx="66">
                  <c:v>-886.11829433119999</c:v>
                </c:pt>
                <c:pt idx="67">
                  <c:v>-721.12902115542261</c:v>
                </c:pt>
                <c:pt idx="68">
                  <c:v>-482.16225827800429</c:v>
                </c:pt>
                <c:pt idx="69">
                  <c:v>-571.16520369712021</c:v>
                </c:pt>
                <c:pt idx="70">
                  <c:v>-965.16186335534701</c:v>
                </c:pt>
                <c:pt idx="71">
                  <c:v>-1252.060550081389</c:v>
                </c:pt>
                <c:pt idx="72">
                  <c:v>-1303.644037630731</c:v>
                </c:pt>
                <c:pt idx="73">
                  <c:v>-899.13202265281393</c:v>
                </c:pt>
                <c:pt idx="74">
                  <c:v>-324.36872059980351</c:v>
                </c:pt>
                <c:pt idx="75">
                  <c:v>59.478568030000041</c:v>
                </c:pt>
                <c:pt idx="76">
                  <c:v>417.49000281032983</c:v>
                </c:pt>
                <c:pt idx="77">
                  <c:v>1037.8995564852778</c:v>
                </c:pt>
                <c:pt idx="78">
                  <c:v>1416.0382698529861</c:v>
                </c:pt>
                <c:pt idx="79">
                  <c:v>1395.9380005032444</c:v>
                </c:pt>
                <c:pt idx="80">
                  <c:v>1378.6984259411111</c:v>
                </c:pt>
                <c:pt idx="81">
                  <c:v>1003.7183726577776</c:v>
                </c:pt>
                <c:pt idx="82">
                  <c:v>734.22934335194441</c:v>
                </c:pt>
                <c:pt idx="83">
                  <c:v>740.07431226999995</c:v>
                </c:pt>
                <c:pt idx="84">
                  <c:v>746.25327941194439</c:v>
                </c:pt>
                <c:pt idx="85">
                  <c:v>519.01624477777739</c:v>
                </c:pt>
                <c:pt idx="86">
                  <c:v>272.52199692946317</c:v>
                </c:pt>
                <c:pt idx="87">
                  <c:v>25.696673341719162</c:v>
                </c:pt>
                <c:pt idx="88">
                  <c:v>-460.53198768312467</c:v>
                </c:pt>
                <c:pt idx="89">
                  <c:v>-800.82372545448118</c:v>
                </c:pt>
                <c:pt idx="90">
                  <c:v>-1004.3143545093252</c:v>
                </c:pt>
                <c:pt idx="91">
                  <c:v>-1070.8719455492201</c:v>
                </c:pt>
                <c:pt idx="92">
                  <c:v>-667.33019541169995</c:v>
                </c:pt>
                <c:pt idx="93">
                  <c:v>-381.69598134280386</c:v>
                </c:pt>
                <c:pt idx="94">
                  <c:v>-151.61996180558165</c:v>
                </c:pt>
                <c:pt idx="95">
                  <c:v>480.88003819441906</c:v>
                </c:pt>
                <c:pt idx="96">
                  <c:v>842.40805677451874</c:v>
                </c:pt>
                <c:pt idx="97">
                  <c:v>792.31449068344625</c:v>
                </c:pt>
                <c:pt idx="98">
                  <c:v>782.7227685708632</c:v>
                </c:pt>
                <c:pt idx="99">
                  <c:v>774.640300932478</c:v>
                </c:pt>
                <c:pt idx="100">
                  <c:v>518.0466536712687</c:v>
                </c:pt>
                <c:pt idx="101">
                  <c:v>285.82970551891884</c:v>
                </c:pt>
                <c:pt idx="102">
                  <c:v>300.09740276594687</c:v>
                </c:pt>
                <c:pt idx="103">
                  <c:v>398.1856454906752</c:v>
                </c:pt>
                <c:pt idx="104">
                  <c:v>373.10922010276909</c:v>
                </c:pt>
                <c:pt idx="105">
                  <c:v>140.73487528741055</c:v>
                </c:pt>
                <c:pt idx="106">
                  <c:v>-493.95615306130026</c:v>
                </c:pt>
                <c:pt idx="107">
                  <c:v>-738.09642030870316</c:v>
                </c:pt>
                <c:pt idx="108">
                  <c:v>-551.24307778132493</c:v>
                </c:pt>
                <c:pt idx="109">
                  <c:v>-391.75530096883125</c:v>
                </c:pt>
                <c:pt idx="110">
                  <c:v>-105.44223550988085</c:v>
                </c:pt>
                <c:pt idx="111">
                  <c:v>44.730620218077689</c:v>
                </c:pt>
                <c:pt idx="112">
                  <c:v>126.8782520918751</c:v>
                </c:pt>
                <c:pt idx="113">
                  <c:v>140.6282520918748</c:v>
                </c:pt>
                <c:pt idx="114">
                  <c:v>2.9533205221129961</c:v>
                </c:pt>
                <c:pt idx="115">
                  <c:v>-260.00007041972003</c:v>
                </c:pt>
                <c:pt idx="116">
                  <c:v>-510.65635363547005</c:v>
                </c:pt>
                <c:pt idx="117">
                  <c:v>-555.76403312138655</c:v>
                </c:pt>
                <c:pt idx="118">
                  <c:v>-283.44311637475545</c:v>
                </c:pt>
                <c:pt idx="119">
                  <c:v>196.97856802999979</c:v>
                </c:pt>
                <c:pt idx="120">
                  <c:v>844.4910813163001</c:v>
                </c:pt>
                <c:pt idx="121">
                  <c:v>1234.424652580919</c:v>
                </c:pt>
                <c:pt idx="122">
                  <c:v>800.80401865719637</c:v>
                </c:pt>
                <c:pt idx="123">
                  <c:v>169.55776449011915</c:v>
                </c:pt>
                <c:pt idx="124">
                  <c:v>-299.01937978192234</c:v>
                </c:pt>
                <c:pt idx="125">
                  <c:v>-853.49453848425333</c:v>
                </c:pt>
                <c:pt idx="126">
                  <c:v>-749.71692539530352</c:v>
                </c:pt>
                <c:pt idx="127">
                  <c:v>-119.27143197000005</c:v>
                </c:pt>
                <c:pt idx="128">
                  <c:v>279.47856802999996</c:v>
                </c:pt>
                <c:pt idx="129">
                  <c:v>693.02231247965278</c:v>
                </c:pt>
                <c:pt idx="130">
                  <c:v>902.90454316444448</c:v>
                </c:pt>
                <c:pt idx="131">
                  <c:v>782.75546151574667</c:v>
                </c:pt>
                <c:pt idx="132">
                  <c:v>703.6835357861861</c:v>
                </c:pt>
                <c:pt idx="133">
                  <c:v>624.60242510546846</c:v>
                </c:pt>
                <c:pt idx="134">
                  <c:v>723.76447212000016</c:v>
                </c:pt>
                <c:pt idx="135">
                  <c:v>976.75707291185256</c:v>
                </c:pt>
                <c:pt idx="136">
                  <c:v>1300.7913190173624</c:v>
                </c:pt>
                <c:pt idx="137">
                  <c:v>1272.7772511322999</c:v>
                </c:pt>
                <c:pt idx="138">
                  <c:v>938.12035277767575</c:v>
                </c:pt>
                <c:pt idx="139">
                  <c:v>725.93591121667555</c:v>
                </c:pt>
                <c:pt idx="140">
                  <c:v>441.96709579164383</c:v>
                </c:pt>
                <c:pt idx="141">
                  <c:v>264.26292773019634</c:v>
                </c:pt>
                <c:pt idx="142">
                  <c:v>250.86320836750059</c:v>
                </c:pt>
                <c:pt idx="143">
                  <c:v>265.31627462878595</c:v>
                </c:pt>
                <c:pt idx="144">
                  <c:v>279.77268087231113</c:v>
                </c:pt>
                <c:pt idx="145">
                  <c:v>308.33855270429694</c:v>
                </c:pt>
                <c:pt idx="146">
                  <c:v>351.02140508477987</c:v>
                </c:pt>
                <c:pt idx="147">
                  <c:v>339.44573352229634</c:v>
                </c:pt>
                <c:pt idx="148">
                  <c:v>271.79417018111093</c:v>
                </c:pt>
                <c:pt idx="149">
                  <c:v>395.91198572516839</c:v>
                </c:pt>
                <c:pt idx="150">
                  <c:v>537.89090190751836</c:v>
                </c:pt>
                <c:pt idx="151">
                  <c:v>487.10220201297852</c:v>
                </c:pt>
                <c:pt idx="152">
                  <c:v>352.72842538857759</c:v>
                </c:pt>
                <c:pt idx="153">
                  <c:v>256.8729607905459</c:v>
                </c:pt>
                <c:pt idx="154">
                  <c:v>243.51833118807519</c:v>
                </c:pt>
                <c:pt idx="155">
                  <c:v>243.51833118807519</c:v>
                </c:pt>
                <c:pt idx="156">
                  <c:v>298.91453658116319</c:v>
                </c:pt>
                <c:pt idx="157">
                  <c:v>383.00770810911342</c:v>
                </c:pt>
                <c:pt idx="158">
                  <c:v>440.82790561207497</c:v>
                </c:pt>
                <c:pt idx="159">
                  <c:v>402.85108820618552</c:v>
                </c:pt>
                <c:pt idx="160">
                  <c:v>294.50771939667482</c:v>
                </c:pt>
                <c:pt idx="161">
                  <c:v>225.75771939667578</c:v>
                </c:pt>
                <c:pt idx="162">
                  <c:v>170.34230910571321</c:v>
                </c:pt>
                <c:pt idx="163">
                  <c:v>72.439017897462818</c:v>
                </c:pt>
                <c:pt idx="164">
                  <c:v>0.42251526783046245</c:v>
                </c:pt>
                <c:pt idx="165">
                  <c:v>-71.938423030189284</c:v>
                </c:pt>
                <c:pt idx="166">
                  <c:v>-310.78481842895326</c:v>
                </c:pt>
                <c:pt idx="167">
                  <c:v>-746.80426647770355</c:v>
                </c:pt>
                <c:pt idx="168">
                  <c:v>-1119.5512853982316</c:v>
                </c:pt>
                <c:pt idx="169">
                  <c:v>-1231.7363406599698</c:v>
                </c:pt>
                <c:pt idx="170">
                  <c:v>-1258.9218367136807</c:v>
                </c:pt>
                <c:pt idx="171">
                  <c:v>-1298.0829672029813</c:v>
                </c:pt>
                <c:pt idx="172">
                  <c:v>-1142.398595165022</c:v>
                </c:pt>
                <c:pt idx="173">
                  <c:v>-735.49598789961999</c:v>
                </c:pt>
                <c:pt idx="174">
                  <c:v>-64.271431969999966</c:v>
                </c:pt>
                <c:pt idx="175">
                  <c:v>692.80688362524438</c:v>
                </c:pt>
                <c:pt idx="176">
                  <c:v>1012.9045431644445</c:v>
                </c:pt>
                <c:pt idx="177">
                  <c:v>1031.1973365071131</c:v>
                </c:pt>
                <c:pt idx="178">
                  <c:v>1050.6649686023111</c:v>
                </c:pt>
                <c:pt idx="179">
                  <c:v>1222.0777345009783</c:v>
                </c:pt>
                <c:pt idx="180">
                  <c:v>1507.5423163531959</c:v>
                </c:pt>
                <c:pt idx="181">
                  <c:v>1535.4905808507128</c:v>
                </c:pt>
                <c:pt idx="182">
                  <c:v>1467.4326640516692</c:v>
                </c:pt>
                <c:pt idx="183">
                  <c:v>1263.6415978569967</c:v>
                </c:pt>
                <c:pt idx="184">
                  <c:v>1110.164536581163</c:v>
                </c:pt>
                <c:pt idx="185">
                  <c:v>1151.6323423041968</c:v>
                </c:pt>
                <c:pt idx="186">
                  <c:v>1000.6602677075297</c:v>
                </c:pt>
                <c:pt idx="187">
                  <c:v>818.30045378479645</c:v>
                </c:pt>
                <c:pt idx="188">
                  <c:v>758.14756806769651</c:v>
                </c:pt>
                <c:pt idx="189">
                  <c:v>697.76547606945269</c:v>
                </c:pt>
                <c:pt idx="190">
                  <c:v>608.07728867553044</c:v>
                </c:pt>
                <c:pt idx="191">
                  <c:v>530.72086132341815</c:v>
                </c:pt>
                <c:pt idx="192">
                  <c:v>465.62104441274386</c:v>
                </c:pt>
                <c:pt idx="193">
                  <c:v>413.25336791476934</c:v>
                </c:pt>
                <c:pt idx="194">
                  <c:v>401.09278196270043</c:v>
                </c:pt>
                <c:pt idx="195">
                  <c:v>458.22369063111137</c:v>
                </c:pt>
                <c:pt idx="196">
                  <c:v>475.73492812988025</c:v>
                </c:pt>
                <c:pt idx="197">
                  <c:v>395.94657621007707</c:v>
                </c:pt>
                <c:pt idx="198">
                  <c:v>327.74141081279583</c:v>
                </c:pt>
                <c:pt idx="199">
                  <c:v>327.74141081279777</c:v>
                </c:pt>
                <c:pt idx="200">
                  <c:v>369.53708041107586</c:v>
                </c:pt>
                <c:pt idx="201">
                  <c:v>398.67909917926801</c:v>
                </c:pt>
                <c:pt idx="202">
                  <c:v>304.07863290749884</c:v>
                </c:pt>
                <c:pt idx="203">
                  <c:v>-28.119075405688875</c:v>
                </c:pt>
                <c:pt idx="204">
                  <c:v>-506.93785771550222</c:v>
                </c:pt>
                <c:pt idx="205">
                  <c:v>-938.98343377748108</c:v>
                </c:pt>
                <c:pt idx="206">
                  <c:v>-1169.5706318589259</c:v>
                </c:pt>
                <c:pt idx="207">
                  <c:v>-1096.3109821025371</c:v>
                </c:pt>
                <c:pt idx="208">
                  <c:v>-742.3654300822202</c:v>
                </c:pt>
                <c:pt idx="209">
                  <c:v>-270.5809397472313</c:v>
                </c:pt>
                <c:pt idx="210">
                  <c:v>70.02404947707501</c:v>
                </c:pt>
                <c:pt idx="211">
                  <c:v>303.42877881313024</c:v>
                </c:pt>
                <c:pt idx="212">
                  <c:v>677.46432400036394</c:v>
                </c:pt>
                <c:pt idx="213">
                  <c:v>1085.6364138962683</c:v>
                </c:pt>
                <c:pt idx="214">
                  <c:v>1155.0179599191438</c:v>
                </c:pt>
                <c:pt idx="215">
                  <c:v>837.51784344818668</c:v>
                </c:pt>
                <c:pt idx="216">
                  <c:v>471.91784090304674</c:v>
                </c:pt>
                <c:pt idx="217">
                  <c:v>225.74172636298573</c:v>
                </c:pt>
                <c:pt idx="218">
                  <c:v>17.289425574218384</c:v>
                </c:pt>
                <c:pt idx="219">
                  <c:v>-139.16092677173089</c:v>
                </c:pt>
                <c:pt idx="220">
                  <c:v>-297.15769089428659</c:v>
                </c:pt>
                <c:pt idx="221">
                  <c:v>-595.23166881192492</c:v>
                </c:pt>
                <c:pt idx="222">
                  <c:v>-843.05426647770287</c:v>
                </c:pt>
                <c:pt idx="223">
                  <c:v>-925.73199241387056</c:v>
                </c:pt>
                <c:pt idx="224">
                  <c:v>-993.91824229300369</c:v>
                </c:pt>
                <c:pt idx="225">
                  <c:v>-1088.6525972340535</c:v>
                </c:pt>
                <c:pt idx="226">
                  <c:v>-1100.1554960647873</c:v>
                </c:pt>
                <c:pt idx="227">
                  <c:v>-985.25978898008145</c:v>
                </c:pt>
                <c:pt idx="228">
                  <c:v>-524.25647193249984</c:v>
                </c:pt>
                <c:pt idx="229">
                  <c:v>148.03228583798611</c:v>
                </c:pt>
                <c:pt idx="230">
                  <c:v>754.49352806749971</c:v>
                </c:pt>
                <c:pt idx="231">
                  <c:v>1090.0863283265196</c:v>
                </c:pt>
                <c:pt idx="232">
                  <c:v>1055.3943834525778</c:v>
                </c:pt>
                <c:pt idx="233">
                  <c:v>993.46504468216858</c:v>
                </c:pt>
                <c:pt idx="234">
                  <c:v>876.82210938874459</c:v>
                </c:pt>
                <c:pt idx="235">
                  <c:v>772.68210822687513</c:v>
                </c:pt>
                <c:pt idx="236">
                  <c:v>751.15274397666894</c:v>
                </c:pt>
                <c:pt idx="237">
                  <c:v>715.93141191786276</c:v>
                </c:pt>
                <c:pt idx="238">
                  <c:v>790.3927815463627</c:v>
                </c:pt>
                <c:pt idx="239">
                  <c:v>908.7740494770751</c:v>
                </c:pt>
                <c:pt idx="240">
                  <c:v>890.54417018111087</c:v>
                </c:pt>
                <c:pt idx="241">
                  <c:v>734.21518157104697</c:v>
                </c:pt>
                <c:pt idx="242">
                  <c:v>492.2094523540195</c:v>
                </c:pt>
                <c:pt idx="243">
                  <c:v>370.4613542084528</c:v>
                </c:pt>
                <c:pt idx="244">
                  <c:v>386.23413095187902</c:v>
                </c:pt>
                <c:pt idx="245">
                  <c:v>388.68901789746235</c:v>
                </c:pt>
                <c:pt idx="246">
                  <c:v>363.25771939667578</c:v>
                </c:pt>
                <c:pt idx="247">
                  <c:v>392.42771051611965</c:v>
                </c:pt>
                <c:pt idx="248">
                  <c:v>464.13234230419573</c:v>
                </c:pt>
                <c:pt idx="249">
                  <c:v>467.99127428345298</c:v>
                </c:pt>
                <c:pt idx="250">
                  <c:v>457.28942557421874</c:v>
                </c:pt>
                <c:pt idx="251">
                  <c:v>529.57312678296319</c:v>
                </c:pt>
                <c:pt idx="252">
                  <c:v>589.9738780632473</c:v>
                </c:pt>
                <c:pt idx="253">
                  <c:v>540.49486870412989</c:v>
                </c:pt>
                <c:pt idx="254">
                  <c:v>420.49232877616237</c:v>
                </c:pt>
                <c:pt idx="255">
                  <c:v>339.41140372991111</c:v>
                </c:pt>
                <c:pt idx="256">
                  <c:v>326.61162867687574</c:v>
                </c:pt>
                <c:pt idx="257">
                  <c:v>368.8151936060782</c:v>
                </c:pt>
                <c:pt idx="258">
                  <c:v>481.21371835137984</c:v>
                </c:pt>
                <c:pt idx="259">
                  <c:v>609.82339250896314</c:v>
                </c:pt>
                <c:pt idx="260">
                  <c:v>616.76721558361305</c:v>
                </c:pt>
                <c:pt idx="261">
                  <c:v>511.8272886755301</c:v>
                </c:pt>
                <c:pt idx="262">
                  <c:v>459.90341231754599</c:v>
                </c:pt>
                <c:pt idx="263">
                  <c:v>463.0095957997126</c:v>
                </c:pt>
                <c:pt idx="264">
                  <c:v>438.64583912202983</c:v>
                </c:pt>
                <c:pt idx="265">
                  <c:v>372.00336791476877</c:v>
                </c:pt>
                <c:pt idx="266">
                  <c:v>331.28233760185321</c:v>
                </c:pt>
                <c:pt idx="267">
                  <c:v>455.56214228449676</c:v>
                </c:pt>
                <c:pt idx="268">
                  <c:v>625.90611386671844</c:v>
                </c:pt>
                <c:pt idx="269">
                  <c:v>632.97810875978575</c:v>
                </c:pt>
                <c:pt idx="270">
                  <c:v>542.26412932074561</c:v>
                </c:pt>
                <c:pt idx="271">
                  <c:v>600.62582144418616</c:v>
                </c:pt>
                <c:pt idx="272">
                  <c:v>842.33666911057617</c:v>
                </c:pt>
                <c:pt idx="273">
                  <c:v>828.27049517316868</c:v>
                </c:pt>
                <c:pt idx="274">
                  <c:v>587.95479696901907</c:v>
                </c:pt>
                <c:pt idx="275">
                  <c:v>508.48374336191227</c:v>
                </c:pt>
                <c:pt idx="276">
                  <c:v>608.39603388685248</c:v>
                </c:pt>
                <c:pt idx="277">
                  <c:v>725.81079445718524</c:v>
                </c:pt>
                <c:pt idx="278">
                  <c:v>652.11331764777776</c:v>
                </c:pt>
                <c:pt idx="279">
                  <c:v>449.68592732018612</c:v>
                </c:pt>
                <c:pt idx="280">
                  <c:v>325.29673821921995</c:v>
                </c:pt>
                <c:pt idx="281">
                  <c:v>282.13418088967467</c:v>
                </c:pt>
                <c:pt idx="282">
                  <c:v>265.84579438811983</c:v>
                </c:pt>
                <c:pt idx="283">
                  <c:v>235.82076781551953</c:v>
                </c:pt>
                <c:pt idx="284">
                  <c:v>163.30827782341112</c:v>
                </c:pt>
                <c:pt idx="285">
                  <c:v>75.220905035530706</c:v>
                </c:pt>
                <c:pt idx="286">
                  <c:v>-0.87371590778786867</c:v>
                </c:pt>
                <c:pt idx="287">
                  <c:v>31.959528850213587</c:v>
                </c:pt>
                <c:pt idx="288">
                  <c:v>164.13517966364489</c:v>
                </c:pt>
                <c:pt idx="289">
                  <c:v>285.54051213194367</c:v>
                </c:pt>
                <c:pt idx="290">
                  <c:v>203.04051213194444</c:v>
                </c:pt>
                <c:pt idx="291">
                  <c:v>59.737292991875051</c:v>
                </c:pt>
                <c:pt idx="292">
                  <c:v>191.5175734077778</c:v>
                </c:pt>
                <c:pt idx="293">
                  <c:v>329.01757340777783</c:v>
                </c:pt>
                <c:pt idx="294">
                  <c:v>342.76757340777704</c:v>
                </c:pt>
                <c:pt idx="295">
                  <c:v>384.5857878861695</c:v>
                </c:pt>
                <c:pt idx="296">
                  <c:v>400.04544129470003</c:v>
                </c:pt>
                <c:pt idx="297">
                  <c:v>373.68938521151904</c:v>
                </c:pt>
                <c:pt idx="298">
                  <c:v>319.26260966326953</c:v>
                </c:pt>
                <c:pt idx="299">
                  <c:v>249.36699575532873</c:v>
                </c:pt>
                <c:pt idx="300">
                  <c:v>164.58578788616836</c:v>
                </c:pt>
                <c:pt idx="301">
                  <c:v>63.813451934714379</c:v>
                </c:pt>
                <c:pt idx="302">
                  <c:v>-24.817502962547167</c:v>
                </c:pt>
                <c:pt idx="303">
                  <c:v>-46.224412245200199</c:v>
                </c:pt>
                <c:pt idx="304">
                  <c:v>2.3427819627005988</c:v>
                </c:pt>
                <c:pt idx="305">
                  <c:v>93.323959980852862</c:v>
                </c:pt>
                <c:pt idx="306">
                  <c:v>200.72086132341838</c:v>
                </c:pt>
                <c:pt idx="307">
                  <c:v>268.43546682936278</c:v>
                </c:pt>
                <c:pt idx="308">
                  <c:v>282.18546682936301</c:v>
                </c:pt>
                <c:pt idx="309">
                  <c:v>240.41902207567517</c:v>
                </c:pt>
                <c:pt idx="310">
                  <c:v>170.12469778796893</c:v>
                </c:pt>
                <c:pt idx="311">
                  <c:v>43.308594092669125</c:v>
                </c:pt>
                <c:pt idx="312">
                  <c:v>-581.48343377748085</c:v>
                </c:pt>
                <c:pt idx="313">
                  <c:v>-1169.5706318589259</c:v>
                </c:pt>
                <c:pt idx="314">
                  <c:v>-1096.3109821025371</c:v>
                </c:pt>
                <c:pt idx="315">
                  <c:v>-742.3654300822202</c:v>
                </c:pt>
                <c:pt idx="316">
                  <c:v>-270.5809397472313</c:v>
                </c:pt>
                <c:pt idx="317">
                  <c:v>70.02404947707501</c:v>
                </c:pt>
                <c:pt idx="318">
                  <c:v>303.42877881313024</c:v>
                </c:pt>
                <c:pt idx="319">
                  <c:v>677.46432400036394</c:v>
                </c:pt>
                <c:pt idx="320">
                  <c:v>1085.6364138962683</c:v>
                </c:pt>
                <c:pt idx="321">
                  <c:v>1155.0179599191438</c:v>
                </c:pt>
                <c:pt idx="322">
                  <c:v>837.51784344818668</c:v>
                </c:pt>
                <c:pt idx="323">
                  <c:v>609.41784090304679</c:v>
                </c:pt>
                <c:pt idx="324">
                  <c:v>848.95895260749955</c:v>
                </c:pt>
                <c:pt idx="325">
                  <c:v>835.36162867687517</c:v>
                </c:pt>
                <c:pt idx="326">
                  <c:v>579.39756806769697</c:v>
                </c:pt>
                <c:pt idx="327">
                  <c:v>406.03454192124428</c:v>
                </c:pt>
                <c:pt idx="328">
                  <c:v>267.54757716965258</c:v>
                </c:pt>
                <c:pt idx="329">
                  <c:v>350.54064204766877</c:v>
                </c:pt>
                <c:pt idx="330">
                  <c:v>476.27125151532971</c:v>
                </c:pt>
                <c:pt idx="331">
                  <c:v>673.78122487366284</c:v>
                </c:pt>
                <c:pt idx="332">
                  <c:v>765.509595799713</c:v>
                </c:pt>
                <c:pt idx="333">
                  <c:v>691.43971097066844</c:v>
                </c:pt>
                <c:pt idx="334">
                  <c:v>340.40257660291815</c:v>
                </c:pt>
                <c:pt idx="335">
                  <c:v>-22.49149471288564</c:v>
                </c:pt>
                <c:pt idx="336">
                  <c:v>11.347084699019604</c:v>
                </c:pt>
                <c:pt idx="337">
                  <c:v>103.95274657861034</c:v>
                </c:pt>
                <c:pt idx="338">
                  <c:v>141.59932324062964</c:v>
                </c:pt>
                <c:pt idx="339">
                  <c:v>180.80859409266913</c:v>
                </c:pt>
                <c:pt idx="340">
                  <c:v>192.53122487366375</c:v>
                </c:pt>
                <c:pt idx="341">
                  <c:v>191.01946541278573</c:v>
                </c:pt>
                <c:pt idx="342">
                  <c:v>175.26547606945218</c:v>
                </c:pt>
                <c:pt idx="343">
                  <c:v>118.27484665507561</c:v>
                </c:pt>
                <c:pt idx="344">
                  <c:v>18.08366761318635</c:v>
                </c:pt>
                <c:pt idx="345">
                  <c:v>-0.99819653342012771</c:v>
                </c:pt>
                <c:pt idx="346">
                  <c:v>63.464518765186142</c:v>
                </c:pt>
                <c:pt idx="347">
                  <c:v>115.64390376444425</c:v>
                </c:pt>
                <c:pt idx="348">
                  <c:v>127.06635364171876</c:v>
                </c:pt>
                <c:pt idx="349">
                  <c:v>111.0096784079859</c:v>
                </c:pt>
                <c:pt idx="350">
                  <c:v>135.76922298097799</c:v>
                </c:pt>
                <c:pt idx="351">
                  <c:v>203.16026770753007</c:v>
                </c:pt>
                <c:pt idx="352">
                  <c:v>230.20895260749961</c:v>
                </c:pt>
                <c:pt idx="353">
                  <c:v>243.50847250302968</c:v>
                </c:pt>
                <c:pt idx="354">
                  <c:v>271.00847250303008</c:v>
                </c:pt>
                <c:pt idx="355">
                  <c:v>298.95895260750063</c:v>
                </c:pt>
                <c:pt idx="356">
                  <c:v>396.11241780311946</c:v>
                </c:pt>
                <c:pt idx="357">
                  <c:v>482.25967840798529</c:v>
                </c:pt>
                <c:pt idx="358">
                  <c:v>430.96037872867532</c:v>
                </c:pt>
                <c:pt idx="359">
                  <c:v>309.08076878245339</c:v>
                </c:pt>
                <c:pt idx="360">
                  <c:v>116.11191877566858</c:v>
                </c:pt>
                <c:pt idx="361">
                  <c:v>-204.7806565363866</c:v>
                </c:pt>
                <c:pt idx="362">
                  <c:v>-669.33215909695377</c:v>
                </c:pt>
                <c:pt idx="363">
                  <c:v>-1086.2320400808558</c:v>
                </c:pt>
                <c:pt idx="364">
                  <c:v>-1243.9785949152201</c:v>
                </c:pt>
                <c:pt idx="365">
                  <c:v>-1261.879647222325</c:v>
                </c:pt>
                <c:pt idx="366">
                  <c:v>-1277.4351970021696</c:v>
                </c:pt>
                <c:pt idx="367">
                  <c:v>-850.6452442547552</c:v>
                </c:pt>
                <c:pt idx="368">
                  <c:v>-2.7306223709700497</c:v>
                </c:pt>
                <c:pt idx="369">
                  <c:v>741.68944991861099</c:v>
                </c:pt>
                <c:pt idx="370">
                  <c:v>1354.3083669032967</c:v>
                </c:pt>
                <c:pt idx="371">
                  <c:v>1712.1977642138522</c:v>
                </c:pt>
                <c:pt idx="372">
                  <c:v>1675.3589176378105</c:v>
                </c:pt>
                <c:pt idx="373">
                  <c:v>1404.140901907519</c:v>
                </c:pt>
                <c:pt idx="374">
                  <c:v>1033.7078169446534</c:v>
                </c:pt>
                <c:pt idx="375">
                  <c:v>671.23403777511339</c:v>
                </c:pt>
                <c:pt idx="376">
                  <c:v>400.54261486328005</c:v>
                </c:pt>
                <c:pt idx="377">
                  <c:v>249.72806504767502</c:v>
                </c:pt>
                <c:pt idx="378">
                  <c:v>180.54261486327985</c:v>
                </c:pt>
                <c:pt idx="379">
                  <c:v>82.559164081296174</c:v>
                </c:pt>
                <c:pt idx="380">
                  <c:v>-99.617657695803473</c:v>
                </c:pt>
                <c:pt idx="381">
                  <c:v>-450.47221741570002</c:v>
                </c:pt>
                <c:pt idx="382">
                  <c:v>-958.57455024108151</c:v>
                </c:pt>
                <c:pt idx="383">
                  <c:v>-1252.7147359588139</c:v>
                </c:pt>
                <c:pt idx="384">
                  <c:v>-1269.5094191492867</c:v>
                </c:pt>
                <c:pt idx="385">
                  <c:v>-1283.9585998124996</c:v>
                </c:pt>
                <c:pt idx="386">
                  <c:v>-1309.8122779484534</c:v>
                </c:pt>
                <c:pt idx="387">
                  <c:v>-1044.7320251979536</c:v>
                </c:pt>
                <c:pt idx="388">
                  <c:v>-692.09545683555575</c:v>
                </c:pt>
                <c:pt idx="389">
                  <c:v>-585.50891868370002</c:v>
                </c:pt>
                <c:pt idx="390">
                  <c:v>-464.25346791836995</c:v>
                </c:pt>
                <c:pt idx="391">
                  <c:v>-342.05029719275547</c:v>
                </c:pt>
                <c:pt idx="392">
                  <c:v>-315.61909150920013</c:v>
                </c:pt>
                <c:pt idx="393">
                  <c:v>-412.77046921592017</c:v>
                </c:pt>
                <c:pt idx="394">
                  <c:v>-468.60588227342225</c:v>
                </c:pt>
                <c:pt idx="395">
                  <c:v>-303.98288276863684</c:v>
                </c:pt>
                <c:pt idx="396">
                  <c:v>-15.2834</c:v>
                </c:pt>
                <c:pt idx="397">
                  <c:v>135.9666</c:v>
                </c:pt>
                <c:pt idx="398">
                  <c:v>135.9666</c:v>
                </c:pt>
                <c:pt idx="399">
                  <c:v>135.9666</c:v>
                </c:pt>
                <c:pt idx="400">
                  <c:v>135.9666</c:v>
                </c:pt>
                <c:pt idx="401">
                  <c:v>135.9666</c:v>
                </c:pt>
                <c:pt idx="402">
                  <c:v>135.9666</c:v>
                </c:pt>
                <c:pt idx="403">
                  <c:v>135.9666</c:v>
                </c:pt>
                <c:pt idx="404">
                  <c:v>135.9666</c:v>
                </c:pt>
                <c:pt idx="405">
                  <c:v>135.9666</c:v>
                </c:pt>
                <c:pt idx="406">
                  <c:v>135.9666</c:v>
                </c:pt>
                <c:pt idx="407">
                  <c:v>135.9666</c:v>
                </c:pt>
                <c:pt idx="408">
                  <c:v>135.9666</c:v>
                </c:pt>
                <c:pt idx="409">
                  <c:v>135.9666</c:v>
                </c:pt>
                <c:pt idx="410">
                  <c:v>135.9666</c:v>
                </c:pt>
                <c:pt idx="411">
                  <c:v>135.9666</c:v>
                </c:pt>
                <c:pt idx="412">
                  <c:v>135.9666</c:v>
                </c:pt>
                <c:pt idx="413">
                  <c:v>135.9666</c:v>
                </c:pt>
                <c:pt idx="414">
                  <c:v>135.9666</c:v>
                </c:pt>
                <c:pt idx="415">
                  <c:v>135.9666</c:v>
                </c:pt>
                <c:pt idx="416">
                  <c:v>135.9666</c:v>
                </c:pt>
                <c:pt idx="417">
                  <c:v>135.9666</c:v>
                </c:pt>
                <c:pt idx="418">
                  <c:v>135.9666</c:v>
                </c:pt>
                <c:pt idx="419">
                  <c:v>135.9666</c:v>
                </c:pt>
                <c:pt idx="420">
                  <c:v>135.9666</c:v>
                </c:pt>
                <c:pt idx="421">
                  <c:v>135.9666</c:v>
                </c:pt>
                <c:pt idx="422">
                  <c:v>135.9666</c:v>
                </c:pt>
                <c:pt idx="423">
                  <c:v>135.9666</c:v>
                </c:pt>
                <c:pt idx="424">
                  <c:v>135.9666</c:v>
                </c:pt>
                <c:pt idx="425">
                  <c:v>135.9666</c:v>
                </c:pt>
                <c:pt idx="426">
                  <c:v>135.9666</c:v>
                </c:pt>
                <c:pt idx="427">
                  <c:v>135.9666</c:v>
                </c:pt>
                <c:pt idx="428">
                  <c:v>135.9666</c:v>
                </c:pt>
                <c:pt idx="429">
                  <c:v>135.9666</c:v>
                </c:pt>
                <c:pt idx="430">
                  <c:v>135.9666</c:v>
                </c:pt>
                <c:pt idx="431">
                  <c:v>135.9666</c:v>
                </c:pt>
                <c:pt idx="432">
                  <c:v>135.9666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AEA-4B97-9F2D-734F268894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01461680"/>
        <c:axId val="1600708384"/>
      </c:lineChart>
      <c:catAx>
        <c:axId val="1601461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</a:t>
                </a:r>
                <a:r>
                  <a:rPr lang="en-GB" sz="1400" baseline="0"/>
                  <a:t> (s)</a:t>
                </a:r>
                <a:endParaRPr lang="en-GB" sz="1400"/>
              </a:p>
            </c:rich>
          </c:tx>
          <c:layout>
            <c:manualLayout>
              <c:xMode val="edge"/>
              <c:yMode val="edge"/>
              <c:x val="0.49948834803112535"/>
              <c:y val="0.8928928024021747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0708384"/>
        <c:crosses val="autoZero"/>
        <c:auto val="1"/>
        <c:lblAlgn val="ctr"/>
        <c:lblOffset val="100"/>
        <c:noMultiLvlLbl val="0"/>
      </c:catAx>
      <c:valAx>
        <c:axId val="1600708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Tractive</a:t>
                </a:r>
                <a:r>
                  <a:rPr lang="en-GB" sz="1400" baseline="0"/>
                  <a:t> Force (N)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146168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466350440225617"/>
          <c:y val="0.95471088541954097"/>
          <c:w val="0.60569337805435064"/>
          <c:h val="3.48453855317687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 sz="1600" b="1" i="0" u="none" strike="noStrike" kern="1200" cap="none" spc="0" normalizeH="0" baseline="0">
                <a:solidFill>
                  <a:sysClr val="windowText" lastClr="000000">
                    <a:lumMod val="50000"/>
                    <a:lumOff val="50000"/>
                  </a:sysClr>
                </a:solidFill>
              </a:rPr>
              <a:t>Total Resistance to Motion </a:t>
            </a:r>
            <a:r>
              <a:rPr lang="en-GB" sz="1600"/>
              <a:t>(High Phase</a:t>
            </a:r>
            <a:r>
              <a:rPr lang="en-GB"/>
              <a:t>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72180328954034"/>
          <c:y val="7.014834634092687E-2"/>
          <c:w val="0.84885619872600415"/>
          <c:h val="0.80829017222702881"/>
        </c:manualLayout>
      </c:layout>
      <c:lineChart>
        <c:grouping val="standard"/>
        <c:varyColors val="0"/>
        <c:ser>
          <c:idx val="0"/>
          <c:order val="0"/>
          <c:tx>
            <c:v>Acceleration Resistance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WLTC_class_3!$W$1031:$W$1485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110.00000000000001</c:v>
                </c:pt>
                <c:pt idx="4">
                  <c:v>495</c:v>
                </c:pt>
                <c:pt idx="5">
                  <c:v>1072.5</c:v>
                </c:pt>
                <c:pt idx="6">
                  <c:v>1512.5</c:v>
                </c:pt>
                <c:pt idx="7">
                  <c:v>1567.5</c:v>
                </c:pt>
                <c:pt idx="8">
                  <c:v>1347.4999999999998</c:v>
                </c:pt>
                <c:pt idx="9">
                  <c:v>1127.5</c:v>
                </c:pt>
                <c:pt idx="10">
                  <c:v>1003.7500000000002</c:v>
                </c:pt>
                <c:pt idx="11">
                  <c:v>935.00000000000011</c:v>
                </c:pt>
                <c:pt idx="12">
                  <c:v>811.25000000000034</c:v>
                </c:pt>
                <c:pt idx="13">
                  <c:v>646.25000000000034</c:v>
                </c:pt>
                <c:pt idx="14">
                  <c:v>536.24999999999977</c:v>
                </c:pt>
                <c:pt idx="15">
                  <c:v>536.24999999999977</c:v>
                </c:pt>
                <c:pt idx="16">
                  <c:v>618.75</c:v>
                </c:pt>
                <c:pt idx="17">
                  <c:v>659.99999999999966</c:v>
                </c:pt>
                <c:pt idx="18">
                  <c:v>618.75</c:v>
                </c:pt>
                <c:pt idx="19">
                  <c:v>481.25</c:v>
                </c:pt>
                <c:pt idx="20">
                  <c:v>288.75000000000017</c:v>
                </c:pt>
                <c:pt idx="21">
                  <c:v>123.7499999999998</c:v>
                </c:pt>
                <c:pt idx="22">
                  <c:v>41.249999999999609</c:v>
                </c:pt>
                <c:pt idx="23">
                  <c:v>41.25000000000059</c:v>
                </c:pt>
                <c:pt idx="24">
                  <c:v>54.999999999999801</c:v>
                </c:pt>
                <c:pt idx="25">
                  <c:v>0</c:v>
                </c:pt>
                <c:pt idx="26">
                  <c:v>-137.5</c:v>
                </c:pt>
                <c:pt idx="27">
                  <c:v>-329.99999999999983</c:v>
                </c:pt>
                <c:pt idx="28">
                  <c:v>-481.25</c:v>
                </c:pt>
                <c:pt idx="29">
                  <c:v>-577.50000000000034</c:v>
                </c:pt>
                <c:pt idx="30">
                  <c:v>-687.5</c:v>
                </c:pt>
                <c:pt idx="31">
                  <c:v>-852.50000000000034</c:v>
                </c:pt>
                <c:pt idx="32">
                  <c:v>-1072.4999999999995</c:v>
                </c:pt>
                <c:pt idx="33">
                  <c:v>-1319.9999999999998</c:v>
                </c:pt>
                <c:pt idx="34">
                  <c:v>-1457.5</c:v>
                </c:pt>
                <c:pt idx="35">
                  <c:v>-1333.7499999999998</c:v>
                </c:pt>
                <c:pt idx="36">
                  <c:v>-1196.25</c:v>
                </c:pt>
                <c:pt idx="37">
                  <c:v>-1045</c:v>
                </c:pt>
                <c:pt idx="38">
                  <c:v>-646.24999999999989</c:v>
                </c:pt>
                <c:pt idx="39">
                  <c:v>-178.75000000000011</c:v>
                </c:pt>
                <c:pt idx="40">
                  <c:v>110.00000000000009</c:v>
                </c:pt>
                <c:pt idx="41">
                  <c:v>481.25</c:v>
                </c:pt>
                <c:pt idx="42">
                  <c:v>976.24999999999977</c:v>
                </c:pt>
                <c:pt idx="43">
                  <c:v>1072.5</c:v>
                </c:pt>
                <c:pt idx="44">
                  <c:v>646.25000000000034</c:v>
                </c:pt>
                <c:pt idx="45">
                  <c:v>247.50000000000011</c:v>
                </c:pt>
                <c:pt idx="46">
                  <c:v>247.4999999999996</c:v>
                </c:pt>
                <c:pt idx="47">
                  <c:v>495.00000000000023</c:v>
                </c:pt>
                <c:pt idx="48">
                  <c:v>742.50000000000023</c:v>
                </c:pt>
                <c:pt idx="49">
                  <c:v>893.74999999999943</c:v>
                </c:pt>
                <c:pt idx="50">
                  <c:v>1058.75</c:v>
                </c:pt>
                <c:pt idx="51">
                  <c:v>1265.0000000000005</c:v>
                </c:pt>
                <c:pt idx="52">
                  <c:v>1347.4999999999995</c:v>
                </c:pt>
                <c:pt idx="53">
                  <c:v>1209.9999999999995</c:v>
                </c:pt>
                <c:pt idx="54">
                  <c:v>976.25000000000011</c:v>
                </c:pt>
                <c:pt idx="55">
                  <c:v>770.00000000000011</c:v>
                </c:pt>
                <c:pt idx="56">
                  <c:v>660.00000000000057</c:v>
                </c:pt>
                <c:pt idx="57">
                  <c:v>508.7500000000004</c:v>
                </c:pt>
                <c:pt idx="58">
                  <c:v>247.4999999999996</c:v>
                </c:pt>
                <c:pt idx="59">
                  <c:v>-13.750000000000195</c:v>
                </c:pt>
                <c:pt idx="60">
                  <c:v>-288.75000000000017</c:v>
                </c:pt>
                <c:pt idx="61">
                  <c:v>-440.00000000000034</c:v>
                </c:pt>
                <c:pt idx="62">
                  <c:v>-316.2499999999996</c:v>
                </c:pt>
                <c:pt idx="63">
                  <c:v>-96.249999999999417</c:v>
                </c:pt>
                <c:pt idx="64">
                  <c:v>13.750000000000195</c:v>
                </c:pt>
                <c:pt idx="65">
                  <c:v>27.499999999999414</c:v>
                </c:pt>
                <c:pt idx="66">
                  <c:v>13.749999999999218</c:v>
                </c:pt>
                <c:pt idx="67">
                  <c:v>0</c:v>
                </c:pt>
                <c:pt idx="68">
                  <c:v>41.25000000000059</c:v>
                </c:pt>
                <c:pt idx="69">
                  <c:v>178.75000000000057</c:v>
                </c:pt>
                <c:pt idx="70">
                  <c:v>357.50000000000023</c:v>
                </c:pt>
                <c:pt idx="71">
                  <c:v>398.74999999999977</c:v>
                </c:pt>
                <c:pt idx="72">
                  <c:v>275</c:v>
                </c:pt>
                <c:pt idx="73">
                  <c:v>123.7499999999998</c:v>
                </c:pt>
                <c:pt idx="74">
                  <c:v>-27.500000000000391</c:v>
                </c:pt>
                <c:pt idx="75">
                  <c:v>-220.00000000000017</c:v>
                </c:pt>
                <c:pt idx="76">
                  <c:v>-440.00000000000034</c:v>
                </c:pt>
                <c:pt idx="77">
                  <c:v>-467.49999999999977</c:v>
                </c:pt>
                <c:pt idx="78">
                  <c:v>-261.24999999999977</c:v>
                </c:pt>
                <c:pt idx="79">
                  <c:v>-13.750000000000195</c:v>
                </c:pt>
                <c:pt idx="80">
                  <c:v>247.5000000000006</c:v>
                </c:pt>
                <c:pt idx="81">
                  <c:v>481.25</c:v>
                </c:pt>
                <c:pt idx="82">
                  <c:v>508.74999999999937</c:v>
                </c:pt>
                <c:pt idx="83">
                  <c:v>302.5000000000004</c:v>
                </c:pt>
                <c:pt idx="84">
                  <c:v>68.750000000000981</c:v>
                </c:pt>
                <c:pt idx="85">
                  <c:v>-137.5</c:v>
                </c:pt>
                <c:pt idx="86">
                  <c:v>-330.00000000000074</c:v>
                </c:pt>
                <c:pt idx="87">
                  <c:v>-316.2499999999996</c:v>
                </c:pt>
                <c:pt idx="88">
                  <c:v>-96.250000000000384</c:v>
                </c:pt>
                <c:pt idx="89">
                  <c:v>192.4999999999998</c:v>
                </c:pt>
                <c:pt idx="90">
                  <c:v>550</c:v>
                </c:pt>
                <c:pt idx="91">
                  <c:v>742.49999999999977</c:v>
                </c:pt>
                <c:pt idx="92">
                  <c:v>563.75000000000114</c:v>
                </c:pt>
                <c:pt idx="93">
                  <c:v>233.75000000000037</c:v>
                </c:pt>
                <c:pt idx="94">
                  <c:v>-13.750000000001172</c:v>
                </c:pt>
                <c:pt idx="95">
                  <c:v>-220.00000000000117</c:v>
                </c:pt>
                <c:pt idx="96">
                  <c:v>-329.99999999999881</c:v>
                </c:pt>
                <c:pt idx="97">
                  <c:v>-261.24999999999881</c:v>
                </c:pt>
                <c:pt idx="98">
                  <c:v>-165.00000000000037</c:v>
                </c:pt>
                <c:pt idx="99">
                  <c:v>-178.7499999999996</c:v>
                </c:pt>
                <c:pt idx="100">
                  <c:v>-343.75</c:v>
                </c:pt>
                <c:pt idx="101">
                  <c:v>-632.50000000000114</c:v>
                </c:pt>
                <c:pt idx="102">
                  <c:v>-1017.5000000000008</c:v>
                </c:pt>
                <c:pt idx="103">
                  <c:v>-1347.4999999999995</c:v>
                </c:pt>
                <c:pt idx="104">
                  <c:v>-1457.4999999999993</c:v>
                </c:pt>
                <c:pt idx="105">
                  <c:v>-1429.9999999999998</c:v>
                </c:pt>
                <c:pt idx="106">
                  <c:v>-1237.5</c:v>
                </c:pt>
                <c:pt idx="107">
                  <c:v>-990.00000000000045</c:v>
                </c:pt>
                <c:pt idx="108">
                  <c:v>-880.00000000000023</c:v>
                </c:pt>
                <c:pt idx="109">
                  <c:v>-866.24999999999955</c:v>
                </c:pt>
                <c:pt idx="110">
                  <c:v>-935.00000000000011</c:v>
                </c:pt>
                <c:pt idx="111">
                  <c:v>-990.00000000000045</c:v>
                </c:pt>
                <c:pt idx="112">
                  <c:v>-921.24999999999989</c:v>
                </c:pt>
                <c:pt idx="113">
                  <c:v>-659.99999999999989</c:v>
                </c:pt>
                <c:pt idx="114">
                  <c:v>-288.75000000000017</c:v>
                </c:pt>
                <c:pt idx="115">
                  <c:v>-41.249999999999851</c:v>
                </c:pt>
                <c:pt idx="116">
                  <c:v>55.000000000000043</c:v>
                </c:pt>
                <c:pt idx="117">
                  <c:v>109.99999999999986</c:v>
                </c:pt>
                <c:pt idx="118">
                  <c:v>247.49999999999983</c:v>
                </c:pt>
                <c:pt idx="119">
                  <c:v>550.00000000000023</c:v>
                </c:pt>
                <c:pt idx="120">
                  <c:v>838.75000000000023</c:v>
                </c:pt>
                <c:pt idx="121">
                  <c:v>728.74999999999966</c:v>
                </c:pt>
                <c:pt idx="122">
                  <c:v>316.25000000000011</c:v>
                </c:pt>
                <c:pt idx="123">
                  <c:v>-233.74999999999989</c:v>
                </c:pt>
                <c:pt idx="124">
                  <c:v>-1017.5000000000003</c:v>
                </c:pt>
                <c:pt idx="125">
                  <c:v>-1223.7499999999998</c:v>
                </c:pt>
                <c:pt idx="126">
                  <c:v>-742.49999999999977</c:v>
                </c:pt>
                <c:pt idx="127">
                  <c:v>-247.50000000000011</c:v>
                </c:pt>
                <c:pt idx="128">
                  <c:v>0</c:v>
                </c:pt>
                <c:pt idx="129">
                  <c:v>261.25000000000006</c:v>
                </c:pt>
                <c:pt idx="130">
                  <c:v>935.00000000000011</c:v>
                </c:pt>
                <c:pt idx="131">
                  <c:v>1540</c:v>
                </c:pt>
                <c:pt idx="132">
                  <c:v>1512.5</c:v>
                </c:pt>
                <c:pt idx="133">
                  <c:v>1196.2499999999995</c:v>
                </c:pt>
                <c:pt idx="134">
                  <c:v>1155.0000000000002</c:v>
                </c:pt>
                <c:pt idx="135">
                  <c:v>1320.0000000000002</c:v>
                </c:pt>
                <c:pt idx="136">
                  <c:v>1471.2499999999993</c:v>
                </c:pt>
                <c:pt idx="137">
                  <c:v>1429.9999999999998</c:v>
                </c:pt>
                <c:pt idx="138">
                  <c:v>1223.7499999999998</c:v>
                </c:pt>
                <c:pt idx="139">
                  <c:v>1058.7500000000005</c:v>
                </c:pt>
                <c:pt idx="140">
                  <c:v>990.00000000000045</c:v>
                </c:pt>
                <c:pt idx="141">
                  <c:v>948.7500000000008</c:v>
                </c:pt>
                <c:pt idx="142">
                  <c:v>907.4999999999992</c:v>
                </c:pt>
                <c:pt idx="143">
                  <c:v>632.4999999999992</c:v>
                </c:pt>
                <c:pt idx="144">
                  <c:v>371.2500000000004</c:v>
                </c:pt>
                <c:pt idx="145">
                  <c:v>440.00000000000034</c:v>
                </c:pt>
                <c:pt idx="146">
                  <c:v>495.00000000000119</c:v>
                </c:pt>
                <c:pt idx="147">
                  <c:v>453.7499999999996</c:v>
                </c:pt>
                <c:pt idx="148">
                  <c:v>426.2499999999992</c:v>
                </c:pt>
                <c:pt idx="149">
                  <c:v>384.9999999999996</c:v>
                </c:pt>
                <c:pt idx="150">
                  <c:v>343.75</c:v>
                </c:pt>
                <c:pt idx="151">
                  <c:v>316.2499999999996</c:v>
                </c:pt>
                <c:pt idx="152">
                  <c:v>275</c:v>
                </c:pt>
                <c:pt idx="153">
                  <c:v>233.75000000000037</c:v>
                </c:pt>
                <c:pt idx="154">
                  <c:v>219.9999999999992</c:v>
                </c:pt>
                <c:pt idx="155">
                  <c:v>247.4999999999996</c:v>
                </c:pt>
                <c:pt idx="156">
                  <c:v>275</c:v>
                </c:pt>
                <c:pt idx="157">
                  <c:v>275</c:v>
                </c:pt>
                <c:pt idx="158">
                  <c:v>261.2500000000008</c:v>
                </c:pt>
                <c:pt idx="159">
                  <c:v>220.00000000000117</c:v>
                </c:pt>
                <c:pt idx="160">
                  <c:v>178.7499999999996</c:v>
                </c:pt>
                <c:pt idx="161">
                  <c:v>151.2499999999992</c:v>
                </c:pt>
                <c:pt idx="162">
                  <c:v>109.9999999999996</c:v>
                </c:pt>
                <c:pt idx="163">
                  <c:v>41.249999999999609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13.750000000001172</c:v>
                </c:pt>
                <c:pt idx="173">
                  <c:v>13.750000000001172</c:v>
                </c:pt>
                <c:pt idx="174">
                  <c:v>13.749999999999218</c:v>
                </c:pt>
                <c:pt idx="175">
                  <c:v>68.75</c:v>
                </c:pt>
                <c:pt idx="176">
                  <c:v>123.75000000000077</c:v>
                </c:pt>
                <c:pt idx="177">
                  <c:v>178.7499999999996</c:v>
                </c:pt>
                <c:pt idx="178">
                  <c:v>219.9999999999992</c:v>
                </c:pt>
                <c:pt idx="179">
                  <c:v>192.50000000000077</c:v>
                </c:pt>
                <c:pt idx="180">
                  <c:v>137.5</c:v>
                </c:pt>
                <c:pt idx="181">
                  <c:v>82.499999999999218</c:v>
                </c:pt>
                <c:pt idx="182">
                  <c:v>41.249999999999609</c:v>
                </c:pt>
                <c:pt idx="183">
                  <c:v>27.500000000000391</c:v>
                </c:pt>
                <c:pt idx="184">
                  <c:v>27.500000000000391</c:v>
                </c:pt>
                <c:pt idx="185">
                  <c:v>27.500000000000391</c:v>
                </c:pt>
                <c:pt idx="186">
                  <c:v>13.750000000001172</c:v>
                </c:pt>
                <c:pt idx="187">
                  <c:v>0</c:v>
                </c:pt>
                <c:pt idx="188">
                  <c:v>0</c:v>
                </c:pt>
                <c:pt idx="189">
                  <c:v>-13.750000000001172</c:v>
                </c:pt>
                <c:pt idx="190">
                  <c:v>-13.750000000001172</c:v>
                </c:pt>
                <c:pt idx="191">
                  <c:v>0</c:v>
                </c:pt>
                <c:pt idx="192">
                  <c:v>0</c:v>
                </c:pt>
                <c:pt idx="193">
                  <c:v>-13.749999999999218</c:v>
                </c:pt>
                <c:pt idx="194">
                  <c:v>-27.500000000000391</c:v>
                </c:pt>
                <c:pt idx="195">
                  <c:v>-27.500000000000391</c:v>
                </c:pt>
                <c:pt idx="196">
                  <c:v>-27.499999999998437</c:v>
                </c:pt>
                <c:pt idx="197">
                  <c:v>-41.249999999999609</c:v>
                </c:pt>
                <c:pt idx="198">
                  <c:v>-68.75</c:v>
                </c:pt>
                <c:pt idx="199">
                  <c:v>-82.50000000000118</c:v>
                </c:pt>
                <c:pt idx="200">
                  <c:v>-96.250000000000384</c:v>
                </c:pt>
                <c:pt idx="201">
                  <c:v>-82.499999999999218</c:v>
                </c:pt>
                <c:pt idx="202">
                  <c:v>-55.000000000000782</c:v>
                </c:pt>
                <c:pt idx="203">
                  <c:v>-41.249999999999609</c:v>
                </c:pt>
                <c:pt idx="204">
                  <c:v>-41.249999999999609</c:v>
                </c:pt>
                <c:pt idx="205">
                  <c:v>-41.249999999999609</c:v>
                </c:pt>
                <c:pt idx="206">
                  <c:v>-41.249999999999609</c:v>
                </c:pt>
                <c:pt idx="207">
                  <c:v>-55.000000000000782</c:v>
                </c:pt>
                <c:pt idx="208">
                  <c:v>-41.249999999999609</c:v>
                </c:pt>
                <c:pt idx="209">
                  <c:v>-13.749999999999218</c:v>
                </c:pt>
                <c:pt idx="210">
                  <c:v>-13.750000000001172</c:v>
                </c:pt>
                <c:pt idx="211">
                  <c:v>-13.750000000001172</c:v>
                </c:pt>
                <c:pt idx="212">
                  <c:v>-27.500000000000391</c:v>
                </c:pt>
                <c:pt idx="213">
                  <c:v>-54.999999999998828</c:v>
                </c:pt>
                <c:pt idx="214">
                  <c:v>-96.249999999998437</c:v>
                </c:pt>
                <c:pt idx="215">
                  <c:v>-151.25000000000117</c:v>
                </c:pt>
                <c:pt idx="216">
                  <c:v>-192.50000000000077</c:v>
                </c:pt>
                <c:pt idx="217">
                  <c:v>-206.24999999999997</c:v>
                </c:pt>
                <c:pt idx="218">
                  <c:v>-192.50000000000077</c:v>
                </c:pt>
                <c:pt idx="219">
                  <c:v>-178.7499999999996</c:v>
                </c:pt>
                <c:pt idx="220">
                  <c:v>-178.7499999999996</c:v>
                </c:pt>
                <c:pt idx="221">
                  <c:v>-178.7499999999996</c:v>
                </c:pt>
                <c:pt idx="222">
                  <c:v>-165.00000000000037</c:v>
                </c:pt>
                <c:pt idx="223">
                  <c:v>-178.7499999999996</c:v>
                </c:pt>
                <c:pt idx="224">
                  <c:v>-192.49999999999883</c:v>
                </c:pt>
                <c:pt idx="225">
                  <c:v>-192.50000000000077</c:v>
                </c:pt>
                <c:pt idx="226">
                  <c:v>-192.50000000000077</c:v>
                </c:pt>
                <c:pt idx="227">
                  <c:v>-178.7499999999996</c:v>
                </c:pt>
                <c:pt idx="228">
                  <c:v>-165.00000000000037</c:v>
                </c:pt>
                <c:pt idx="229">
                  <c:v>-165.00000000000037</c:v>
                </c:pt>
                <c:pt idx="230">
                  <c:v>-164.99999999999844</c:v>
                </c:pt>
                <c:pt idx="231">
                  <c:v>-165.00000000000037</c:v>
                </c:pt>
                <c:pt idx="232">
                  <c:v>-165.00000000000037</c:v>
                </c:pt>
                <c:pt idx="233">
                  <c:v>-165.00000000000037</c:v>
                </c:pt>
                <c:pt idx="234">
                  <c:v>-165.00000000000037</c:v>
                </c:pt>
                <c:pt idx="235">
                  <c:v>-164.99999999999844</c:v>
                </c:pt>
                <c:pt idx="236">
                  <c:v>-151.2499999999992</c:v>
                </c:pt>
                <c:pt idx="237">
                  <c:v>-123.75000000000077</c:v>
                </c:pt>
                <c:pt idx="238">
                  <c:v>-96.250000000000384</c:v>
                </c:pt>
                <c:pt idx="239">
                  <c:v>-41.249999999999609</c:v>
                </c:pt>
                <c:pt idx="240">
                  <c:v>13.749999999999218</c:v>
                </c:pt>
                <c:pt idx="241">
                  <c:v>54.999999999998828</c:v>
                </c:pt>
                <c:pt idx="242">
                  <c:v>82.50000000000118</c:v>
                </c:pt>
                <c:pt idx="243">
                  <c:v>68.75</c:v>
                </c:pt>
                <c:pt idx="244">
                  <c:v>54.999999999998828</c:v>
                </c:pt>
                <c:pt idx="245">
                  <c:v>27.500000000000391</c:v>
                </c:pt>
                <c:pt idx="246">
                  <c:v>-27.500000000000391</c:v>
                </c:pt>
                <c:pt idx="247">
                  <c:v>-68.75</c:v>
                </c:pt>
                <c:pt idx="248">
                  <c:v>-96.249999999998437</c:v>
                </c:pt>
                <c:pt idx="249">
                  <c:v>-109.9999999999996</c:v>
                </c:pt>
                <c:pt idx="250">
                  <c:v>-96.250000000000384</c:v>
                </c:pt>
                <c:pt idx="251">
                  <c:v>-82.499999999999218</c:v>
                </c:pt>
                <c:pt idx="252">
                  <c:v>-68.75</c:v>
                </c:pt>
                <c:pt idx="253">
                  <c:v>-27.500000000000391</c:v>
                </c:pt>
                <c:pt idx="254">
                  <c:v>13.749999999999218</c:v>
                </c:pt>
                <c:pt idx="255">
                  <c:v>27.500000000000391</c:v>
                </c:pt>
                <c:pt idx="256">
                  <c:v>41.249999999999609</c:v>
                </c:pt>
                <c:pt idx="257">
                  <c:v>54.999999999998828</c:v>
                </c:pt>
                <c:pt idx="258">
                  <c:v>27.500000000000391</c:v>
                </c:pt>
                <c:pt idx="259">
                  <c:v>13.750000000001172</c:v>
                </c:pt>
                <c:pt idx="260">
                  <c:v>13.750000000001172</c:v>
                </c:pt>
                <c:pt idx="261">
                  <c:v>0</c:v>
                </c:pt>
                <c:pt idx="262">
                  <c:v>-27.500000000000391</c:v>
                </c:pt>
                <c:pt idx="263">
                  <c:v>-55.000000000000782</c:v>
                </c:pt>
                <c:pt idx="264">
                  <c:v>-68.75</c:v>
                </c:pt>
                <c:pt idx="265">
                  <c:v>-96.250000000000384</c:v>
                </c:pt>
                <c:pt idx="266">
                  <c:v>-109.9999999999996</c:v>
                </c:pt>
                <c:pt idx="267">
                  <c:v>-96.250000000000384</c:v>
                </c:pt>
                <c:pt idx="268">
                  <c:v>-96.250000000000384</c:v>
                </c:pt>
                <c:pt idx="269">
                  <c:v>-123.74999999999882</c:v>
                </c:pt>
                <c:pt idx="270">
                  <c:v>-137.5</c:v>
                </c:pt>
                <c:pt idx="271">
                  <c:v>-137.5</c:v>
                </c:pt>
                <c:pt idx="272">
                  <c:v>-109.9999999999996</c:v>
                </c:pt>
                <c:pt idx="273">
                  <c:v>-55.000000000000782</c:v>
                </c:pt>
                <c:pt idx="274">
                  <c:v>0</c:v>
                </c:pt>
                <c:pt idx="275">
                  <c:v>41.249999999999609</c:v>
                </c:pt>
                <c:pt idx="276">
                  <c:v>68.75</c:v>
                </c:pt>
                <c:pt idx="277">
                  <c:v>68.75</c:v>
                </c:pt>
                <c:pt idx="278">
                  <c:v>54.999999999998828</c:v>
                </c:pt>
                <c:pt idx="279">
                  <c:v>55.000000000000782</c:v>
                </c:pt>
                <c:pt idx="280">
                  <c:v>68.75</c:v>
                </c:pt>
                <c:pt idx="281">
                  <c:v>55.000000000000782</c:v>
                </c:pt>
                <c:pt idx="282">
                  <c:v>27.500000000000391</c:v>
                </c:pt>
                <c:pt idx="283">
                  <c:v>13.749999999999218</c:v>
                </c:pt>
                <c:pt idx="284">
                  <c:v>0</c:v>
                </c:pt>
                <c:pt idx="285">
                  <c:v>-13.749999999999218</c:v>
                </c:pt>
                <c:pt idx="286">
                  <c:v>-13.749999999999218</c:v>
                </c:pt>
                <c:pt idx="287">
                  <c:v>-13.750000000001172</c:v>
                </c:pt>
                <c:pt idx="288">
                  <c:v>-27.500000000000391</c:v>
                </c:pt>
                <c:pt idx="289">
                  <c:v>-41.249999999999609</c:v>
                </c:pt>
                <c:pt idx="290">
                  <c:v>-68.75</c:v>
                </c:pt>
                <c:pt idx="291">
                  <c:v>-68.75</c:v>
                </c:pt>
                <c:pt idx="292">
                  <c:v>-68.75</c:v>
                </c:pt>
                <c:pt idx="293">
                  <c:v>-123.75000000000077</c:v>
                </c:pt>
                <c:pt idx="294">
                  <c:v>-137.5</c:v>
                </c:pt>
                <c:pt idx="295">
                  <c:v>-109.9999999999996</c:v>
                </c:pt>
                <c:pt idx="296">
                  <c:v>-27.500000000000391</c:v>
                </c:pt>
                <c:pt idx="297">
                  <c:v>96.250000000000384</c:v>
                </c:pt>
                <c:pt idx="298">
                  <c:v>192.50000000000077</c:v>
                </c:pt>
                <c:pt idx="299">
                  <c:v>288.7499999999992</c:v>
                </c:pt>
                <c:pt idx="300">
                  <c:v>384.9999999999996</c:v>
                </c:pt>
                <c:pt idx="301">
                  <c:v>426.25000000000119</c:v>
                </c:pt>
                <c:pt idx="302">
                  <c:v>357.4999999999992</c:v>
                </c:pt>
                <c:pt idx="303">
                  <c:v>219.9999999999992</c:v>
                </c:pt>
                <c:pt idx="304">
                  <c:v>96.250000000000384</c:v>
                </c:pt>
                <c:pt idx="305">
                  <c:v>27.500000000000391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-13.749999999999218</c:v>
                </c:pt>
                <c:pt idx="310">
                  <c:v>-55.000000000000782</c:v>
                </c:pt>
                <c:pt idx="311">
                  <c:v>-82.50000000000118</c:v>
                </c:pt>
                <c:pt idx="312">
                  <c:v>-82.499999999999218</c:v>
                </c:pt>
                <c:pt idx="313">
                  <c:v>-54.999999999998828</c:v>
                </c:pt>
                <c:pt idx="314">
                  <c:v>-27.500000000000391</c:v>
                </c:pt>
                <c:pt idx="315">
                  <c:v>-13.750000000001172</c:v>
                </c:pt>
                <c:pt idx="316">
                  <c:v>0</c:v>
                </c:pt>
                <c:pt idx="317">
                  <c:v>13.750000000001172</c:v>
                </c:pt>
                <c:pt idx="318">
                  <c:v>27.500000000000391</c:v>
                </c:pt>
                <c:pt idx="319">
                  <c:v>68.75</c:v>
                </c:pt>
                <c:pt idx="320">
                  <c:v>109.9999999999996</c:v>
                </c:pt>
                <c:pt idx="321">
                  <c:v>109.9999999999996</c:v>
                </c:pt>
                <c:pt idx="322">
                  <c:v>96.250000000000384</c:v>
                </c:pt>
                <c:pt idx="323">
                  <c:v>54.999999999998828</c:v>
                </c:pt>
                <c:pt idx="324">
                  <c:v>13.749999999999218</c:v>
                </c:pt>
                <c:pt idx="325">
                  <c:v>-27.499999999998437</c:v>
                </c:pt>
                <c:pt idx="326">
                  <c:v>-123.74999999999882</c:v>
                </c:pt>
                <c:pt idx="327">
                  <c:v>-247.50000000000153</c:v>
                </c:pt>
                <c:pt idx="328">
                  <c:v>-343.75</c:v>
                </c:pt>
                <c:pt idx="329">
                  <c:v>-384.9999999999996</c:v>
                </c:pt>
                <c:pt idx="330">
                  <c:v>-398.7500000000008</c:v>
                </c:pt>
                <c:pt idx="331">
                  <c:v>-412.49999999999994</c:v>
                </c:pt>
                <c:pt idx="332">
                  <c:v>-440.00000000000034</c:v>
                </c:pt>
                <c:pt idx="333">
                  <c:v>-494.9999999999992</c:v>
                </c:pt>
                <c:pt idx="334">
                  <c:v>-536.24999999999886</c:v>
                </c:pt>
                <c:pt idx="335">
                  <c:v>-563.75000000000114</c:v>
                </c:pt>
                <c:pt idx="336">
                  <c:v>-605.0000000000008</c:v>
                </c:pt>
                <c:pt idx="337">
                  <c:v>-618.74999999999898</c:v>
                </c:pt>
                <c:pt idx="338">
                  <c:v>-494.9999999999992</c:v>
                </c:pt>
                <c:pt idx="339">
                  <c:v>-247.5000000000006</c:v>
                </c:pt>
                <c:pt idx="340">
                  <c:v>27.499999999999414</c:v>
                </c:pt>
                <c:pt idx="341">
                  <c:v>275</c:v>
                </c:pt>
                <c:pt idx="342">
                  <c:v>302.5000000000004</c:v>
                </c:pt>
                <c:pt idx="343">
                  <c:v>123.75000000000077</c:v>
                </c:pt>
                <c:pt idx="344">
                  <c:v>-96.250000000000384</c:v>
                </c:pt>
                <c:pt idx="345">
                  <c:v>-371.2500000000004</c:v>
                </c:pt>
                <c:pt idx="346">
                  <c:v>-481.25</c:v>
                </c:pt>
                <c:pt idx="347">
                  <c:v>-302.5000000000004</c:v>
                </c:pt>
                <c:pt idx="348">
                  <c:v>-82.500000000000185</c:v>
                </c:pt>
                <c:pt idx="349">
                  <c:v>0</c:v>
                </c:pt>
                <c:pt idx="350">
                  <c:v>-68.75</c:v>
                </c:pt>
                <c:pt idx="351">
                  <c:v>-219.9999999999992</c:v>
                </c:pt>
                <c:pt idx="352">
                  <c:v>-412.49999999999994</c:v>
                </c:pt>
                <c:pt idx="353">
                  <c:v>-742.5000000000008</c:v>
                </c:pt>
                <c:pt idx="354">
                  <c:v>-1209.9999999999995</c:v>
                </c:pt>
                <c:pt idx="355">
                  <c:v>-1457.4999999999993</c:v>
                </c:pt>
                <c:pt idx="356">
                  <c:v>-1457.5</c:v>
                </c:pt>
                <c:pt idx="357">
                  <c:v>-1457.5</c:v>
                </c:pt>
                <c:pt idx="358">
                  <c:v>-1044.9999999999995</c:v>
                </c:pt>
                <c:pt idx="359">
                  <c:v>-41.250000000000092</c:v>
                </c:pt>
                <c:pt idx="360">
                  <c:v>769.99999999999966</c:v>
                </c:pt>
                <c:pt idx="361">
                  <c:v>866.25000000000011</c:v>
                </c:pt>
                <c:pt idx="362">
                  <c:v>522.50000000000057</c:v>
                </c:pt>
                <c:pt idx="363">
                  <c:v>275</c:v>
                </c:pt>
                <c:pt idx="364">
                  <c:v>371.24999999999937</c:v>
                </c:pt>
                <c:pt idx="365">
                  <c:v>673.74999999999977</c:v>
                </c:pt>
                <c:pt idx="366">
                  <c:v>976.25000000000011</c:v>
                </c:pt>
                <c:pt idx="367">
                  <c:v>1058.7500000000005</c:v>
                </c:pt>
                <c:pt idx="368">
                  <c:v>866.24999999999955</c:v>
                </c:pt>
                <c:pt idx="369">
                  <c:v>563.7499999999992</c:v>
                </c:pt>
                <c:pt idx="370">
                  <c:v>288.75000000000017</c:v>
                </c:pt>
                <c:pt idx="371">
                  <c:v>82.500000000000185</c:v>
                </c:pt>
                <c:pt idx="372">
                  <c:v>-27.499999999999414</c:v>
                </c:pt>
                <c:pt idx="373">
                  <c:v>-109.9999999999996</c:v>
                </c:pt>
                <c:pt idx="374">
                  <c:v>-206.24999999999997</c:v>
                </c:pt>
                <c:pt idx="375">
                  <c:v>-275</c:v>
                </c:pt>
                <c:pt idx="376">
                  <c:v>-343.75</c:v>
                </c:pt>
                <c:pt idx="377">
                  <c:v>-412.49999999999994</c:v>
                </c:pt>
                <c:pt idx="378">
                  <c:v>-453.75000000000057</c:v>
                </c:pt>
                <c:pt idx="379">
                  <c:v>-536.24999999999977</c:v>
                </c:pt>
                <c:pt idx="380">
                  <c:v>-770.00000000000011</c:v>
                </c:pt>
                <c:pt idx="381">
                  <c:v>-1196.2500000000005</c:v>
                </c:pt>
                <c:pt idx="382">
                  <c:v>-1457.4999999999995</c:v>
                </c:pt>
                <c:pt idx="383">
                  <c:v>-1223.7499999999998</c:v>
                </c:pt>
                <c:pt idx="384">
                  <c:v>-591.25000000000011</c:v>
                </c:pt>
                <c:pt idx="385">
                  <c:v>-41.250000000000092</c:v>
                </c:pt>
                <c:pt idx="386">
                  <c:v>82.500000000000185</c:v>
                </c:pt>
                <c:pt idx="387">
                  <c:v>13.749999999999707</c:v>
                </c:pt>
                <c:pt idx="388">
                  <c:v>-54.999999999999801</c:v>
                </c:pt>
                <c:pt idx="389">
                  <c:v>-96.249999999999901</c:v>
                </c:pt>
                <c:pt idx="390">
                  <c:v>-41.250000000000092</c:v>
                </c:pt>
                <c:pt idx="391">
                  <c:v>206.24999999999997</c:v>
                </c:pt>
                <c:pt idx="392">
                  <c:v>591.25000000000011</c:v>
                </c:pt>
                <c:pt idx="393">
                  <c:v>907.49999999999966</c:v>
                </c:pt>
                <c:pt idx="394">
                  <c:v>1003.7499999999995</c:v>
                </c:pt>
                <c:pt idx="395">
                  <c:v>838.75000000000023</c:v>
                </c:pt>
                <c:pt idx="396">
                  <c:v>453.75000000000057</c:v>
                </c:pt>
                <c:pt idx="397">
                  <c:v>0</c:v>
                </c:pt>
                <c:pt idx="398">
                  <c:v>-467.50000000000074</c:v>
                </c:pt>
                <c:pt idx="399">
                  <c:v>-770.00000000000011</c:v>
                </c:pt>
                <c:pt idx="400">
                  <c:v>-550</c:v>
                </c:pt>
                <c:pt idx="401">
                  <c:v>-96.249999999999417</c:v>
                </c:pt>
                <c:pt idx="402">
                  <c:v>275</c:v>
                </c:pt>
                <c:pt idx="403">
                  <c:v>673.74999999999977</c:v>
                </c:pt>
                <c:pt idx="404">
                  <c:v>756.25</c:v>
                </c:pt>
                <c:pt idx="405">
                  <c:v>412.49999999999994</c:v>
                </c:pt>
                <c:pt idx="406">
                  <c:v>13.750000000000195</c:v>
                </c:pt>
                <c:pt idx="407">
                  <c:v>-329.99999999999983</c:v>
                </c:pt>
                <c:pt idx="408">
                  <c:v>-728.74999999999966</c:v>
                </c:pt>
                <c:pt idx="409">
                  <c:v>-1210</c:v>
                </c:pt>
                <c:pt idx="410">
                  <c:v>-1457.5</c:v>
                </c:pt>
                <c:pt idx="411">
                  <c:v>-1471.2499999999998</c:v>
                </c:pt>
                <c:pt idx="412">
                  <c:v>-948.74999999999977</c:v>
                </c:pt>
                <c:pt idx="413">
                  <c:v>-123.7500000000003</c:v>
                </c:pt>
                <c:pt idx="414">
                  <c:v>275</c:v>
                </c:pt>
                <c:pt idx="415">
                  <c:v>316.25000000000011</c:v>
                </c:pt>
                <c:pt idx="416">
                  <c:v>137.5</c:v>
                </c:pt>
                <c:pt idx="417">
                  <c:v>-82.500000000000185</c:v>
                </c:pt>
                <c:pt idx="418">
                  <c:v>-343.75</c:v>
                </c:pt>
                <c:pt idx="419">
                  <c:v>-426.24999999999972</c:v>
                </c:pt>
                <c:pt idx="420">
                  <c:v>-220.00000000000017</c:v>
                </c:pt>
                <c:pt idx="421">
                  <c:v>0</c:v>
                </c:pt>
                <c:pt idx="422">
                  <c:v>68.75</c:v>
                </c:pt>
                <c:pt idx="423">
                  <c:v>-55.000000000000291</c:v>
                </c:pt>
                <c:pt idx="424">
                  <c:v>-481.25</c:v>
                </c:pt>
                <c:pt idx="425">
                  <c:v>-1099.9999999999998</c:v>
                </c:pt>
                <c:pt idx="426">
                  <c:v>-1430</c:v>
                </c:pt>
                <c:pt idx="427">
                  <c:v>-1196.2500000000002</c:v>
                </c:pt>
                <c:pt idx="428">
                  <c:v>-632.5</c:v>
                </c:pt>
                <c:pt idx="429">
                  <c:v>-165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46-43C7-8DB5-C23F8F0D05C2}"/>
            </c:ext>
          </c:extLst>
        </c:ser>
        <c:ser>
          <c:idx val="2"/>
          <c:order val="1"/>
          <c:tx>
            <c:v>Aerodynamic Drag</c:v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WLTC_class_3!$Y$1031:$Y$1485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2.6719857911111117E-2</c:v>
                </c:pt>
                <c:pt idx="5">
                  <c:v>0.54107712270000008</c:v>
                </c:pt>
                <c:pt idx="6">
                  <c:v>3.0878135798527779</c:v>
                </c:pt>
                <c:pt idx="7">
                  <c:v>8.8993826755194441</c:v>
                </c:pt>
                <c:pt idx="8">
                  <c:v>16.699911194444446</c:v>
                </c:pt>
                <c:pt idx="9">
                  <c:v>24.856147821811106</c:v>
                </c:pt>
                <c:pt idx="10">
                  <c:v>33.201093445674999</c:v>
                </c:pt>
                <c:pt idx="11">
                  <c:v>41.953934400463197</c:v>
                </c:pt>
                <c:pt idx="12">
                  <c:v>51.14347803298611</c:v>
                </c:pt>
                <c:pt idx="13">
                  <c:v>59.024166125644449</c:v>
                </c:pt>
                <c:pt idx="14">
                  <c:v>65.801407586129883</c:v>
                </c:pt>
                <c:pt idx="15">
                  <c:v>71.903555136579854</c:v>
                </c:pt>
                <c:pt idx="16">
                  <c:v>79.364657960477786</c:v>
                </c:pt>
                <c:pt idx="17">
                  <c:v>88.342530218611117</c:v>
                </c:pt>
                <c:pt idx="18">
                  <c:v>97.801359919144431</c:v>
                </c:pt>
                <c:pt idx="19">
                  <c:v>106.47237130907986</c:v>
                </c:pt>
                <c:pt idx="20">
                  <c:v>112.45761948116876</c:v>
                </c:pt>
                <c:pt idx="21">
                  <c:v>115.51161574085279</c:v>
                </c:pt>
                <c:pt idx="22">
                  <c:v>116.3917010608</c:v>
                </c:pt>
                <c:pt idx="23">
                  <c:v>116.83299621411318</c:v>
                </c:pt>
                <c:pt idx="24">
                  <c:v>117.71809150741876</c:v>
                </c:pt>
                <c:pt idx="25">
                  <c:v>118.60652678296319</c:v>
                </c:pt>
                <c:pt idx="26">
                  <c:v>117.71809150741876</c:v>
                </c:pt>
                <c:pt idx="27">
                  <c:v>114.19775022762985</c:v>
                </c:pt>
                <c:pt idx="28">
                  <c:v>107.31738681551877</c:v>
                </c:pt>
                <c:pt idx="29">
                  <c:v>99.424591287244425</c:v>
                </c:pt>
                <c:pt idx="30">
                  <c:v>90.273457450468754</c:v>
                </c:pt>
                <c:pt idx="31">
                  <c:v>80.094444079675014</c:v>
                </c:pt>
                <c:pt idx="32">
                  <c:v>67.805396929463186</c:v>
                </c:pt>
                <c:pt idx="33">
                  <c:v>54.107712270000007</c:v>
                </c:pt>
                <c:pt idx="34">
                  <c:v>39.348748254129859</c:v>
                </c:pt>
                <c:pt idx="35">
                  <c:v>26.935286765519447</c:v>
                </c:pt>
                <c:pt idx="36">
                  <c:v>18.411652091874998</c:v>
                </c:pt>
                <c:pt idx="37">
                  <c:v>11.643595582546526</c:v>
                </c:pt>
                <c:pt idx="38">
                  <c:v>7.4965901351861124</c:v>
                </c:pt>
                <c:pt idx="39">
                  <c:v>6.0119680299999994</c:v>
                </c:pt>
                <c:pt idx="40">
                  <c:v>6.112584994946527</c:v>
                </c:pt>
                <c:pt idx="41">
                  <c:v>6.8402836252444459</c:v>
                </c:pt>
                <c:pt idx="42">
                  <c:v>10.160225970699999</c:v>
                </c:pt>
                <c:pt idx="43">
                  <c:v>16.533329580279862</c:v>
                </c:pt>
                <c:pt idx="44">
                  <c:v>22.860508434074994</c:v>
                </c:pt>
                <c:pt idx="45">
                  <c:v>25.265295646075007</c:v>
                </c:pt>
                <c:pt idx="46">
                  <c:v>26.512779012300005</c:v>
                </c:pt>
                <c:pt idx="47">
                  <c:v>29.097925265200001</c:v>
                </c:pt>
                <c:pt idx="48">
                  <c:v>34.628935852800005</c:v>
                </c:pt>
                <c:pt idx="49">
                  <c:v>42.219045490675008</c:v>
                </c:pt>
                <c:pt idx="50">
                  <c:v>52.023980850713201</c:v>
                </c:pt>
                <c:pt idx="51">
                  <c:v>65.140091102829857</c:v>
                </c:pt>
                <c:pt idx="52">
                  <c:v>82.674997856996526</c:v>
                </c:pt>
                <c:pt idx="53">
                  <c:v>101.47241789746319</c:v>
                </c:pt>
                <c:pt idx="54">
                  <c:v>118.60652678296319</c:v>
                </c:pt>
                <c:pt idx="55">
                  <c:v>132.8043737827</c:v>
                </c:pt>
                <c:pt idx="56">
                  <c:v>144.83874728719655</c:v>
                </c:pt>
                <c:pt idx="57">
                  <c:v>156.37128846030004</c:v>
                </c:pt>
                <c:pt idx="58">
                  <c:v>163.60735998085283</c:v>
                </c:pt>
                <c:pt idx="59">
                  <c:v>165.70486882687501</c:v>
                </c:pt>
                <c:pt idx="60">
                  <c:v>163.08507025824656</c:v>
                </c:pt>
                <c:pt idx="61">
                  <c:v>154.84199409266873</c:v>
                </c:pt>
                <c:pt idx="62">
                  <c:v>146.81267679037987</c:v>
                </c:pt>
                <c:pt idx="63">
                  <c:v>143.36706761318612</c:v>
                </c:pt>
                <c:pt idx="64">
                  <c:v>143.36706761318612</c:v>
                </c:pt>
                <c:pt idx="65">
                  <c:v>143.85679250896325</c:v>
                </c:pt>
                <c:pt idx="66">
                  <c:v>144.3473524003</c:v>
                </c:pt>
                <c:pt idx="67">
                  <c:v>144.3473524003</c:v>
                </c:pt>
                <c:pt idx="68">
                  <c:v>144.3473524003</c:v>
                </c:pt>
                <c:pt idx="69">
                  <c:v>145.82404204766877</c:v>
                </c:pt>
                <c:pt idx="70">
                  <c:v>150.80061558361319</c:v>
                </c:pt>
                <c:pt idx="71">
                  <c:v>158.93681231754655</c:v>
                </c:pt>
                <c:pt idx="72">
                  <c:v>165.70486882687501</c:v>
                </c:pt>
                <c:pt idx="73">
                  <c:v>169.40765663646326</c:v>
                </c:pt>
                <c:pt idx="74">
                  <c:v>170.47311097066878</c:v>
                </c:pt>
                <c:pt idx="75">
                  <c:v>168.34554228449656</c:v>
                </c:pt>
                <c:pt idx="76">
                  <c:v>162.0429957997132</c:v>
                </c:pt>
                <c:pt idx="77">
                  <c:v>151.80595023751877</c:v>
                </c:pt>
                <c:pt idx="78">
                  <c:v>144.83874728719655</c:v>
                </c:pt>
                <c:pt idx="79">
                  <c:v>142.39012280831111</c:v>
                </c:pt>
                <c:pt idx="80">
                  <c:v>144.3473524003</c:v>
                </c:pt>
                <c:pt idx="81">
                  <c:v>151.3028654127861</c:v>
                </c:pt>
                <c:pt idx="82">
                  <c:v>162.0429957997132</c:v>
                </c:pt>
                <c:pt idx="83">
                  <c:v>170.47311097066878</c:v>
                </c:pt>
                <c:pt idx="84">
                  <c:v>173.68951386671881</c:v>
                </c:pt>
                <c:pt idx="85">
                  <c:v>173.15135922847782</c:v>
                </c:pt>
                <c:pt idx="86">
                  <c:v>168.34554228449656</c:v>
                </c:pt>
                <c:pt idx="87">
                  <c:v>160.48614657861111</c:v>
                </c:pt>
                <c:pt idx="88">
                  <c:v>156.37128846030004</c:v>
                </c:pt>
                <c:pt idx="89">
                  <c:v>156.88272324062984</c:v>
                </c:pt>
                <c:pt idx="90">
                  <c:v>163.60735998085283</c:v>
                </c:pt>
                <c:pt idx="91">
                  <c:v>178.02481081279657</c:v>
                </c:pt>
                <c:pt idx="92">
                  <c:v>193.0509734077778</c:v>
                </c:pt>
                <c:pt idx="93">
                  <c:v>201.08196070118615</c:v>
                </c:pt>
                <c:pt idx="94">
                  <c:v>202.82417893654656</c:v>
                </c:pt>
                <c:pt idx="95">
                  <c:v>200.50289128051878</c:v>
                </c:pt>
                <c:pt idx="96">
                  <c:v>193.61918788616873</c:v>
                </c:pt>
                <c:pt idx="97">
                  <c:v>186.85572385241883</c:v>
                </c:pt>
                <c:pt idx="98">
                  <c:v>182.96589703745283</c:v>
                </c:pt>
                <c:pt idx="99">
                  <c:v>180.21249917926878</c:v>
                </c:pt>
                <c:pt idx="100">
                  <c:v>175.85048237527988</c:v>
                </c:pt>
                <c:pt idx="101">
                  <c:v>166.75863322324449</c:v>
                </c:pt>
                <c:pt idx="102">
                  <c:v>151.80595023751877</c:v>
                </c:pt>
                <c:pt idx="103">
                  <c:v>129.99377872867498</c:v>
                </c:pt>
                <c:pt idx="104">
                  <c:v>106.47237130907986</c:v>
                </c:pt>
                <c:pt idx="105">
                  <c:v>85.296466416744451</c:v>
                </c:pt>
                <c:pt idx="106">
                  <c:v>67.134060499446548</c:v>
                </c:pt>
                <c:pt idx="107">
                  <c:v>54.71057906411945</c:v>
                </c:pt>
                <c:pt idx="108">
                  <c:v>45.190377189946524</c:v>
                </c:pt>
                <c:pt idx="109">
                  <c:v>37.075472842786127</c:v>
                </c:pt>
                <c:pt idx="110">
                  <c:v>29.540472911852785</c:v>
                </c:pt>
                <c:pt idx="111">
                  <c:v>22.085632554652779</c:v>
                </c:pt>
                <c:pt idx="112">
                  <c:v>15.712946442852779</c:v>
                </c:pt>
                <c:pt idx="113">
                  <c:v>11.092498513129863</c:v>
                </c:pt>
                <c:pt idx="114">
                  <c:v>8.8993826755194441</c:v>
                </c:pt>
                <c:pt idx="115">
                  <c:v>8.4184252331194447</c:v>
                </c:pt>
                <c:pt idx="116">
                  <c:v>8.5374121003798624</c:v>
                </c:pt>
                <c:pt idx="117">
                  <c:v>8.8993826755194441</c:v>
                </c:pt>
                <c:pt idx="118">
                  <c:v>9.519366878613198</c:v>
                </c:pt>
                <c:pt idx="119">
                  <c:v>11.229020287144445</c:v>
                </c:pt>
                <c:pt idx="120">
                  <c:v>15.230736507113201</c:v>
                </c:pt>
                <c:pt idx="121">
                  <c:v>21.135825105468754</c:v>
                </c:pt>
                <c:pt idx="122">
                  <c:v>24.856147821811106</c:v>
                </c:pt>
                <c:pt idx="123">
                  <c:v>25.677783452577785</c:v>
                </c:pt>
                <c:pt idx="124">
                  <c:v>21.513243098463199</c:v>
                </c:pt>
                <c:pt idx="125">
                  <c:v>12.640162783075001</c:v>
                </c:pt>
                <c:pt idx="126">
                  <c:v>7.9508277196750026</c:v>
                </c:pt>
                <c:pt idx="127">
                  <c:v>6.0119680299999994</c:v>
                </c:pt>
                <c:pt idx="128">
                  <c:v>6.0119680299999994</c:v>
                </c:pt>
                <c:pt idx="129">
                  <c:v>6.0119680299999994</c:v>
                </c:pt>
                <c:pt idx="130">
                  <c:v>8.0664746046965288</c:v>
                </c:pt>
                <c:pt idx="131">
                  <c:v>14.756041531411112</c:v>
                </c:pt>
                <c:pt idx="132">
                  <c:v>26.302777629029865</c:v>
                </c:pt>
                <c:pt idx="133">
                  <c:v>37.075472842786127</c:v>
                </c:pt>
                <c:pt idx="134">
                  <c:v>47.696616362452772</c:v>
                </c:pt>
                <c:pt idx="135">
                  <c:v>60.922946028452806</c:v>
                </c:pt>
                <c:pt idx="136">
                  <c:v>78.638211823519441</c:v>
                </c:pt>
                <c:pt idx="137">
                  <c:v>99.832486618168744</c:v>
                </c:pt>
                <c:pt idx="138">
                  <c:v>120.84222739411943</c:v>
                </c:pt>
                <c:pt idx="139">
                  <c:v>139.47932828711942</c:v>
                </c:pt>
                <c:pt idx="140">
                  <c:v>157.90809778796873</c:v>
                </c:pt>
                <c:pt idx="141">
                  <c:v>176.39281199131943</c:v>
                </c:pt>
                <c:pt idx="142">
                  <c:v>195.32884129470003</c:v>
                </c:pt>
                <c:pt idx="143">
                  <c:v>214.03274183247774</c:v>
                </c:pt>
                <c:pt idx="144">
                  <c:v>222.48456688798615</c:v>
                </c:pt>
                <c:pt idx="145">
                  <c:v>230.47923187454657</c:v>
                </c:pt>
                <c:pt idx="146">
                  <c:v>242.41758088967507</c:v>
                </c:pt>
                <c:pt idx="147">
                  <c:v>253.35477022869659</c:v>
                </c:pt>
                <c:pt idx="148">
                  <c:v>263.8690343167188</c:v>
                </c:pt>
                <c:pt idx="149">
                  <c:v>273.92029336687506</c:v>
                </c:pt>
                <c:pt idx="150">
                  <c:v>282.78335373554654</c:v>
                </c:pt>
                <c:pt idx="151">
                  <c:v>291.08988956366318</c:v>
                </c:pt>
                <c:pt idx="152">
                  <c:v>298.80984101107498</c:v>
                </c:pt>
                <c:pt idx="153">
                  <c:v>305.2013145229688</c:v>
                </c:pt>
                <c:pt idx="154">
                  <c:v>310.93940400937987</c:v>
                </c:pt>
                <c:pt idx="155">
                  <c:v>316.73093321161321</c:v>
                </c:pt>
                <c:pt idx="156">
                  <c:v>324.04549431477989</c:v>
                </c:pt>
                <c:pt idx="157">
                  <c:v>331.44355497391865</c:v>
                </c:pt>
                <c:pt idx="158">
                  <c:v>338.92511518902984</c:v>
                </c:pt>
                <c:pt idx="159">
                  <c:v>345.72991150298617</c:v>
                </c:pt>
                <c:pt idx="160">
                  <c:v>351.06929060962989</c:v>
                </c:pt>
                <c:pt idx="161">
                  <c:v>355.67846609929649</c:v>
                </c:pt>
                <c:pt idx="162">
                  <c:v>359.54240805191108</c:v>
                </c:pt>
                <c:pt idx="163">
                  <c:v>361.87079317019652</c:v>
                </c:pt>
                <c:pt idx="164">
                  <c:v>361.87079317019652</c:v>
                </c:pt>
                <c:pt idx="165">
                  <c:v>361.87079317019652</c:v>
                </c:pt>
                <c:pt idx="166">
                  <c:v>361.87079317019652</c:v>
                </c:pt>
                <c:pt idx="167">
                  <c:v>361.87079317019652</c:v>
                </c:pt>
                <c:pt idx="168">
                  <c:v>361.87079317019652</c:v>
                </c:pt>
                <c:pt idx="169">
                  <c:v>361.87079317019652</c:v>
                </c:pt>
                <c:pt idx="170">
                  <c:v>361.87079317019652</c:v>
                </c:pt>
                <c:pt idx="171">
                  <c:v>361.87079317019652</c:v>
                </c:pt>
                <c:pt idx="172">
                  <c:v>361.87079317019652</c:v>
                </c:pt>
                <c:pt idx="173">
                  <c:v>362.64859153407787</c:v>
                </c:pt>
                <c:pt idx="174">
                  <c:v>362.64859153407787</c:v>
                </c:pt>
                <c:pt idx="175">
                  <c:v>363.42722489351871</c:v>
                </c:pt>
                <c:pt idx="176">
                  <c:v>366.55010828687995</c:v>
                </c:pt>
                <c:pt idx="177">
                  <c:v>370.47249992867506</c:v>
                </c:pt>
                <c:pt idx="178">
                  <c:v>376.79174632465282</c:v>
                </c:pt>
                <c:pt idx="179">
                  <c:v>383.16443243645284</c:v>
                </c:pt>
                <c:pt idx="180">
                  <c:v>387.97901683381122</c:v>
                </c:pt>
                <c:pt idx="181">
                  <c:v>391.20543967657773</c:v>
                </c:pt>
                <c:pt idx="182">
                  <c:v>392.82366107131946</c:v>
                </c:pt>
                <c:pt idx="183">
                  <c:v>393.63402426202987</c:v>
                </c:pt>
                <c:pt idx="184">
                  <c:v>394.44522244830006</c:v>
                </c:pt>
                <c:pt idx="185">
                  <c:v>395.25725563012981</c:v>
                </c:pt>
                <c:pt idx="186">
                  <c:v>396.07012380751951</c:v>
                </c:pt>
                <c:pt idx="187">
                  <c:v>396.07012380751951</c:v>
                </c:pt>
                <c:pt idx="188">
                  <c:v>396.07012380751951</c:v>
                </c:pt>
                <c:pt idx="189">
                  <c:v>396.07012380751951</c:v>
                </c:pt>
                <c:pt idx="190">
                  <c:v>395.25725563012981</c:v>
                </c:pt>
                <c:pt idx="191">
                  <c:v>395.25725563012981</c:v>
                </c:pt>
                <c:pt idx="192">
                  <c:v>395.25725563012981</c:v>
                </c:pt>
                <c:pt idx="193">
                  <c:v>395.25725563012981</c:v>
                </c:pt>
                <c:pt idx="194">
                  <c:v>394.44522244830006</c:v>
                </c:pt>
                <c:pt idx="195">
                  <c:v>393.63402426202987</c:v>
                </c:pt>
                <c:pt idx="196">
                  <c:v>392.82366107131946</c:v>
                </c:pt>
                <c:pt idx="197">
                  <c:v>392.01413287616879</c:v>
                </c:pt>
                <c:pt idx="198">
                  <c:v>390.39758147254662</c:v>
                </c:pt>
                <c:pt idx="199">
                  <c:v>387.97901683381122</c:v>
                </c:pt>
                <c:pt idx="200">
                  <c:v>385.56796715511325</c:v>
                </c:pt>
                <c:pt idx="201">
                  <c:v>382.36492418801879</c:v>
                </c:pt>
                <c:pt idx="202">
                  <c:v>380.76841267782993</c:v>
                </c:pt>
                <c:pt idx="203">
                  <c:v>379.17524114987992</c:v>
                </c:pt>
                <c:pt idx="204">
                  <c:v>378.37990787924446</c:v>
                </c:pt>
                <c:pt idx="205">
                  <c:v>376.79174632465282</c:v>
                </c:pt>
                <c:pt idx="206">
                  <c:v>375.99891804069654</c:v>
                </c:pt>
                <c:pt idx="207">
                  <c:v>374.41576645946333</c:v>
                </c:pt>
                <c:pt idx="208">
                  <c:v>372.8359548604688</c:v>
                </c:pt>
                <c:pt idx="209">
                  <c:v>372.0473015543111</c:v>
                </c:pt>
                <c:pt idx="210">
                  <c:v>372.0473015543111</c:v>
                </c:pt>
                <c:pt idx="211">
                  <c:v>371.25948324371325</c:v>
                </c:pt>
                <c:pt idx="212">
                  <c:v>371.25948324371325</c:v>
                </c:pt>
                <c:pt idx="213">
                  <c:v>369.68635160919649</c:v>
                </c:pt>
                <c:pt idx="214">
                  <c:v>368.11655995691888</c:v>
                </c:pt>
                <c:pt idx="215">
                  <c:v>364.20669324851957</c:v>
                </c:pt>
                <c:pt idx="216">
                  <c:v>359.54240805191108</c:v>
                </c:pt>
                <c:pt idx="217">
                  <c:v>353.37012087444447</c:v>
                </c:pt>
                <c:pt idx="218">
                  <c:v>348.01320686104657</c:v>
                </c:pt>
                <c:pt idx="219">
                  <c:v>342.69720763007496</c:v>
                </c:pt>
                <c:pt idx="220">
                  <c:v>338.17320168750007</c:v>
                </c:pt>
                <c:pt idx="221">
                  <c:v>332.93318705246321</c:v>
                </c:pt>
                <c:pt idx="222">
                  <c:v>328.47431076354655</c:v>
                </c:pt>
                <c:pt idx="223">
                  <c:v>324.04549431477989</c:v>
                </c:pt>
                <c:pt idx="224">
                  <c:v>318.91653408918614</c:v>
                </c:pt>
                <c:pt idx="225">
                  <c:v>313.82848864601874</c:v>
                </c:pt>
                <c:pt idx="226">
                  <c:v>308.78135798527779</c:v>
                </c:pt>
                <c:pt idx="227">
                  <c:v>303.77514210696319</c:v>
                </c:pt>
                <c:pt idx="228">
                  <c:v>299.51666475237994</c:v>
                </c:pt>
                <c:pt idx="229">
                  <c:v>295.28824723794656</c:v>
                </c:pt>
                <c:pt idx="230">
                  <c:v>291.08988956366318</c:v>
                </c:pt>
                <c:pt idx="231">
                  <c:v>286.92159172952989</c:v>
                </c:pt>
                <c:pt idx="232">
                  <c:v>282.78335373554654</c:v>
                </c:pt>
                <c:pt idx="233">
                  <c:v>278.67517558171329</c:v>
                </c:pt>
                <c:pt idx="234">
                  <c:v>274.59705726802986</c:v>
                </c:pt>
                <c:pt idx="235">
                  <c:v>270.54899879449653</c:v>
                </c:pt>
                <c:pt idx="236">
                  <c:v>266.5310001611133</c:v>
                </c:pt>
                <c:pt idx="237">
                  <c:v>263.20563034451953</c:v>
                </c:pt>
                <c:pt idx="238">
                  <c:v>260.56036441131943</c:v>
                </c:pt>
                <c:pt idx="239">
                  <c:v>258.58518241479658</c:v>
                </c:pt>
                <c:pt idx="240">
                  <c:v>258.58518241479658</c:v>
                </c:pt>
                <c:pt idx="241">
                  <c:v>259.24274141807786</c:v>
                </c:pt>
                <c:pt idx="242">
                  <c:v>261.22042840127989</c:v>
                </c:pt>
                <c:pt idx="243">
                  <c:v>263.20563034451953</c:v>
                </c:pt>
                <c:pt idx="244">
                  <c:v>264.53327328447779</c:v>
                </c:pt>
                <c:pt idx="245">
                  <c:v>265.86425620667501</c:v>
                </c:pt>
                <c:pt idx="246">
                  <c:v>265.86425620667501</c:v>
                </c:pt>
                <c:pt idx="247">
                  <c:v>264.53327328447779</c:v>
                </c:pt>
                <c:pt idx="248">
                  <c:v>262.54306136787983</c:v>
                </c:pt>
                <c:pt idx="249">
                  <c:v>259.90113541691881</c:v>
                </c:pt>
                <c:pt idx="250">
                  <c:v>257.27256939491321</c:v>
                </c:pt>
                <c:pt idx="251">
                  <c:v>255.30991233178614</c:v>
                </c:pt>
                <c:pt idx="252">
                  <c:v>253.35477022869659</c:v>
                </c:pt>
                <c:pt idx="253">
                  <c:v>252.05551713776876</c:v>
                </c:pt>
                <c:pt idx="254">
                  <c:v>252.05551713776876</c:v>
                </c:pt>
                <c:pt idx="255">
                  <c:v>252.70472618545281</c:v>
                </c:pt>
                <c:pt idx="256">
                  <c:v>253.35477022869659</c:v>
                </c:pt>
                <c:pt idx="257">
                  <c:v>254.6573633018632</c:v>
                </c:pt>
                <c:pt idx="258">
                  <c:v>255.96329635726877</c:v>
                </c:pt>
                <c:pt idx="259">
                  <c:v>255.96329635726877</c:v>
                </c:pt>
                <c:pt idx="260">
                  <c:v>256.61751537831117</c:v>
                </c:pt>
                <c:pt idx="261">
                  <c:v>256.61751537831117</c:v>
                </c:pt>
                <c:pt idx="262">
                  <c:v>256.61751537831117</c:v>
                </c:pt>
                <c:pt idx="263">
                  <c:v>255.30991233178614</c:v>
                </c:pt>
                <c:pt idx="264">
                  <c:v>254.00564926750008</c:v>
                </c:pt>
                <c:pt idx="265">
                  <c:v>252.05551713776876</c:v>
                </c:pt>
                <c:pt idx="266">
                  <c:v>249.46703090262986</c:v>
                </c:pt>
                <c:pt idx="267">
                  <c:v>246.89190459644655</c:v>
                </c:pt>
                <c:pt idx="268">
                  <c:v>244.9693273201861</c:v>
                </c:pt>
                <c:pt idx="269">
                  <c:v>242.41758088967507</c:v>
                </c:pt>
                <c:pt idx="270">
                  <c:v>239.24668525162991</c:v>
                </c:pt>
                <c:pt idx="271">
                  <c:v>236.0966645025778</c:v>
                </c:pt>
                <c:pt idx="272">
                  <c:v>232.9675186425188</c:v>
                </c:pt>
                <c:pt idx="273">
                  <c:v>231.10005107320006</c:v>
                </c:pt>
                <c:pt idx="274">
                  <c:v>230.47923187454657</c:v>
                </c:pt>
                <c:pt idx="275">
                  <c:v>231.10005107320006</c:v>
                </c:pt>
                <c:pt idx="276">
                  <c:v>232.34419445718612</c:v>
                </c:pt>
                <c:pt idx="277">
                  <c:v>234.21667199986328</c:v>
                </c:pt>
                <c:pt idx="278">
                  <c:v>235.46916533944656</c:v>
                </c:pt>
                <c:pt idx="279">
                  <c:v>236.72499866126873</c:v>
                </c:pt>
                <c:pt idx="280">
                  <c:v>237.98417196532989</c:v>
                </c:pt>
                <c:pt idx="281">
                  <c:v>239.87919438811943</c:v>
                </c:pt>
                <c:pt idx="282">
                  <c:v>240.51253852016885</c:v>
                </c:pt>
                <c:pt idx="283">
                  <c:v>241.14671764777779</c:v>
                </c:pt>
                <c:pt idx="284">
                  <c:v>241.14671764777779</c:v>
                </c:pt>
                <c:pt idx="285">
                  <c:v>241.14671764777779</c:v>
                </c:pt>
                <c:pt idx="286">
                  <c:v>240.51253852016885</c:v>
                </c:pt>
                <c:pt idx="287">
                  <c:v>240.51253852016885</c:v>
                </c:pt>
                <c:pt idx="288">
                  <c:v>239.87919438811943</c:v>
                </c:pt>
                <c:pt idx="289">
                  <c:v>239.24668525162991</c:v>
                </c:pt>
                <c:pt idx="290">
                  <c:v>237.98417196532989</c:v>
                </c:pt>
                <c:pt idx="291">
                  <c:v>236.0966645025778</c:v>
                </c:pt>
                <c:pt idx="292">
                  <c:v>234.842501171875</c:v>
                </c:pt>
                <c:pt idx="293">
                  <c:v>232.9675186425188</c:v>
                </c:pt>
                <c:pt idx="294">
                  <c:v>229.24009846391877</c:v>
                </c:pt>
                <c:pt idx="295">
                  <c:v>226.77185158937988</c:v>
                </c:pt>
                <c:pt idx="296">
                  <c:v>224.31696464379655</c:v>
                </c:pt>
                <c:pt idx="297">
                  <c:v>225.54273812546882</c:v>
                </c:pt>
                <c:pt idx="298">
                  <c:v>228.62178425194443</c:v>
                </c:pt>
                <c:pt idx="299">
                  <c:v>234.21667199986328</c:v>
                </c:pt>
                <c:pt idx="300">
                  <c:v>241.78173177094649</c:v>
                </c:pt>
                <c:pt idx="301">
                  <c:v>252.05551713776876</c:v>
                </c:pt>
                <c:pt idx="302">
                  <c:v>261.88132738680002</c:v>
                </c:pt>
                <c:pt idx="303">
                  <c:v>269.20632593446317</c:v>
                </c:pt>
                <c:pt idx="304">
                  <c:v>272.56927055124441</c:v>
                </c:pt>
                <c:pt idx="305">
                  <c:v>273.92029336687506</c:v>
                </c:pt>
                <c:pt idx="306">
                  <c:v>273.92029336687506</c:v>
                </c:pt>
                <c:pt idx="307">
                  <c:v>273.92029336687506</c:v>
                </c:pt>
                <c:pt idx="308">
                  <c:v>273.92029336687506</c:v>
                </c:pt>
                <c:pt idx="309">
                  <c:v>273.92029336687506</c:v>
                </c:pt>
                <c:pt idx="310">
                  <c:v>273.24436446127999</c:v>
                </c:pt>
                <c:pt idx="311">
                  <c:v>271.22158771785274</c:v>
                </c:pt>
                <c:pt idx="312">
                  <c:v>269.20632593446317</c:v>
                </c:pt>
                <c:pt idx="313">
                  <c:v>267.19857911111114</c:v>
                </c:pt>
                <c:pt idx="314">
                  <c:v>266.5310001611133</c:v>
                </c:pt>
                <c:pt idx="315">
                  <c:v>265.86425620667501</c:v>
                </c:pt>
                <c:pt idx="316">
                  <c:v>265.86425620667501</c:v>
                </c:pt>
                <c:pt idx="317">
                  <c:v>265.86425620667501</c:v>
                </c:pt>
                <c:pt idx="318">
                  <c:v>266.5310001611133</c:v>
                </c:pt>
                <c:pt idx="319">
                  <c:v>267.19857911111114</c:v>
                </c:pt>
                <c:pt idx="320">
                  <c:v>269.8772448667001</c:v>
                </c:pt>
                <c:pt idx="321">
                  <c:v>272.56927055124441</c:v>
                </c:pt>
                <c:pt idx="322">
                  <c:v>275.27465616474456</c:v>
                </c:pt>
                <c:pt idx="323">
                  <c:v>277.31246282824657</c:v>
                </c:pt>
                <c:pt idx="324">
                  <c:v>277.99340170720001</c:v>
                </c:pt>
                <c:pt idx="325">
                  <c:v>277.99340170720001</c:v>
                </c:pt>
                <c:pt idx="326">
                  <c:v>276.6323589448528</c:v>
                </c:pt>
                <c:pt idx="327">
                  <c:v>271.8950116367688</c:v>
                </c:pt>
                <c:pt idx="328">
                  <c:v>264.53327328447779</c:v>
                </c:pt>
                <c:pt idx="329">
                  <c:v>255.30991233178614</c:v>
                </c:pt>
                <c:pt idx="330">
                  <c:v>246.25021050880002</c:v>
                </c:pt>
                <c:pt idx="331">
                  <c:v>236.72499866126873</c:v>
                </c:pt>
                <c:pt idx="332">
                  <c:v>227.38766081467503</c:v>
                </c:pt>
                <c:pt idx="333">
                  <c:v>217.03246338077983</c:v>
                </c:pt>
                <c:pt idx="334">
                  <c:v>205.74457590667504</c:v>
                </c:pt>
                <c:pt idx="335">
                  <c:v>194.1882373601195</c:v>
                </c:pt>
                <c:pt idx="336">
                  <c:v>182.41354747469654</c:v>
                </c:pt>
                <c:pt idx="337">
                  <c:v>169.93996630578613</c:v>
                </c:pt>
                <c:pt idx="338">
                  <c:v>158.42203755497781</c:v>
                </c:pt>
                <c:pt idx="339">
                  <c:v>151.3028654127861</c:v>
                </c:pt>
                <c:pt idx="340">
                  <c:v>149.29887606945277</c:v>
                </c:pt>
                <c:pt idx="341">
                  <c:v>152.30987005781117</c:v>
                </c:pt>
                <c:pt idx="342">
                  <c:v>159.45242207567497</c:v>
                </c:pt>
                <c:pt idx="343">
                  <c:v>163.60735998085283</c:v>
                </c:pt>
                <c:pt idx="344">
                  <c:v>164.13048469901881</c:v>
                </c:pt>
                <c:pt idx="345">
                  <c:v>159.96886682936321</c:v>
                </c:pt>
                <c:pt idx="346">
                  <c:v>150.29920075000004</c:v>
                </c:pt>
                <c:pt idx="347">
                  <c:v>142.39012280831111</c:v>
                </c:pt>
                <c:pt idx="348">
                  <c:v>139.47932828711942</c:v>
                </c:pt>
                <c:pt idx="349">
                  <c:v>139.47932828711942</c:v>
                </c:pt>
                <c:pt idx="350">
                  <c:v>139.47932828711942</c:v>
                </c:pt>
                <c:pt idx="351">
                  <c:v>137.07662856401876</c:v>
                </c:pt>
                <c:pt idx="352">
                  <c:v>131.86416878245279</c:v>
                </c:pt>
                <c:pt idx="353">
                  <c:v>123.09880289426874</c:v>
                </c:pt>
                <c:pt idx="354">
                  <c:v>107.74114706207779</c:v>
                </c:pt>
                <c:pt idx="355">
                  <c:v>86.432477875746542</c:v>
                </c:pt>
                <c:pt idx="356">
                  <c:v>67.469311216675024</c:v>
                </c:pt>
                <c:pt idx="357">
                  <c:v>50.851647084863203</c:v>
                </c:pt>
                <c:pt idx="358">
                  <c:v>36.579485480311121</c:v>
                </c:pt>
                <c:pt idx="359">
                  <c:v>31.115692035268754</c:v>
                </c:pt>
                <c:pt idx="360">
                  <c:v>35.841766903296531</c:v>
                </c:pt>
                <c:pt idx="361">
                  <c:v>45.190377189946524</c:v>
                </c:pt>
                <c:pt idx="362">
                  <c:v>52.911998628477789</c:v>
                </c:pt>
                <c:pt idx="363">
                  <c:v>56.232358471713205</c:v>
                </c:pt>
                <c:pt idx="364">
                  <c:v>59.024166125644449</c:v>
                </c:pt>
                <c:pt idx="365">
                  <c:v>64.810685354519464</c:v>
                </c:pt>
                <c:pt idx="366">
                  <c:v>75.410536487413196</c:v>
                </c:pt>
                <c:pt idx="367">
                  <c:v>90.273457450468754</c:v>
                </c:pt>
                <c:pt idx="368">
                  <c:v>105.21111051611946</c:v>
                </c:pt>
                <c:pt idx="369">
                  <c:v>116.3917010608</c:v>
                </c:pt>
                <c:pt idx="370">
                  <c:v>123.09880289426874</c:v>
                </c:pt>
                <c:pt idx="371">
                  <c:v>125.83424834791877</c:v>
                </c:pt>
                <c:pt idx="372">
                  <c:v>125.83424834791877</c:v>
                </c:pt>
                <c:pt idx="373">
                  <c:v>124.91909321446322</c:v>
                </c:pt>
                <c:pt idx="374">
                  <c:v>122.19366770752988</c:v>
                </c:pt>
                <c:pt idx="375">
                  <c:v>118.16189164741114</c:v>
                </c:pt>
                <c:pt idx="376">
                  <c:v>113.32601486327985</c:v>
                </c:pt>
                <c:pt idx="377">
                  <c:v>107.31738681551877</c:v>
                </c:pt>
                <c:pt idx="378">
                  <c:v>100.65078226669655</c:v>
                </c:pt>
                <c:pt idx="379">
                  <c:v>93.801731188074996</c:v>
                </c:pt>
                <c:pt idx="380">
                  <c:v>85.296466416744451</c:v>
                </c:pt>
                <c:pt idx="381">
                  <c:v>72.946882088452782</c:v>
                </c:pt>
                <c:pt idx="382">
                  <c:v>55.621141721996537</c:v>
                </c:pt>
                <c:pt idx="383">
                  <c:v>40.640903882799996</c:v>
                </c:pt>
                <c:pt idx="384">
                  <c:v>31.80331087870001</c:v>
                </c:pt>
                <c:pt idx="385">
                  <c:v>30.210556848529858</c:v>
                </c:pt>
                <c:pt idx="386">
                  <c:v>31.115692035268754</c:v>
                </c:pt>
                <c:pt idx="387">
                  <c:v>31.573269601996525</c:v>
                </c:pt>
                <c:pt idx="388">
                  <c:v>31.344063320852779</c:v>
                </c:pt>
                <c:pt idx="389">
                  <c:v>30.661454450779864</c:v>
                </c:pt>
                <c:pt idx="390">
                  <c:v>29.762999228518751</c:v>
                </c:pt>
                <c:pt idx="391">
                  <c:v>29.98636054074445</c:v>
                </c:pt>
                <c:pt idx="392">
                  <c:v>33.201093445674999</c:v>
                </c:pt>
                <c:pt idx="393">
                  <c:v>40.380802765946541</c:v>
                </c:pt>
                <c:pt idx="394">
                  <c:v>50.560651132300002</c:v>
                </c:pt>
                <c:pt idx="395">
                  <c:v>61.562552627200006</c:v>
                </c:pt>
                <c:pt idx="396">
                  <c:v>69.839446112946533</c:v>
                </c:pt>
                <c:pt idx="397">
                  <c:v>72.598271442268768</c:v>
                </c:pt>
                <c:pt idx="398">
                  <c:v>69.839446112946533</c:v>
                </c:pt>
                <c:pt idx="399">
                  <c:v>61.242331830046524</c:v>
                </c:pt>
                <c:pt idx="400">
                  <c:v>52.023980850713201</c:v>
                </c:pt>
                <c:pt idx="401">
                  <c:v>49.118196302879859</c:v>
                </c:pt>
                <c:pt idx="402">
                  <c:v>49.981164213852786</c:v>
                </c:pt>
                <c:pt idx="403">
                  <c:v>55.013264954518746</c:v>
                </c:pt>
                <c:pt idx="404">
                  <c:v>65.140091102829857</c:v>
                </c:pt>
                <c:pt idx="405">
                  <c:v>72.946882088452782</c:v>
                </c:pt>
                <c:pt idx="406">
                  <c:v>75.410536487413196</c:v>
                </c:pt>
                <c:pt idx="407">
                  <c:v>73.296327730196523</c:v>
                </c:pt>
                <c:pt idx="408">
                  <c:v>67.134060499446548</c:v>
                </c:pt>
                <c:pt idx="409">
                  <c:v>55.926332599075003</c:v>
                </c:pt>
                <c:pt idx="410">
                  <c:v>40.901839995213209</c:v>
                </c:pt>
                <c:pt idx="411">
                  <c:v>28.222849918611114</c:v>
                </c:pt>
                <c:pt idx="412">
                  <c:v>17.716935786186117</c:v>
                </c:pt>
                <c:pt idx="413">
                  <c:v>15.230736507113201</c:v>
                </c:pt>
                <c:pt idx="414">
                  <c:v>16.202671338629866</c:v>
                </c:pt>
                <c:pt idx="415">
                  <c:v>18.587418657196533</c:v>
                </c:pt>
                <c:pt idx="416">
                  <c:v>20.206892545277778</c:v>
                </c:pt>
                <c:pt idx="417">
                  <c:v>20.391009066196535</c:v>
                </c:pt>
                <c:pt idx="418">
                  <c:v>19.119728326519443</c:v>
                </c:pt>
                <c:pt idx="419">
                  <c:v>16.038594711144448</c:v>
                </c:pt>
                <c:pt idx="420">
                  <c:v>13.981583149768751</c:v>
                </c:pt>
                <c:pt idx="421">
                  <c:v>13.526928067500002</c:v>
                </c:pt>
                <c:pt idx="422">
                  <c:v>13.981583149768751</c:v>
                </c:pt>
                <c:pt idx="423">
                  <c:v>14.288861515746527</c:v>
                </c:pt>
                <c:pt idx="424">
                  <c:v>13.377046364529859</c:v>
                </c:pt>
                <c:pt idx="425">
                  <c:v>9.3937000468750025</c:v>
                </c:pt>
                <c:pt idx="426">
                  <c:v>4.0918957404187504</c:v>
                </c:pt>
                <c:pt idx="427">
                  <c:v>0.88342530218611104</c:v>
                </c:pt>
                <c:pt idx="428">
                  <c:v>6.0119680300000006E-2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46-43C7-8DB5-C23F8F0D05C2}"/>
            </c:ext>
          </c:extLst>
        </c:ser>
        <c:ser>
          <c:idx val="1"/>
          <c:order val="2"/>
          <c:tx>
            <c:v>Rolling Resistance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WLTC_class_3!$X$1031:$X$1485</c:f>
              <c:numCache>
                <c:formatCode>General</c:formatCode>
                <c:ptCount val="455"/>
                <c:pt idx="0">
                  <c:v>135.9666</c:v>
                </c:pt>
                <c:pt idx="1">
                  <c:v>135.9666</c:v>
                </c:pt>
                <c:pt idx="2">
                  <c:v>135.9666</c:v>
                </c:pt>
                <c:pt idx="3">
                  <c:v>135.9666</c:v>
                </c:pt>
                <c:pt idx="4">
                  <c:v>135.9666</c:v>
                </c:pt>
                <c:pt idx="5">
                  <c:v>135.9666</c:v>
                </c:pt>
                <c:pt idx="6">
                  <c:v>135.9666</c:v>
                </c:pt>
                <c:pt idx="7">
                  <c:v>135.9666</c:v>
                </c:pt>
                <c:pt idx="8">
                  <c:v>135.9666</c:v>
                </c:pt>
                <c:pt idx="9">
                  <c:v>135.9666</c:v>
                </c:pt>
                <c:pt idx="10">
                  <c:v>135.9666</c:v>
                </c:pt>
                <c:pt idx="11">
                  <c:v>135.9666</c:v>
                </c:pt>
                <c:pt idx="12">
                  <c:v>135.9666</c:v>
                </c:pt>
                <c:pt idx="13">
                  <c:v>135.9666</c:v>
                </c:pt>
                <c:pt idx="14">
                  <c:v>135.9666</c:v>
                </c:pt>
                <c:pt idx="15">
                  <c:v>135.9666</c:v>
                </c:pt>
                <c:pt idx="16">
                  <c:v>135.9666</c:v>
                </c:pt>
                <c:pt idx="17">
                  <c:v>135.9666</c:v>
                </c:pt>
                <c:pt idx="18">
                  <c:v>135.9666</c:v>
                </c:pt>
                <c:pt idx="19">
                  <c:v>135.9666</c:v>
                </c:pt>
                <c:pt idx="20">
                  <c:v>135.9666</c:v>
                </c:pt>
                <c:pt idx="21">
                  <c:v>135.9666</c:v>
                </c:pt>
                <c:pt idx="22">
                  <c:v>135.9666</c:v>
                </c:pt>
                <c:pt idx="23">
                  <c:v>135.9666</c:v>
                </c:pt>
                <c:pt idx="24">
                  <c:v>135.9666</c:v>
                </c:pt>
                <c:pt idx="25">
                  <c:v>135.9666</c:v>
                </c:pt>
                <c:pt idx="26">
                  <c:v>135.9666</c:v>
                </c:pt>
                <c:pt idx="27">
                  <c:v>135.9666</c:v>
                </c:pt>
                <c:pt idx="28">
                  <c:v>135.9666</c:v>
                </c:pt>
                <c:pt idx="29">
                  <c:v>135.9666</c:v>
                </c:pt>
                <c:pt idx="30">
                  <c:v>135.9666</c:v>
                </c:pt>
                <c:pt idx="31">
                  <c:v>135.9666</c:v>
                </c:pt>
                <c:pt idx="32">
                  <c:v>135.9666</c:v>
                </c:pt>
                <c:pt idx="33">
                  <c:v>135.9666</c:v>
                </c:pt>
                <c:pt idx="34">
                  <c:v>135.9666</c:v>
                </c:pt>
                <c:pt idx="35">
                  <c:v>135.9666</c:v>
                </c:pt>
                <c:pt idx="36">
                  <c:v>135.9666</c:v>
                </c:pt>
                <c:pt idx="37">
                  <c:v>135.9666</c:v>
                </c:pt>
                <c:pt idx="38">
                  <c:v>135.9666</c:v>
                </c:pt>
                <c:pt idx="39">
                  <c:v>135.9666</c:v>
                </c:pt>
                <c:pt idx="40">
                  <c:v>135.9666</c:v>
                </c:pt>
                <c:pt idx="41">
                  <c:v>135.9666</c:v>
                </c:pt>
                <c:pt idx="42">
                  <c:v>135.9666</c:v>
                </c:pt>
                <c:pt idx="43">
                  <c:v>135.9666</c:v>
                </c:pt>
                <c:pt idx="44">
                  <c:v>135.9666</c:v>
                </c:pt>
                <c:pt idx="45">
                  <c:v>135.9666</c:v>
                </c:pt>
                <c:pt idx="46">
                  <c:v>135.9666</c:v>
                </c:pt>
                <c:pt idx="47">
                  <c:v>135.9666</c:v>
                </c:pt>
                <c:pt idx="48">
                  <c:v>135.9666</c:v>
                </c:pt>
                <c:pt idx="49">
                  <c:v>135.9666</c:v>
                </c:pt>
                <c:pt idx="50">
                  <c:v>135.9666</c:v>
                </c:pt>
                <c:pt idx="51">
                  <c:v>135.9666</c:v>
                </c:pt>
                <c:pt idx="52">
                  <c:v>135.9666</c:v>
                </c:pt>
                <c:pt idx="53">
                  <c:v>135.9666</c:v>
                </c:pt>
                <c:pt idx="54">
                  <c:v>135.9666</c:v>
                </c:pt>
                <c:pt idx="55">
                  <c:v>135.9666</c:v>
                </c:pt>
                <c:pt idx="56">
                  <c:v>135.9666</c:v>
                </c:pt>
                <c:pt idx="57">
                  <c:v>135.9666</c:v>
                </c:pt>
                <c:pt idx="58">
                  <c:v>135.9666</c:v>
                </c:pt>
                <c:pt idx="59">
                  <c:v>135.9666</c:v>
                </c:pt>
                <c:pt idx="60">
                  <c:v>135.9666</c:v>
                </c:pt>
                <c:pt idx="61">
                  <c:v>135.9666</c:v>
                </c:pt>
                <c:pt idx="62">
                  <c:v>135.9666</c:v>
                </c:pt>
                <c:pt idx="63">
                  <c:v>135.9666</c:v>
                </c:pt>
                <c:pt idx="64">
                  <c:v>135.9666</c:v>
                </c:pt>
                <c:pt idx="65">
                  <c:v>135.9666</c:v>
                </c:pt>
                <c:pt idx="66">
                  <c:v>135.9666</c:v>
                </c:pt>
                <c:pt idx="67">
                  <c:v>135.9666</c:v>
                </c:pt>
                <c:pt idx="68">
                  <c:v>135.9666</c:v>
                </c:pt>
                <c:pt idx="69">
                  <c:v>135.9666</c:v>
                </c:pt>
                <c:pt idx="70">
                  <c:v>135.9666</c:v>
                </c:pt>
                <c:pt idx="71">
                  <c:v>135.9666</c:v>
                </c:pt>
                <c:pt idx="72">
                  <c:v>135.9666</c:v>
                </c:pt>
                <c:pt idx="73">
                  <c:v>135.9666</c:v>
                </c:pt>
                <c:pt idx="74">
                  <c:v>135.9666</c:v>
                </c:pt>
                <c:pt idx="75">
                  <c:v>135.9666</c:v>
                </c:pt>
                <c:pt idx="76">
                  <c:v>135.9666</c:v>
                </c:pt>
                <c:pt idx="77">
                  <c:v>135.9666</c:v>
                </c:pt>
                <c:pt idx="78">
                  <c:v>135.9666</c:v>
                </c:pt>
                <c:pt idx="79">
                  <c:v>135.9666</c:v>
                </c:pt>
                <c:pt idx="80">
                  <c:v>135.9666</c:v>
                </c:pt>
                <c:pt idx="81">
                  <c:v>135.9666</c:v>
                </c:pt>
                <c:pt idx="82">
                  <c:v>135.9666</c:v>
                </c:pt>
                <c:pt idx="83">
                  <c:v>135.9666</c:v>
                </c:pt>
                <c:pt idx="84">
                  <c:v>135.9666</c:v>
                </c:pt>
                <c:pt idx="85">
                  <c:v>135.9666</c:v>
                </c:pt>
                <c:pt idx="86">
                  <c:v>135.9666</c:v>
                </c:pt>
                <c:pt idx="87">
                  <c:v>135.9666</c:v>
                </c:pt>
                <c:pt idx="88">
                  <c:v>135.9666</c:v>
                </c:pt>
                <c:pt idx="89">
                  <c:v>135.9666</c:v>
                </c:pt>
                <c:pt idx="90">
                  <c:v>135.9666</c:v>
                </c:pt>
                <c:pt idx="91">
                  <c:v>135.9666</c:v>
                </c:pt>
                <c:pt idx="92">
                  <c:v>135.9666</c:v>
                </c:pt>
                <c:pt idx="93">
                  <c:v>135.9666</c:v>
                </c:pt>
                <c:pt idx="94">
                  <c:v>135.9666</c:v>
                </c:pt>
                <c:pt idx="95">
                  <c:v>135.9666</c:v>
                </c:pt>
                <c:pt idx="96">
                  <c:v>135.9666</c:v>
                </c:pt>
                <c:pt idx="97">
                  <c:v>135.9666</c:v>
                </c:pt>
                <c:pt idx="98">
                  <c:v>135.9666</c:v>
                </c:pt>
                <c:pt idx="99">
                  <c:v>135.9666</c:v>
                </c:pt>
                <c:pt idx="100">
                  <c:v>135.9666</c:v>
                </c:pt>
                <c:pt idx="101">
                  <c:v>135.9666</c:v>
                </c:pt>
                <c:pt idx="102">
                  <c:v>135.9666</c:v>
                </c:pt>
                <c:pt idx="103">
                  <c:v>135.9666</c:v>
                </c:pt>
                <c:pt idx="104">
                  <c:v>135.9666</c:v>
                </c:pt>
                <c:pt idx="105">
                  <c:v>135.9666</c:v>
                </c:pt>
                <c:pt idx="106">
                  <c:v>135.9666</c:v>
                </c:pt>
                <c:pt idx="107">
                  <c:v>135.9666</c:v>
                </c:pt>
                <c:pt idx="108">
                  <c:v>135.9666</c:v>
                </c:pt>
                <c:pt idx="109">
                  <c:v>135.9666</c:v>
                </c:pt>
                <c:pt idx="110">
                  <c:v>135.9666</c:v>
                </c:pt>
                <c:pt idx="111">
                  <c:v>135.9666</c:v>
                </c:pt>
                <c:pt idx="112">
                  <c:v>135.9666</c:v>
                </c:pt>
                <c:pt idx="113">
                  <c:v>135.9666</c:v>
                </c:pt>
                <c:pt idx="114">
                  <c:v>135.9666</c:v>
                </c:pt>
                <c:pt idx="115">
                  <c:v>135.9666</c:v>
                </c:pt>
                <c:pt idx="116">
                  <c:v>135.9666</c:v>
                </c:pt>
                <c:pt idx="117">
                  <c:v>135.9666</c:v>
                </c:pt>
                <c:pt idx="118">
                  <c:v>135.9666</c:v>
                </c:pt>
                <c:pt idx="119">
                  <c:v>135.9666</c:v>
                </c:pt>
                <c:pt idx="120">
                  <c:v>135.9666</c:v>
                </c:pt>
                <c:pt idx="121">
                  <c:v>135.9666</c:v>
                </c:pt>
                <c:pt idx="122">
                  <c:v>135.9666</c:v>
                </c:pt>
                <c:pt idx="123">
                  <c:v>135.9666</c:v>
                </c:pt>
                <c:pt idx="124">
                  <c:v>135.9666</c:v>
                </c:pt>
                <c:pt idx="125">
                  <c:v>135.9666</c:v>
                </c:pt>
                <c:pt idx="126">
                  <c:v>135.9666</c:v>
                </c:pt>
                <c:pt idx="127">
                  <c:v>135.9666</c:v>
                </c:pt>
                <c:pt idx="128">
                  <c:v>135.9666</c:v>
                </c:pt>
                <c:pt idx="129">
                  <c:v>135.9666</c:v>
                </c:pt>
                <c:pt idx="130">
                  <c:v>135.9666</c:v>
                </c:pt>
                <c:pt idx="131">
                  <c:v>135.9666</c:v>
                </c:pt>
                <c:pt idx="132">
                  <c:v>135.9666</c:v>
                </c:pt>
                <c:pt idx="133">
                  <c:v>135.9666</c:v>
                </c:pt>
                <c:pt idx="134">
                  <c:v>135.9666</c:v>
                </c:pt>
                <c:pt idx="135">
                  <c:v>135.9666</c:v>
                </c:pt>
                <c:pt idx="136">
                  <c:v>135.9666</c:v>
                </c:pt>
                <c:pt idx="137">
                  <c:v>135.9666</c:v>
                </c:pt>
                <c:pt idx="138">
                  <c:v>135.9666</c:v>
                </c:pt>
                <c:pt idx="139">
                  <c:v>135.9666</c:v>
                </c:pt>
                <c:pt idx="140">
                  <c:v>135.9666</c:v>
                </c:pt>
                <c:pt idx="141">
                  <c:v>135.9666</c:v>
                </c:pt>
                <c:pt idx="142">
                  <c:v>135.9666</c:v>
                </c:pt>
                <c:pt idx="143">
                  <c:v>135.9666</c:v>
                </c:pt>
                <c:pt idx="144">
                  <c:v>135.9666</c:v>
                </c:pt>
                <c:pt idx="145">
                  <c:v>135.9666</c:v>
                </c:pt>
                <c:pt idx="146">
                  <c:v>135.9666</c:v>
                </c:pt>
                <c:pt idx="147">
                  <c:v>135.9666</c:v>
                </c:pt>
                <c:pt idx="148">
                  <c:v>135.9666</c:v>
                </c:pt>
                <c:pt idx="149">
                  <c:v>135.9666</c:v>
                </c:pt>
                <c:pt idx="150">
                  <c:v>135.9666</c:v>
                </c:pt>
                <c:pt idx="151">
                  <c:v>135.9666</c:v>
                </c:pt>
                <c:pt idx="152">
                  <c:v>135.9666</c:v>
                </c:pt>
                <c:pt idx="153">
                  <c:v>135.9666</c:v>
                </c:pt>
                <c:pt idx="154">
                  <c:v>135.9666</c:v>
                </c:pt>
                <c:pt idx="155">
                  <c:v>135.9666</c:v>
                </c:pt>
                <c:pt idx="156">
                  <c:v>135.9666</c:v>
                </c:pt>
                <c:pt idx="157">
                  <c:v>135.9666</c:v>
                </c:pt>
                <c:pt idx="158">
                  <c:v>135.9666</c:v>
                </c:pt>
                <c:pt idx="159">
                  <c:v>135.9666</c:v>
                </c:pt>
                <c:pt idx="160">
                  <c:v>135.9666</c:v>
                </c:pt>
                <c:pt idx="161">
                  <c:v>135.9666</c:v>
                </c:pt>
                <c:pt idx="162">
                  <c:v>135.9666</c:v>
                </c:pt>
                <c:pt idx="163">
                  <c:v>135.9666</c:v>
                </c:pt>
                <c:pt idx="164">
                  <c:v>135.9666</c:v>
                </c:pt>
                <c:pt idx="165">
                  <c:v>135.9666</c:v>
                </c:pt>
                <c:pt idx="166">
                  <c:v>135.9666</c:v>
                </c:pt>
                <c:pt idx="167">
                  <c:v>135.9666</c:v>
                </c:pt>
                <c:pt idx="168">
                  <c:v>135.9666</c:v>
                </c:pt>
                <c:pt idx="169">
                  <c:v>135.9666</c:v>
                </c:pt>
                <c:pt idx="170">
                  <c:v>135.9666</c:v>
                </c:pt>
                <c:pt idx="171">
                  <c:v>135.9666</c:v>
                </c:pt>
                <c:pt idx="172">
                  <c:v>135.9666</c:v>
                </c:pt>
                <c:pt idx="173">
                  <c:v>135.9666</c:v>
                </c:pt>
                <c:pt idx="174">
                  <c:v>135.9666</c:v>
                </c:pt>
                <c:pt idx="175">
                  <c:v>135.9666</c:v>
                </c:pt>
                <c:pt idx="176">
                  <c:v>135.9666</c:v>
                </c:pt>
                <c:pt idx="177">
                  <c:v>135.9666</c:v>
                </c:pt>
                <c:pt idx="178">
                  <c:v>135.9666</c:v>
                </c:pt>
                <c:pt idx="179">
                  <c:v>135.9666</c:v>
                </c:pt>
                <c:pt idx="180">
                  <c:v>135.9666</c:v>
                </c:pt>
                <c:pt idx="181">
                  <c:v>135.9666</c:v>
                </c:pt>
                <c:pt idx="182">
                  <c:v>135.9666</c:v>
                </c:pt>
                <c:pt idx="183">
                  <c:v>135.9666</c:v>
                </c:pt>
                <c:pt idx="184">
                  <c:v>135.9666</c:v>
                </c:pt>
                <c:pt idx="185">
                  <c:v>135.9666</c:v>
                </c:pt>
                <c:pt idx="186">
                  <c:v>135.9666</c:v>
                </c:pt>
                <c:pt idx="187">
                  <c:v>135.9666</c:v>
                </c:pt>
                <c:pt idx="188">
                  <c:v>135.9666</c:v>
                </c:pt>
                <c:pt idx="189">
                  <c:v>135.9666</c:v>
                </c:pt>
                <c:pt idx="190">
                  <c:v>135.9666</c:v>
                </c:pt>
                <c:pt idx="191">
                  <c:v>135.9666</c:v>
                </c:pt>
                <c:pt idx="192">
                  <c:v>135.9666</c:v>
                </c:pt>
                <c:pt idx="193">
                  <c:v>135.9666</c:v>
                </c:pt>
                <c:pt idx="194">
                  <c:v>135.9666</c:v>
                </c:pt>
                <c:pt idx="195">
                  <c:v>135.9666</c:v>
                </c:pt>
                <c:pt idx="196">
                  <c:v>135.9666</c:v>
                </c:pt>
                <c:pt idx="197">
                  <c:v>135.9666</c:v>
                </c:pt>
                <c:pt idx="198">
                  <c:v>135.9666</c:v>
                </c:pt>
                <c:pt idx="199">
                  <c:v>135.9666</c:v>
                </c:pt>
                <c:pt idx="200">
                  <c:v>135.9666</c:v>
                </c:pt>
                <c:pt idx="201">
                  <c:v>135.9666</c:v>
                </c:pt>
                <c:pt idx="202">
                  <c:v>135.9666</c:v>
                </c:pt>
                <c:pt idx="203">
                  <c:v>135.9666</c:v>
                </c:pt>
                <c:pt idx="204">
                  <c:v>135.9666</c:v>
                </c:pt>
                <c:pt idx="205">
                  <c:v>135.9666</c:v>
                </c:pt>
                <c:pt idx="206">
                  <c:v>135.9666</c:v>
                </c:pt>
                <c:pt idx="207">
                  <c:v>135.9666</c:v>
                </c:pt>
                <c:pt idx="208">
                  <c:v>135.9666</c:v>
                </c:pt>
                <c:pt idx="209">
                  <c:v>135.9666</c:v>
                </c:pt>
                <c:pt idx="210">
                  <c:v>135.9666</c:v>
                </c:pt>
                <c:pt idx="211">
                  <c:v>135.9666</c:v>
                </c:pt>
                <c:pt idx="212">
                  <c:v>135.9666</c:v>
                </c:pt>
                <c:pt idx="213">
                  <c:v>135.9666</c:v>
                </c:pt>
                <c:pt idx="214">
                  <c:v>135.9666</c:v>
                </c:pt>
                <c:pt idx="215">
                  <c:v>135.9666</c:v>
                </c:pt>
                <c:pt idx="216">
                  <c:v>135.9666</c:v>
                </c:pt>
                <c:pt idx="217">
                  <c:v>135.9666</c:v>
                </c:pt>
                <c:pt idx="218">
                  <c:v>135.9666</c:v>
                </c:pt>
                <c:pt idx="219">
                  <c:v>135.9666</c:v>
                </c:pt>
                <c:pt idx="220">
                  <c:v>135.9666</c:v>
                </c:pt>
                <c:pt idx="221">
                  <c:v>135.9666</c:v>
                </c:pt>
                <c:pt idx="222">
                  <c:v>135.9666</c:v>
                </c:pt>
                <c:pt idx="223">
                  <c:v>135.9666</c:v>
                </c:pt>
                <c:pt idx="224">
                  <c:v>135.9666</c:v>
                </c:pt>
                <c:pt idx="225">
                  <c:v>135.9666</c:v>
                </c:pt>
                <c:pt idx="226">
                  <c:v>135.9666</c:v>
                </c:pt>
                <c:pt idx="227">
                  <c:v>135.9666</c:v>
                </c:pt>
                <c:pt idx="228">
                  <c:v>135.9666</c:v>
                </c:pt>
                <c:pt idx="229">
                  <c:v>135.9666</c:v>
                </c:pt>
                <c:pt idx="230">
                  <c:v>135.9666</c:v>
                </c:pt>
                <c:pt idx="231">
                  <c:v>135.9666</c:v>
                </c:pt>
                <c:pt idx="232">
                  <c:v>135.9666</c:v>
                </c:pt>
                <c:pt idx="233">
                  <c:v>135.9666</c:v>
                </c:pt>
                <c:pt idx="234">
                  <c:v>135.9666</c:v>
                </c:pt>
                <c:pt idx="235">
                  <c:v>135.9666</c:v>
                </c:pt>
                <c:pt idx="236">
                  <c:v>135.9666</c:v>
                </c:pt>
                <c:pt idx="237">
                  <c:v>135.9666</c:v>
                </c:pt>
                <c:pt idx="238">
                  <c:v>135.9666</c:v>
                </c:pt>
                <c:pt idx="239">
                  <c:v>135.9666</c:v>
                </c:pt>
                <c:pt idx="240">
                  <c:v>135.9666</c:v>
                </c:pt>
                <c:pt idx="241">
                  <c:v>135.9666</c:v>
                </c:pt>
                <c:pt idx="242">
                  <c:v>135.9666</c:v>
                </c:pt>
                <c:pt idx="243">
                  <c:v>135.9666</c:v>
                </c:pt>
                <c:pt idx="244">
                  <c:v>135.9666</c:v>
                </c:pt>
                <c:pt idx="245">
                  <c:v>135.9666</c:v>
                </c:pt>
                <c:pt idx="246">
                  <c:v>135.9666</c:v>
                </c:pt>
                <c:pt idx="247">
                  <c:v>135.9666</c:v>
                </c:pt>
                <c:pt idx="248">
                  <c:v>135.9666</c:v>
                </c:pt>
                <c:pt idx="249">
                  <c:v>135.9666</c:v>
                </c:pt>
                <c:pt idx="250">
                  <c:v>135.9666</c:v>
                </c:pt>
                <c:pt idx="251">
                  <c:v>135.9666</c:v>
                </c:pt>
                <c:pt idx="252">
                  <c:v>135.9666</c:v>
                </c:pt>
                <c:pt idx="253">
                  <c:v>135.9666</c:v>
                </c:pt>
                <c:pt idx="254">
                  <c:v>135.9666</c:v>
                </c:pt>
                <c:pt idx="255">
                  <c:v>135.9666</c:v>
                </c:pt>
                <c:pt idx="256">
                  <c:v>135.9666</c:v>
                </c:pt>
                <c:pt idx="257">
                  <c:v>135.9666</c:v>
                </c:pt>
                <c:pt idx="258">
                  <c:v>135.9666</c:v>
                </c:pt>
                <c:pt idx="259">
                  <c:v>135.9666</c:v>
                </c:pt>
                <c:pt idx="260">
                  <c:v>135.9666</c:v>
                </c:pt>
                <c:pt idx="261">
                  <c:v>135.9666</c:v>
                </c:pt>
                <c:pt idx="262">
                  <c:v>135.9666</c:v>
                </c:pt>
                <c:pt idx="263">
                  <c:v>135.9666</c:v>
                </c:pt>
                <c:pt idx="264">
                  <c:v>135.9666</c:v>
                </c:pt>
                <c:pt idx="265">
                  <c:v>135.9666</c:v>
                </c:pt>
                <c:pt idx="266">
                  <c:v>135.9666</c:v>
                </c:pt>
                <c:pt idx="267">
                  <c:v>135.9666</c:v>
                </c:pt>
                <c:pt idx="268">
                  <c:v>135.9666</c:v>
                </c:pt>
                <c:pt idx="269">
                  <c:v>135.9666</c:v>
                </c:pt>
                <c:pt idx="270">
                  <c:v>135.9666</c:v>
                </c:pt>
                <c:pt idx="271">
                  <c:v>135.9666</c:v>
                </c:pt>
                <c:pt idx="272">
                  <c:v>135.9666</c:v>
                </c:pt>
                <c:pt idx="273">
                  <c:v>135.9666</c:v>
                </c:pt>
                <c:pt idx="274">
                  <c:v>135.9666</c:v>
                </c:pt>
                <c:pt idx="275">
                  <c:v>135.9666</c:v>
                </c:pt>
                <c:pt idx="276">
                  <c:v>135.9666</c:v>
                </c:pt>
                <c:pt idx="277">
                  <c:v>135.9666</c:v>
                </c:pt>
                <c:pt idx="278">
                  <c:v>135.9666</c:v>
                </c:pt>
                <c:pt idx="279">
                  <c:v>135.9666</c:v>
                </c:pt>
                <c:pt idx="280">
                  <c:v>135.9666</c:v>
                </c:pt>
                <c:pt idx="281">
                  <c:v>135.9666</c:v>
                </c:pt>
                <c:pt idx="282">
                  <c:v>135.9666</c:v>
                </c:pt>
                <c:pt idx="283">
                  <c:v>135.9666</c:v>
                </c:pt>
                <c:pt idx="284">
                  <c:v>135.9666</c:v>
                </c:pt>
                <c:pt idx="285">
                  <c:v>135.9666</c:v>
                </c:pt>
                <c:pt idx="286">
                  <c:v>135.9666</c:v>
                </c:pt>
                <c:pt idx="287">
                  <c:v>135.9666</c:v>
                </c:pt>
                <c:pt idx="288">
                  <c:v>135.9666</c:v>
                </c:pt>
                <c:pt idx="289">
                  <c:v>135.9666</c:v>
                </c:pt>
                <c:pt idx="290">
                  <c:v>135.9666</c:v>
                </c:pt>
                <c:pt idx="291">
                  <c:v>135.9666</c:v>
                </c:pt>
                <c:pt idx="292">
                  <c:v>135.9666</c:v>
                </c:pt>
                <c:pt idx="293">
                  <c:v>135.9666</c:v>
                </c:pt>
                <c:pt idx="294">
                  <c:v>135.9666</c:v>
                </c:pt>
                <c:pt idx="295">
                  <c:v>135.9666</c:v>
                </c:pt>
                <c:pt idx="296">
                  <c:v>135.9666</c:v>
                </c:pt>
                <c:pt idx="297">
                  <c:v>135.9666</c:v>
                </c:pt>
                <c:pt idx="298">
                  <c:v>135.9666</c:v>
                </c:pt>
                <c:pt idx="299">
                  <c:v>135.9666</c:v>
                </c:pt>
                <c:pt idx="300">
                  <c:v>135.9666</c:v>
                </c:pt>
                <c:pt idx="301">
                  <c:v>135.9666</c:v>
                </c:pt>
                <c:pt idx="302">
                  <c:v>135.9666</c:v>
                </c:pt>
                <c:pt idx="303">
                  <c:v>135.9666</c:v>
                </c:pt>
                <c:pt idx="304">
                  <c:v>135.9666</c:v>
                </c:pt>
                <c:pt idx="305">
                  <c:v>135.9666</c:v>
                </c:pt>
                <c:pt idx="306">
                  <c:v>135.9666</c:v>
                </c:pt>
                <c:pt idx="307">
                  <c:v>135.9666</c:v>
                </c:pt>
                <c:pt idx="308">
                  <c:v>135.9666</c:v>
                </c:pt>
                <c:pt idx="309">
                  <c:v>135.9666</c:v>
                </c:pt>
                <c:pt idx="310">
                  <c:v>135.9666</c:v>
                </c:pt>
                <c:pt idx="311">
                  <c:v>135.9666</c:v>
                </c:pt>
                <c:pt idx="312">
                  <c:v>135.9666</c:v>
                </c:pt>
                <c:pt idx="313">
                  <c:v>135.9666</c:v>
                </c:pt>
                <c:pt idx="314">
                  <c:v>135.9666</c:v>
                </c:pt>
                <c:pt idx="315">
                  <c:v>135.9666</c:v>
                </c:pt>
                <c:pt idx="316">
                  <c:v>135.9666</c:v>
                </c:pt>
                <c:pt idx="317">
                  <c:v>135.9666</c:v>
                </c:pt>
                <c:pt idx="318">
                  <c:v>135.9666</c:v>
                </c:pt>
                <c:pt idx="319">
                  <c:v>135.9666</c:v>
                </c:pt>
                <c:pt idx="320">
                  <c:v>135.9666</c:v>
                </c:pt>
                <c:pt idx="321">
                  <c:v>135.9666</c:v>
                </c:pt>
                <c:pt idx="322">
                  <c:v>135.9666</c:v>
                </c:pt>
                <c:pt idx="323">
                  <c:v>135.9666</c:v>
                </c:pt>
                <c:pt idx="324">
                  <c:v>135.9666</c:v>
                </c:pt>
                <c:pt idx="325">
                  <c:v>135.9666</c:v>
                </c:pt>
                <c:pt idx="326">
                  <c:v>135.9666</c:v>
                </c:pt>
                <c:pt idx="327">
                  <c:v>135.9666</c:v>
                </c:pt>
                <c:pt idx="328">
                  <c:v>135.9666</c:v>
                </c:pt>
                <c:pt idx="329">
                  <c:v>135.9666</c:v>
                </c:pt>
                <c:pt idx="330">
                  <c:v>135.9666</c:v>
                </c:pt>
                <c:pt idx="331">
                  <c:v>135.9666</c:v>
                </c:pt>
                <c:pt idx="332">
                  <c:v>135.9666</c:v>
                </c:pt>
                <c:pt idx="333">
                  <c:v>135.9666</c:v>
                </c:pt>
                <c:pt idx="334">
                  <c:v>135.9666</c:v>
                </c:pt>
                <c:pt idx="335">
                  <c:v>135.9666</c:v>
                </c:pt>
                <c:pt idx="336">
                  <c:v>135.9666</c:v>
                </c:pt>
                <c:pt idx="337">
                  <c:v>135.9666</c:v>
                </c:pt>
                <c:pt idx="338">
                  <c:v>135.9666</c:v>
                </c:pt>
                <c:pt idx="339">
                  <c:v>135.9666</c:v>
                </c:pt>
                <c:pt idx="340">
                  <c:v>135.9666</c:v>
                </c:pt>
                <c:pt idx="341">
                  <c:v>135.9666</c:v>
                </c:pt>
                <c:pt idx="342">
                  <c:v>135.9666</c:v>
                </c:pt>
                <c:pt idx="343">
                  <c:v>135.9666</c:v>
                </c:pt>
                <c:pt idx="344">
                  <c:v>135.9666</c:v>
                </c:pt>
                <c:pt idx="345">
                  <c:v>135.9666</c:v>
                </c:pt>
                <c:pt idx="346">
                  <c:v>135.9666</c:v>
                </c:pt>
                <c:pt idx="347">
                  <c:v>135.9666</c:v>
                </c:pt>
                <c:pt idx="348">
                  <c:v>135.9666</c:v>
                </c:pt>
                <c:pt idx="349">
                  <c:v>135.9666</c:v>
                </c:pt>
                <c:pt idx="350">
                  <c:v>135.9666</c:v>
                </c:pt>
                <c:pt idx="351">
                  <c:v>135.9666</c:v>
                </c:pt>
                <c:pt idx="352">
                  <c:v>135.9666</c:v>
                </c:pt>
                <c:pt idx="353">
                  <c:v>135.9666</c:v>
                </c:pt>
                <c:pt idx="354">
                  <c:v>135.9666</c:v>
                </c:pt>
                <c:pt idx="355">
                  <c:v>135.9666</c:v>
                </c:pt>
                <c:pt idx="356">
                  <c:v>135.9666</c:v>
                </c:pt>
                <c:pt idx="357">
                  <c:v>135.9666</c:v>
                </c:pt>
                <c:pt idx="358">
                  <c:v>135.9666</c:v>
                </c:pt>
                <c:pt idx="359">
                  <c:v>135.9666</c:v>
                </c:pt>
                <c:pt idx="360">
                  <c:v>135.9666</c:v>
                </c:pt>
                <c:pt idx="361">
                  <c:v>135.9666</c:v>
                </c:pt>
                <c:pt idx="362">
                  <c:v>135.9666</c:v>
                </c:pt>
                <c:pt idx="363">
                  <c:v>135.9666</c:v>
                </c:pt>
                <c:pt idx="364">
                  <c:v>135.9666</c:v>
                </c:pt>
                <c:pt idx="365">
                  <c:v>135.9666</c:v>
                </c:pt>
                <c:pt idx="366">
                  <c:v>135.9666</c:v>
                </c:pt>
                <c:pt idx="367">
                  <c:v>135.9666</c:v>
                </c:pt>
                <c:pt idx="368">
                  <c:v>135.9666</c:v>
                </c:pt>
                <c:pt idx="369">
                  <c:v>135.9666</c:v>
                </c:pt>
                <c:pt idx="370">
                  <c:v>135.9666</c:v>
                </c:pt>
                <c:pt idx="371">
                  <c:v>135.9666</c:v>
                </c:pt>
                <c:pt idx="372">
                  <c:v>135.9666</c:v>
                </c:pt>
                <c:pt idx="373">
                  <c:v>135.9666</c:v>
                </c:pt>
                <c:pt idx="374">
                  <c:v>135.9666</c:v>
                </c:pt>
                <c:pt idx="375">
                  <c:v>135.9666</c:v>
                </c:pt>
                <c:pt idx="376">
                  <c:v>135.9666</c:v>
                </c:pt>
                <c:pt idx="377">
                  <c:v>135.9666</c:v>
                </c:pt>
                <c:pt idx="378">
                  <c:v>135.9666</c:v>
                </c:pt>
                <c:pt idx="379">
                  <c:v>135.9666</c:v>
                </c:pt>
                <c:pt idx="380">
                  <c:v>135.9666</c:v>
                </c:pt>
                <c:pt idx="381">
                  <c:v>135.9666</c:v>
                </c:pt>
                <c:pt idx="382">
                  <c:v>135.9666</c:v>
                </c:pt>
                <c:pt idx="383">
                  <c:v>135.9666</c:v>
                </c:pt>
                <c:pt idx="384">
                  <c:v>135.9666</c:v>
                </c:pt>
                <c:pt idx="385">
                  <c:v>135.9666</c:v>
                </c:pt>
                <c:pt idx="386">
                  <c:v>135.9666</c:v>
                </c:pt>
                <c:pt idx="387">
                  <c:v>135.9666</c:v>
                </c:pt>
                <c:pt idx="388">
                  <c:v>135.9666</c:v>
                </c:pt>
                <c:pt idx="389">
                  <c:v>135.9666</c:v>
                </c:pt>
                <c:pt idx="390">
                  <c:v>135.9666</c:v>
                </c:pt>
                <c:pt idx="391">
                  <c:v>135.9666</c:v>
                </c:pt>
                <c:pt idx="392">
                  <c:v>135.9666</c:v>
                </c:pt>
                <c:pt idx="393">
                  <c:v>135.9666</c:v>
                </c:pt>
                <c:pt idx="394">
                  <c:v>135.9666</c:v>
                </c:pt>
                <c:pt idx="395">
                  <c:v>135.9666</c:v>
                </c:pt>
                <c:pt idx="396">
                  <c:v>135.9666</c:v>
                </c:pt>
                <c:pt idx="397">
                  <c:v>135.9666</c:v>
                </c:pt>
                <c:pt idx="398">
                  <c:v>135.9666</c:v>
                </c:pt>
                <c:pt idx="399">
                  <c:v>135.9666</c:v>
                </c:pt>
                <c:pt idx="400">
                  <c:v>135.9666</c:v>
                </c:pt>
                <c:pt idx="401">
                  <c:v>135.9666</c:v>
                </c:pt>
                <c:pt idx="402">
                  <c:v>135.9666</c:v>
                </c:pt>
                <c:pt idx="403">
                  <c:v>135.9666</c:v>
                </c:pt>
                <c:pt idx="404">
                  <c:v>135.9666</c:v>
                </c:pt>
                <c:pt idx="405">
                  <c:v>135.9666</c:v>
                </c:pt>
                <c:pt idx="406">
                  <c:v>135.9666</c:v>
                </c:pt>
                <c:pt idx="407">
                  <c:v>135.9666</c:v>
                </c:pt>
                <c:pt idx="408">
                  <c:v>135.9666</c:v>
                </c:pt>
                <c:pt idx="409">
                  <c:v>135.9666</c:v>
                </c:pt>
                <c:pt idx="410">
                  <c:v>135.9666</c:v>
                </c:pt>
                <c:pt idx="411">
                  <c:v>135.9666</c:v>
                </c:pt>
                <c:pt idx="412">
                  <c:v>135.9666</c:v>
                </c:pt>
                <c:pt idx="413">
                  <c:v>135.9666</c:v>
                </c:pt>
                <c:pt idx="414">
                  <c:v>135.9666</c:v>
                </c:pt>
                <c:pt idx="415">
                  <c:v>135.9666</c:v>
                </c:pt>
                <c:pt idx="416">
                  <c:v>135.9666</c:v>
                </c:pt>
                <c:pt idx="417">
                  <c:v>135.9666</c:v>
                </c:pt>
                <c:pt idx="418">
                  <c:v>135.9666</c:v>
                </c:pt>
                <c:pt idx="419">
                  <c:v>135.9666</c:v>
                </c:pt>
                <c:pt idx="420">
                  <c:v>135.9666</c:v>
                </c:pt>
                <c:pt idx="421">
                  <c:v>135.9666</c:v>
                </c:pt>
                <c:pt idx="422">
                  <c:v>135.9666</c:v>
                </c:pt>
                <c:pt idx="423">
                  <c:v>135.9666</c:v>
                </c:pt>
                <c:pt idx="424">
                  <c:v>135.9666</c:v>
                </c:pt>
                <c:pt idx="425">
                  <c:v>135.9666</c:v>
                </c:pt>
                <c:pt idx="426">
                  <c:v>135.9666</c:v>
                </c:pt>
                <c:pt idx="427">
                  <c:v>135.9666</c:v>
                </c:pt>
                <c:pt idx="428">
                  <c:v>135.9666</c:v>
                </c:pt>
                <c:pt idx="429">
                  <c:v>135.9666</c:v>
                </c:pt>
                <c:pt idx="430">
                  <c:v>135.9666</c:v>
                </c:pt>
                <c:pt idx="431">
                  <c:v>135.9666</c:v>
                </c:pt>
                <c:pt idx="432">
                  <c:v>135.9666</c:v>
                </c:pt>
                <c:pt idx="433">
                  <c:v>135.9666</c:v>
                </c:pt>
                <c:pt idx="434">
                  <c:v>135.9666</c:v>
                </c:pt>
                <c:pt idx="435">
                  <c:v>135.9666</c:v>
                </c:pt>
                <c:pt idx="436">
                  <c:v>135.9666</c:v>
                </c:pt>
                <c:pt idx="437">
                  <c:v>135.9666</c:v>
                </c:pt>
                <c:pt idx="438">
                  <c:v>135.9666</c:v>
                </c:pt>
                <c:pt idx="439">
                  <c:v>135.9666</c:v>
                </c:pt>
                <c:pt idx="440">
                  <c:v>135.9666</c:v>
                </c:pt>
                <c:pt idx="441">
                  <c:v>135.9666</c:v>
                </c:pt>
                <c:pt idx="442">
                  <c:v>135.9666</c:v>
                </c:pt>
                <c:pt idx="443">
                  <c:v>135.9666</c:v>
                </c:pt>
                <c:pt idx="444">
                  <c:v>135.9666</c:v>
                </c:pt>
                <c:pt idx="445">
                  <c:v>135.9666</c:v>
                </c:pt>
                <c:pt idx="446">
                  <c:v>135.9666</c:v>
                </c:pt>
                <c:pt idx="447">
                  <c:v>135.9666</c:v>
                </c:pt>
                <c:pt idx="448">
                  <c:v>135.9666</c:v>
                </c:pt>
                <c:pt idx="449">
                  <c:v>135.9666</c:v>
                </c:pt>
                <c:pt idx="450">
                  <c:v>135.9666</c:v>
                </c:pt>
                <c:pt idx="451">
                  <c:v>135.9666</c:v>
                </c:pt>
                <c:pt idx="452">
                  <c:v>135.9666</c:v>
                </c:pt>
                <c:pt idx="453">
                  <c:v>135.9666</c:v>
                </c:pt>
                <c:pt idx="454">
                  <c:v>135.9666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46-43C7-8DB5-C23F8F0D05C2}"/>
            </c:ext>
          </c:extLst>
        </c:ser>
        <c:ser>
          <c:idx val="3"/>
          <c:order val="3"/>
          <c:tx>
            <c:v>Total Force</c:v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WLTC_class_3!$Z$1031:$Z$1485</c:f>
              <c:numCache>
                <c:formatCode>General</c:formatCode>
                <c:ptCount val="455"/>
                <c:pt idx="0">
                  <c:v>135.9666</c:v>
                </c:pt>
                <c:pt idx="1">
                  <c:v>135.9666</c:v>
                </c:pt>
                <c:pt idx="2">
                  <c:v>135.9666</c:v>
                </c:pt>
                <c:pt idx="3">
                  <c:v>245.96660000000003</c:v>
                </c:pt>
                <c:pt idx="4">
                  <c:v>630.99331985791105</c:v>
                </c:pt>
                <c:pt idx="5">
                  <c:v>1209.0076771227</c:v>
                </c:pt>
                <c:pt idx="6">
                  <c:v>1651.5544135798527</c:v>
                </c:pt>
                <c:pt idx="7">
                  <c:v>1712.3659826755195</c:v>
                </c:pt>
                <c:pt idx="8">
                  <c:v>1500.1665111944442</c:v>
                </c:pt>
                <c:pt idx="9">
                  <c:v>1288.3227478218112</c:v>
                </c:pt>
                <c:pt idx="10">
                  <c:v>1172.9176934456752</c:v>
                </c:pt>
                <c:pt idx="11">
                  <c:v>1112.9205344004633</c:v>
                </c:pt>
                <c:pt idx="12">
                  <c:v>998.36007803298639</c:v>
                </c:pt>
                <c:pt idx="13">
                  <c:v>841.24076612564477</c:v>
                </c:pt>
                <c:pt idx="14">
                  <c:v>738.01800758612967</c:v>
                </c:pt>
                <c:pt idx="15">
                  <c:v>744.12015513657957</c:v>
                </c:pt>
                <c:pt idx="16">
                  <c:v>834.08125796047773</c:v>
                </c:pt>
                <c:pt idx="17">
                  <c:v>884.30913021861079</c:v>
                </c:pt>
                <c:pt idx="18">
                  <c:v>852.51795991914446</c:v>
                </c:pt>
                <c:pt idx="19">
                  <c:v>723.68897130907988</c:v>
                </c:pt>
                <c:pt idx="20">
                  <c:v>537.17421948116896</c:v>
                </c:pt>
                <c:pt idx="21">
                  <c:v>375.22821574085259</c:v>
                </c:pt>
                <c:pt idx="22">
                  <c:v>293.60830106079959</c:v>
                </c:pt>
                <c:pt idx="23">
                  <c:v>294.04959621411376</c:v>
                </c:pt>
                <c:pt idx="24">
                  <c:v>308.68469150741856</c:v>
                </c:pt>
                <c:pt idx="25">
                  <c:v>254.57312678296319</c:v>
                </c:pt>
                <c:pt idx="26">
                  <c:v>116.18469150741876</c:v>
                </c:pt>
                <c:pt idx="27">
                  <c:v>-79.835649772369976</c:v>
                </c:pt>
                <c:pt idx="28">
                  <c:v>-237.96601318448126</c:v>
                </c:pt>
                <c:pt idx="29">
                  <c:v>-342.10880871275594</c:v>
                </c:pt>
                <c:pt idx="30">
                  <c:v>-461.25994254953127</c:v>
                </c:pt>
                <c:pt idx="31">
                  <c:v>-636.43895592032538</c:v>
                </c:pt>
                <c:pt idx="32">
                  <c:v>-868.72800307053637</c:v>
                </c:pt>
                <c:pt idx="33">
                  <c:v>-1129.9256877299997</c:v>
                </c:pt>
                <c:pt idx="34">
                  <c:v>-1282.1846517458703</c:v>
                </c:pt>
                <c:pt idx="35">
                  <c:v>-1170.8481132344803</c:v>
                </c:pt>
                <c:pt idx="36">
                  <c:v>-1041.8717479081251</c:v>
                </c:pt>
                <c:pt idx="37">
                  <c:v>-897.38980441745355</c:v>
                </c:pt>
                <c:pt idx="38">
                  <c:v>-502.78680986481379</c:v>
                </c:pt>
                <c:pt idx="39">
                  <c:v>-36.771431970000116</c:v>
                </c:pt>
                <c:pt idx="40">
                  <c:v>252.07918499494662</c:v>
                </c:pt>
                <c:pt idx="41">
                  <c:v>624.05688362524438</c:v>
                </c:pt>
                <c:pt idx="42">
                  <c:v>1122.3768259706997</c:v>
                </c:pt>
                <c:pt idx="43">
                  <c:v>1224.9999295802797</c:v>
                </c:pt>
                <c:pt idx="44">
                  <c:v>805.07710843407529</c:v>
                </c:pt>
                <c:pt idx="45">
                  <c:v>408.73189564607509</c:v>
                </c:pt>
                <c:pt idx="46">
                  <c:v>409.97937901229966</c:v>
                </c:pt>
                <c:pt idx="47">
                  <c:v>660.06452526520025</c:v>
                </c:pt>
                <c:pt idx="48">
                  <c:v>913.09553585280025</c:v>
                </c:pt>
                <c:pt idx="49">
                  <c:v>1071.9356454906745</c:v>
                </c:pt>
                <c:pt idx="50">
                  <c:v>1246.7405808507133</c:v>
                </c:pt>
                <c:pt idx="51">
                  <c:v>1466.1066911028304</c:v>
                </c:pt>
                <c:pt idx="52">
                  <c:v>1566.141597856996</c:v>
                </c:pt>
                <c:pt idx="53">
                  <c:v>1447.4390178974627</c:v>
                </c:pt>
                <c:pt idx="54">
                  <c:v>1230.8231267829633</c:v>
                </c:pt>
                <c:pt idx="55">
                  <c:v>1038.7709737827001</c:v>
                </c:pt>
                <c:pt idx="56">
                  <c:v>940.80534728719704</c:v>
                </c:pt>
                <c:pt idx="57">
                  <c:v>801.08788846030052</c:v>
                </c:pt>
                <c:pt idx="58">
                  <c:v>547.07395998085246</c:v>
                </c:pt>
                <c:pt idx="59">
                  <c:v>287.92146882687484</c:v>
                </c:pt>
                <c:pt idx="60">
                  <c:v>10.301670258246389</c:v>
                </c:pt>
                <c:pt idx="61">
                  <c:v>-149.19140590733164</c:v>
                </c:pt>
                <c:pt idx="62">
                  <c:v>-33.470723209619734</c:v>
                </c:pt>
                <c:pt idx="63">
                  <c:v>183.08366761318672</c:v>
                </c:pt>
                <c:pt idx="64">
                  <c:v>293.08366761318632</c:v>
                </c:pt>
                <c:pt idx="65">
                  <c:v>307.32339250896268</c:v>
                </c:pt>
                <c:pt idx="66">
                  <c:v>294.06395240029923</c:v>
                </c:pt>
                <c:pt idx="67">
                  <c:v>280.31395240029997</c:v>
                </c:pt>
                <c:pt idx="68">
                  <c:v>321.56395240030059</c:v>
                </c:pt>
                <c:pt idx="69">
                  <c:v>460.54064204766928</c:v>
                </c:pt>
                <c:pt idx="70">
                  <c:v>644.26721558361339</c:v>
                </c:pt>
                <c:pt idx="71">
                  <c:v>693.65341231754633</c:v>
                </c:pt>
                <c:pt idx="72">
                  <c:v>576.67146882687496</c:v>
                </c:pt>
                <c:pt idx="73">
                  <c:v>429.12425663646309</c:v>
                </c:pt>
                <c:pt idx="74">
                  <c:v>278.93971097066839</c:v>
                </c:pt>
                <c:pt idx="75">
                  <c:v>84.312142284496389</c:v>
                </c:pt>
                <c:pt idx="76">
                  <c:v>-141.99040420028717</c:v>
                </c:pt>
                <c:pt idx="77">
                  <c:v>-179.72744976248103</c:v>
                </c:pt>
                <c:pt idx="78">
                  <c:v>19.555347287196781</c:v>
                </c:pt>
                <c:pt idx="79">
                  <c:v>264.60672280831091</c:v>
                </c:pt>
                <c:pt idx="80">
                  <c:v>527.81395240030065</c:v>
                </c:pt>
                <c:pt idx="81">
                  <c:v>768.51946541278608</c:v>
                </c:pt>
                <c:pt idx="82">
                  <c:v>806.75959579971254</c:v>
                </c:pt>
                <c:pt idx="83">
                  <c:v>608.93971097066924</c:v>
                </c:pt>
                <c:pt idx="84">
                  <c:v>378.40611386671981</c:v>
                </c:pt>
                <c:pt idx="85">
                  <c:v>171.61795922847782</c:v>
                </c:pt>
                <c:pt idx="86">
                  <c:v>-25.68785771550418</c:v>
                </c:pt>
                <c:pt idx="87">
                  <c:v>-19.79725342138849</c:v>
                </c:pt>
                <c:pt idx="88">
                  <c:v>196.08788846029967</c:v>
                </c:pt>
                <c:pt idx="89">
                  <c:v>485.34932324062964</c:v>
                </c:pt>
                <c:pt idx="90">
                  <c:v>849.57395998085281</c:v>
                </c:pt>
                <c:pt idx="91">
                  <c:v>1056.4914108127964</c:v>
                </c:pt>
                <c:pt idx="92">
                  <c:v>892.76757340777885</c:v>
                </c:pt>
                <c:pt idx="93">
                  <c:v>570.79856070118649</c:v>
                </c:pt>
                <c:pt idx="94">
                  <c:v>325.04077893654539</c:v>
                </c:pt>
                <c:pt idx="95">
                  <c:v>116.46949128051762</c:v>
                </c:pt>
                <c:pt idx="96">
                  <c:v>-0.41421211383007517</c:v>
                </c:pt>
                <c:pt idx="97">
                  <c:v>61.572323852420027</c:v>
                </c:pt>
                <c:pt idx="98">
                  <c:v>153.93249703745246</c:v>
                </c:pt>
                <c:pt idx="99">
                  <c:v>137.42909917926917</c:v>
                </c:pt>
                <c:pt idx="100">
                  <c:v>-31.932917624720119</c:v>
                </c:pt>
                <c:pt idx="101">
                  <c:v>-329.77476677675668</c:v>
                </c:pt>
                <c:pt idx="102">
                  <c:v>-729.72744976248202</c:v>
                </c:pt>
                <c:pt idx="103">
                  <c:v>-1081.5396212713247</c:v>
                </c:pt>
                <c:pt idx="104">
                  <c:v>-1215.0610286909196</c:v>
                </c:pt>
                <c:pt idx="105">
                  <c:v>-1208.7369335832554</c:v>
                </c:pt>
                <c:pt idx="106">
                  <c:v>-1034.3993395005534</c:v>
                </c:pt>
                <c:pt idx="107">
                  <c:v>-799.32282093588105</c:v>
                </c:pt>
                <c:pt idx="108">
                  <c:v>-698.84302281005375</c:v>
                </c:pt>
                <c:pt idx="109">
                  <c:v>-693.20792715721348</c:v>
                </c:pt>
                <c:pt idx="110">
                  <c:v>-769.49292708814733</c:v>
                </c:pt>
                <c:pt idx="111">
                  <c:v>-831.94776744534772</c:v>
                </c:pt>
                <c:pt idx="112">
                  <c:v>-769.57045355714718</c:v>
                </c:pt>
                <c:pt idx="113">
                  <c:v>-512.94090148687008</c:v>
                </c:pt>
                <c:pt idx="114">
                  <c:v>-143.88401732448074</c:v>
                </c:pt>
                <c:pt idx="115">
                  <c:v>103.13502523311959</c:v>
                </c:pt>
                <c:pt idx="116">
                  <c:v>199.5040121003799</c:v>
                </c:pt>
                <c:pt idx="117">
                  <c:v>254.86598267551929</c:v>
                </c:pt>
                <c:pt idx="118">
                  <c:v>392.98596687861306</c:v>
                </c:pt>
                <c:pt idx="119">
                  <c:v>697.19562028714461</c:v>
                </c:pt>
                <c:pt idx="120">
                  <c:v>989.94733650711339</c:v>
                </c:pt>
                <c:pt idx="121">
                  <c:v>885.85242510546834</c:v>
                </c:pt>
                <c:pt idx="122">
                  <c:v>477.07274782181116</c:v>
                </c:pt>
                <c:pt idx="123">
                  <c:v>-72.105616547422102</c:v>
                </c:pt>
                <c:pt idx="124">
                  <c:v>-860.02015690153712</c:v>
                </c:pt>
                <c:pt idx="125">
                  <c:v>-1075.1432372169247</c:v>
                </c:pt>
                <c:pt idx="126">
                  <c:v>-598.58257228032483</c:v>
                </c:pt>
                <c:pt idx="127">
                  <c:v>-105.52143197000011</c:v>
                </c:pt>
                <c:pt idx="128">
                  <c:v>141.97856802999999</c:v>
                </c:pt>
                <c:pt idx="129">
                  <c:v>403.22856803000008</c:v>
                </c:pt>
                <c:pt idx="130">
                  <c:v>1079.0330746046968</c:v>
                </c:pt>
                <c:pt idx="131">
                  <c:v>1690.722641531411</c:v>
                </c:pt>
                <c:pt idx="132">
                  <c:v>1674.7693776290298</c:v>
                </c:pt>
                <c:pt idx="133">
                  <c:v>1369.2920728427857</c:v>
                </c:pt>
                <c:pt idx="134">
                  <c:v>1338.6632163624529</c:v>
                </c:pt>
                <c:pt idx="135">
                  <c:v>1516.889546028453</c:v>
                </c:pt>
                <c:pt idx="136">
                  <c:v>1685.8548118235187</c:v>
                </c:pt>
                <c:pt idx="137">
                  <c:v>1665.7990866181685</c:v>
                </c:pt>
                <c:pt idx="138">
                  <c:v>1480.5588273941191</c:v>
                </c:pt>
                <c:pt idx="139">
                  <c:v>1334.1959282871198</c:v>
                </c:pt>
                <c:pt idx="140">
                  <c:v>1283.8746977879691</c:v>
                </c:pt>
                <c:pt idx="141">
                  <c:v>1261.1094119913203</c:v>
                </c:pt>
                <c:pt idx="142">
                  <c:v>1238.7954412946992</c:v>
                </c:pt>
                <c:pt idx="143">
                  <c:v>982.49934183247694</c:v>
                </c:pt>
                <c:pt idx="144">
                  <c:v>729.70116688798657</c:v>
                </c:pt>
                <c:pt idx="145">
                  <c:v>806.44583187454691</c:v>
                </c:pt>
                <c:pt idx="146">
                  <c:v>873.38418088967626</c:v>
                </c:pt>
                <c:pt idx="147">
                  <c:v>843.0713702286962</c:v>
                </c:pt>
                <c:pt idx="148">
                  <c:v>826.08563431671791</c:v>
                </c:pt>
                <c:pt idx="149">
                  <c:v>794.88689336687469</c:v>
                </c:pt>
                <c:pt idx="150">
                  <c:v>762.49995373554657</c:v>
                </c:pt>
                <c:pt idx="151">
                  <c:v>743.30648956366281</c:v>
                </c:pt>
                <c:pt idx="152">
                  <c:v>709.77644101107489</c:v>
                </c:pt>
                <c:pt idx="153">
                  <c:v>674.91791452296911</c:v>
                </c:pt>
                <c:pt idx="154">
                  <c:v>666.9060040093791</c:v>
                </c:pt>
                <c:pt idx="155">
                  <c:v>700.19753321161284</c:v>
                </c:pt>
                <c:pt idx="156">
                  <c:v>735.01209431477992</c:v>
                </c:pt>
                <c:pt idx="157">
                  <c:v>742.41015497391868</c:v>
                </c:pt>
                <c:pt idx="158">
                  <c:v>736.14171518903061</c:v>
                </c:pt>
                <c:pt idx="159">
                  <c:v>701.69651150298728</c:v>
                </c:pt>
                <c:pt idx="160">
                  <c:v>665.78589060962952</c:v>
                </c:pt>
                <c:pt idx="161">
                  <c:v>642.89506609929572</c:v>
                </c:pt>
                <c:pt idx="162">
                  <c:v>605.50900805191066</c:v>
                </c:pt>
                <c:pt idx="163">
                  <c:v>539.08739317019615</c:v>
                </c:pt>
                <c:pt idx="164">
                  <c:v>497.83739317019649</c:v>
                </c:pt>
                <c:pt idx="165">
                  <c:v>497.83739317019649</c:v>
                </c:pt>
                <c:pt idx="166">
                  <c:v>497.83739317019649</c:v>
                </c:pt>
                <c:pt idx="167">
                  <c:v>497.83739317019649</c:v>
                </c:pt>
                <c:pt idx="168">
                  <c:v>497.83739317019649</c:v>
                </c:pt>
                <c:pt idx="169">
                  <c:v>497.83739317019649</c:v>
                </c:pt>
                <c:pt idx="170">
                  <c:v>497.83739317019649</c:v>
                </c:pt>
                <c:pt idx="171">
                  <c:v>497.83739317019649</c:v>
                </c:pt>
                <c:pt idx="172">
                  <c:v>511.58739317019769</c:v>
                </c:pt>
                <c:pt idx="173">
                  <c:v>512.36519153407903</c:v>
                </c:pt>
                <c:pt idx="174">
                  <c:v>512.3651915340771</c:v>
                </c:pt>
                <c:pt idx="175">
                  <c:v>568.14382489351874</c:v>
                </c:pt>
                <c:pt idx="176">
                  <c:v>626.26670828688066</c:v>
                </c:pt>
                <c:pt idx="177">
                  <c:v>685.18909992867475</c:v>
                </c:pt>
                <c:pt idx="178">
                  <c:v>732.75834632465194</c:v>
                </c:pt>
                <c:pt idx="179">
                  <c:v>711.63103243645355</c:v>
                </c:pt>
                <c:pt idx="180">
                  <c:v>661.44561683381119</c:v>
                </c:pt>
                <c:pt idx="181">
                  <c:v>609.67203967657701</c:v>
                </c:pt>
                <c:pt idx="182">
                  <c:v>570.04026107131904</c:v>
                </c:pt>
                <c:pt idx="183">
                  <c:v>557.10062426203024</c:v>
                </c:pt>
                <c:pt idx="184">
                  <c:v>557.91182244830043</c:v>
                </c:pt>
                <c:pt idx="185">
                  <c:v>558.72385563013017</c:v>
                </c:pt>
                <c:pt idx="186">
                  <c:v>545.78672380752073</c:v>
                </c:pt>
                <c:pt idx="187">
                  <c:v>532.03672380751948</c:v>
                </c:pt>
                <c:pt idx="188">
                  <c:v>532.03672380751948</c:v>
                </c:pt>
                <c:pt idx="189">
                  <c:v>518.28672380751834</c:v>
                </c:pt>
                <c:pt idx="190">
                  <c:v>517.47385563012858</c:v>
                </c:pt>
                <c:pt idx="191">
                  <c:v>531.22385563012983</c:v>
                </c:pt>
                <c:pt idx="192">
                  <c:v>531.22385563012983</c:v>
                </c:pt>
                <c:pt idx="193">
                  <c:v>517.47385563013063</c:v>
                </c:pt>
                <c:pt idx="194">
                  <c:v>502.91182244829963</c:v>
                </c:pt>
                <c:pt idx="195">
                  <c:v>502.10062426202944</c:v>
                </c:pt>
                <c:pt idx="196">
                  <c:v>501.29026107132103</c:v>
                </c:pt>
                <c:pt idx="197">
                  <c:v>486.73073287616921</c:v>
                </c:pt>
                <c:pt idx="198">
                  <c:v>457.61418147254665</c:v>
                </c:pt>
                <c:pt idx="199">
                  <c:v>441.44561683381005</c:v>
                </c:pt>
                <c:pt idx="200">
                  <c:v>425.28456715511288</c:v>
                </c:pt>
                <c:pt idx="201">
                  <c:v>435.83152418801956</c:v>
                </c:pt>
                <c:pt idx="202">
                  <c:v>461.73501267782916</c:v>
                </c:pt>
                <c:pt idx="203">
                  <c:v>473.89184114988029</c:v>
                </c:pt>
                <c:pt idx="204">
                  <c:v>473.09650787924488</c:v>
                </c:pt>
                <c:pt idx="205">
                  <c:v>471.50834632465319</c:v>
                </c:pt>
                <c:pt idx="206">
                  <c:v>470.71551804069691</c:v>
                </c:pt>
                <c:pt idx="207">
                  <c:v>455.38236645946256</c:v>
                </c:pt>
                <c:pt idx="208">
                  <c:v>467.55255486046917</c:v>
                </c:pt>
                <c:pt idx="209">
                  <c:v>494.26390155431187</c:v>
                </c:pt>
                <c:pt idx="210">
                  <c:v>494.26390155430994</c:v>
                </c:pt>
                <c:pt idx="211">
                  <c:v>493.47608324371208</c:v>
                </c:pt>
                <c:pt idx="212">
                  <c:v>479.72608324371288</c:v>
                </c:pt>
                <c:pt idx="213">
                  <c:v>450.65295160919766</c:v>
                </c:pt>
                <c:pt idx="214">
                  <c:v>407.83315995692044</c:v>
                </c:pt>
                <c:pt idx="215">
                  <c:v>348.92329324851841</c:v>
                </c:pt>
                <c:pt idx="216">
                  <c:v>303.00900805191031</c:v>
                </c:pt>
                <c:pt idx="217">
                  <c:v>283.0867208744445</c:v>
                </c:pt>
                <c:pt idx="218">
                  <c:v>291.4798068610458</c:v>
                </c:pt>
                <c:pt idx="219">
                  <c:v>299.91380763007533</c:v>
                </c:pt>
                <c:pt idx="220">
                  <c:v>295.38980168750049</c:v>
                </c:pt>
                <c:pt idx="221">
                  <c:v>290.14978705246358</c:v>
                </c:pt>
                <c:pt idx="222">
                  <c:v>299.44091076354619</c:v>
                </c:pt>
                <c:pt idx="223">
                  <c:v>281.26209431478026</c:v>
                </c:pt>
                <c:pt idx="224">
                  <c:v>262.38313408918731</c:v>
                </c:pt>
                <c:pt idx="225">
                  <c:v>257.29508864601797</c:v>
                </c:pt>
                <c:pt idx="226">
                  <c:v>252.24795798527703</c:v>
                </c:pt>
                <c:pt idx="227">
                  <c:v>260.99174210696356</c:v>
                </c:pt>
                <c:pt idx="228">
                  <c:v>270.48326475237957</c:v>
                </c:pt>
                <c:pt idx="229">
                  <c:v>266.25484723794619</c:v>
                </c:pt>
                <c:pt idx="230">
                  <c:v>262.05648956366474</c:v>
                </c:pt>
                <c:pt idx="231">
                  <c:v>257.88819172952952</c:v>
                </c:pt>
                <c:pt idx="232">
                  <c:v>253.74995373554617</c:v>
                </c:pt>
                <c:pt idx="233">
                  <c:v>249.64177558171292</c:v>
                </c:pt>
                <c:pt idx="234">
                  <c:v>245.56365726802949</c:v>
                </c:pt>
                <c:pt idx="235">
                  <c:v>241.51559879449809</c:v>
                </c:pt>
                <c:pt idx="236">
                  <c:v>251.24760016111409</c:v>
                </c:pt>
                <c:pt idx="237">
                  <c:v>275.42223034451877</c:v>
                </c:pt>
                <c:pt idx="238">
                  <c:v>300.27696441131906</c:v>
                </c:pt>
                <c:pt idx="239">
                  <c:v>353.301782414797</c:v>
                </c:pt>
                <c:pt idx="240">
                  <c:v>408.30178241479581</c:v>
                </c:pt>
                <c:pt idx="241">
                  <c:v>450.20934141807669</c:v>
                </c:pt>
                <c:pt idx="242">
                  <c:v>479.68702840128105</c:v>
                </c:pt>
                <c:pt idx="243">
                  <c:v>467.92223034451956</c:v>
                </c:pt>
                <c:pt idx="244">
                  <c:v>455.49987328447662</c:v>
                </c:pt>
                <c:pt idx="245">
                  <c:v>429.33085620667543</c:v>
                </c:pt>
                <c:pt idx="246">
                  <c:v>374.33085620667464</c:v>
                </c:pt>
                <c:pt idx="247">
                  <c:v>331.74987328447776</c:v>
                </c:pt>
                <c:pt idx="248">
                  <c:v>302.25966136788139</c:v>
                </c:pt>
                <c:pt idx="249">
                  <c:v>285.86773541691923</c:v>
                </c:pt>
                <c:pt idx="250">
                  <c:v>296.98916939491284</c:v>
                </c:pt>
                <c:pt idx="251">
                  <c:v>308.77651233178693</c:v>
                </c:pt>
                <c:pt idx="252">
                  <c:v>320.57137022869659</c:v>
                </c:pt>
                <c:pt idx="253">
                  <c:v>360.52211713776836</c:v>
                </c:pt>
                <c:pt idx="254">
                  <c:v>401.77211713776796</c:v>
                </c:pt>
                <c:pt idx="255">
                  <c:v>416.17132618545321</c:v>
                </c:pt>
                <c:pt idx="256">
                  <c:v>430.5713702286962</c:v>
                </c:pt>
                <c:pt idx="257">
                  <c:v>445.62396330186203</c:v>
                </c:pt>
                <c:pt idx="258">
                  <c:v>419.42989635726917</c:v>
                </c:pt>
                <c:pt idx="259">
                  <c:v>405.67989635726997</c:v>
                </c:pt>
                <c:pt idx="260">
                  <c:v>406.33411537831233</c:v>
                </c:pt>
                <c:pt idx="261">
                  <c:v>392.58411537831114</c:v>
                </c:pt>
                <c:pt idx="262">
                  <c:v>365.0841153783108</c:v>
                </c:pt>
                <c:pt idx="263">
                  <c:v>336.27651233178534</c:v>
                </c:pt>
                <c:pt idx="264">
                  <c:v>321.22224926750005</c:v>
                </c:pt>
                <c:pt idx="265">
                  <c:v>291.77211713776836</c:v>
                </c:pt>
                <c:pt idx="266">
                  <c:v>275.43363090263028</c:v>
                </c:pt>
                <c:pt idx="267">
                  <c:v>286.60850459644615</c:v>
                </c:pt>
                <c:pt idx="268">
                  <c:v>284.68592732018573</c:v>
                </c:pt>
                <c:pt idx="269">
                  <c:v>254.63418088967626</c:v>
                </c:pt>
                <c:pt idx="270">
                  <c:v>237.71328525162991</c:v>
                </c:pt>
                <c:pt idx="271">
                  <c:v>234.56326450257779</c:v>
                </c:pt>
                <c:pt idx="272">
                  <c:v>258.93411864251919</c:v>
                </c:pt>
                <c:pt idx="273">
                  <c:v>312.0666510731993</c:v>
                </c:pt>
                <c:pt idx="274">
                  <c:v>366.44583187454657</c:v>
                </c:pt>
                <c:pt idx="275">
                  <c:v>408.31665107319964</c:v>
                </c:pt>
                <c:pt idx="276">
                  <c:v>437.06079445718615</c:v>
                </c:pt>
                <c:pt idx="277">
                  <c:v>438.93327199986328</c:v>
                </c:pt>
                <c:pt idx="278">
                  <c:v>426.43576533944542</c:v>
                </c:pt>
                <c:pt idx="279">
                  <c:v>427.6915986612695</c:v>
                </c:pt>
                <c:pt idx="280">
                  <c:v>442.70077196532986</c:v>
                </c:pt>
                <c:pt idx="281">
                  <c:v>430.84579438812023</c:v>
                </c:pt>
                <c:pt idx="282">
                  <c:v>403.97913852016927</c:v>
                </c:pt>
                <c:pt idx="283">
                  <c:v>390.86331764777702</c:v>
                </c:pt>
                <c:pt idx="284">
                  <c:v>377.11331764777776</c:v>
                </c:pt>
                <c:pt idx="285">
                  <c:v>363.36331764777856</c:v>
                </c:pt>
                <c:pt idx="286">
                  <c:v>362.72913852016961</c:v>
                </c:pt>
                <c:pt idx="287">
                  <c:v>362.72913852016768</c:v>
                </c:pt>
                <c:pt idx="288">
                  <c:v>348.34579438811903</c:v>
                </c:pt>
                <c:pt idx="289">
                  <c:v>333.96328525163028</c:v>
                </c:pt>
                <c:pt idx="290">
                  <c:v>305.20077196532986</c:v>
                </c:pt>
                <c:pt idx="291">
                  <c:v>303.31326450257779</c:v>
                </c:pt>
                <c:pt idx="292">
                  <c:v>302.059101171875</c:v>
                </c:pt>
                <c:pt idx="293">
                  <c:v>245.18411864251803</c:v>
                </c:pt>
                <c:pt idx="294">
                  <c:v>227.70669846391877</c:v>
                </c:pt>
                <c:pt idx="295">
                  <c:v>252.73845158938028</c:v>
                </c:pt>
                <c:pt idx="296">
                  <c:v>332.78356464379613</c:v>
                </c:pt>
                <c:pt idx="297">
                  <c:v>457.75933812546918</c:v>
                </c:pt>
                <c:pt idx="298">
                  <c:v>557.08838425194517</c:v>
                </c:pt>
                <c:pt idx="299">
                  <c:v>658.93327199986243</c:v>
                </c:pt>
                <c:pt idx="300">
                  <c:v>762.74833177094615</c:v>
                </c:pt>
                <c:pt idx="301">
                  <c:v>814.27211713777001</c:v>
                </c:pt>
                <c:pt idx="302">
                  <c:v>755.34792738679926</c:v>
                </c:pt>
                <c:pt idx="303">
                  <c:v>625.17292593446234</c:v>
                </c:pt>
                <c:pt idx="304">
                  <c:v>504.78587055124478</c:v>
                </c:pt>
                <c:pt idx="305">
                  <c:v>437.38689336687548</c:v>
                </c:pt>
                <c:pt idx="306">
                  <c:v>409.88689336687503</c:v>
                </c:pt>
                <c:pt idx="307">
                  <c:v>409.88689336687503</c:v>
                </c:pt>
                <c:pt idx="308">
                  <c:v>409.88689336687503</c:v>
                </c:pt>
                <c:pt idx="309">
                  <c:v>396.13689336687582</c:v>
                </c:pt>
                <c:pt idx="310">
                  <c:v>354.21096446127922</c:v>
                </c:pt>
                <c:pt idx="311">
                  <c:v>324.68818771785158</c:v>
                </c:pt>
                <c:pt idx="312">
                  <c:v>322.67292593446393</c:v>
                </c:pt>
                <c:pt idx="313">
                  <c:v>348.16517911111231</c:v>
                </c:pt>
                <c:pt idx="314">
                  <c:v>374.99760016111293</c:v>
                </c:pt>
                <c:pt idx="315">
                  <c:v>388.08085620667384</c:v>
                </c:pt>
                <c:pt idx="316">
                  <c:v>401.83085620667498</c:v>
                </c:pt>
                <c:pt idx="317">
                  <c:v>415.58085620667617</c:v>
                </c:pt>
                <c:pt idx="318">
                  <c:v>429.99760016111372</c:v>
                </c:pt>
                <c:pt idx="319">
                  <c:v>471.91517911111112</c:v>
                </c:pt>
                <c:pt idx="320">
                  <c:v>515.84384486669967</c:v>
                </c:pt>
                <c:pt idx="321">
                  <c:v>518.53587055124399</c:v>
                </c:pt>
                <c:pt idx="322">
                  <c:v>507.49125616474493</c:v>
                </c:pt>
                <c:pt idx="323">
                  <c:v>468.2790628282454</c:v>
                </c:pt>
                <c:pt idx="324">
                  <c:v>427.71000170719924</c:v>
                </c:pt>
                <c:pt idx="325">
                  <c:v>386.46000170720157</c:v>
                </c:pt>
                <c:pt idx="326">
                  <c:v>288.84895894485396</c:v>
                </c:pt>
                <c:pt idx="327">
                  <c:v>160.36161163676726</c:v>
                </c:pt>
                <c:pt idx="328">
                  <c:v>56.749873284477786</c:v>
                </c:pt>
                <c:pt idx="329">
                  <c:v>6.2765123317865346</c:v>
                </c:pt>
                <c:pt idx="330">
                  <c:v>-16.533189491200801</c:v>
                </c:pt>
                <c:pt idx="331">
                  <c:v>-39.808401338731187</c:v>
                </c:pt>
                <c:pt idx="332">
                  <c:v>-76.64573918532534</c:v>
                </c:pt>
                <c:pt idx="333">
                  <c:v>-142.0009366192194</c:v>
                </c:pt>
                <c:pt idx="334">
                  <c:v>-194.53882409332385</c:v>
                </c:pt>
                <c:pt idx="335">
                  <c:v>-233.59516263988166</c:v>
                </c:pt>
                <c:pt idx="336">
                  <c:v>-286.61985252530428</c:v>
                </c:pt>
                <c:pt idx="337">
                  <c:v>-312.84343369421288</c:v>
                </c:pt>
                <c:pt idx="338">
                  <c:v>-200.61136244502143</c:v>
                </c:pt>
                <c:pt idx="339">
                  <c:v>39.769465412785507</c:v>
                </c:pt>
                <c:pt idx="340">
                  <c:v>312.76547606945218</c:v>
                </c:pt>
                <c:pt idx="341">
                  <c:v>563.27647005781114</c:v>
                </c:pt>
                <c:pt idx="342">
                  <c:v>597.91902207567546</c:v>
                </c:pt>
                <c:pt idx="343">
                  <c:v>423.3239599808536</c:v>
                </c:pt>
                <c:pt idx="344">
                  <c:v>203.84708469901841</c:v>
                </c:pt>
                <c:pt idx="345">
                  <c:v>-75.314533170637191</c:v>
                </c:pt>
                <c:pt idx="346">
                  <c:v>-194.98419924999999</c:v>
                </c:pt>
                <c:pt idx="347">
                  <c:v>-24.143277191689293</c:v>
                </c:pt>
                <c:pt idx="348">
                  <c:v>192.94592828711922</c:v>
                </c:pt>
                <c:pt idx="349">
                  <c:v>275.44592828711939</c:v>
                </c:pt>
                <c:pt idx="350">
                  <c:v>206.69592828711941</c:v>
                </c:pt>
                <c:pt idx="351">
                  <c:v>53.043228564019557</c:v>
                </c:pt>
                <c:pt idx="352">
                  <c:v>-144.66923121754712</c:v>
                </c:pt>
                <c:pt idx="353">
                  <c:v>-483.43459710573211</c:v>
                </c:pt>
                <c:pt idx="354">
                  <c:v>-966.29225293792183</c:v>
                </c:pt>
                <c:pt idx="355">
                  <c:v>-1235.1009221242527</c:v>
                </c:pt>
                <c:pt idx="356">
                  <c:v>-1254.0640887833249</c:v>
                </c:pt>
                <c:pt idx="357">
                  <c:v>-1270.6817529151367</c:v>
                </c:pt>
                <c:pt idx="358">
                  <c:v>-872.4539145196884</c:v>
                </c:pt>
                <c:pt idx="359">
                  <c:v>125.83229203526867</c:v>
                </c:pt>
                <c:pt idx="360">
                  <c:v>941.80836690329613</c:v>
                </c:pt>
                <c:pt idx="361">
                  <c:v>1047.4069771899467</c:v>
                </c:pt>
                <c:pt idx="362">
                  <c:v>711.37859862847836</c:v>
                </c:pt>
                <c:pt idx="363">
                  <c:v>467.19895847171318</c:v>
                </c:pt>
                <c:pt idx="364">
                  <c:v>566.24076612564386</c:v>
                </c:pt>
                <c:pt idx="365">
                  <c:v>874.52728535451922</c:v>
                </c:pt>
                <c:pt idx="366">
                  <c:v>1187.6271364874133</c:v>
                </c:pt>
                <c:pt idx="367">
                  <c:v>1284.9900574504691</c:v>
                </c:pt>
                <c:pt idx="368">
                  <c:v>1107.4277105161191</c:v>
                </c:pt>
                <c:pt idx="369">
                  <c:v>816.10830106079914</c:v>
                </c:pt>
                <c:pt idx="370">
                  <c:v>547.81540289426891</c:v>
                </c:pt>
                <c:pt idx="371">
                  <c:v>344.30084834791899</c:v>
                </c:pt>
                <c:pt idx="372">
                  <c:v>234.30084834791936</c:v>
                </c:pt>
                <c:pt idx="373">
                  <c:v>150.88569321446363</c:v>
                </c:pt>
                <c:pt idx="374">
                  <c:v>51.910267707529911</c:v>
                </c:pt>
                <c:pt idx="375">
                  <c:v>-20.871508352588862</c:v>
                </c:pt>
                <c:pt idx="376">
                  <c:v>-94.457385136720148</c:v>
                </c:pt>
                <c:pt idx="377">
                  <c:v>-169.21601318448114</c:v>
                </c:pt>
                <c:pt idx="378">
                  <c:v>-217.13261773330404</c:v>
                </c:pt>
                <c:pt idx="379">
                  <c:v>-306.48166881192481</c:v>
                </c:pt>
                <c:pt idx="380">
                  <c:v>-548.73693358325568</c:v>
                </c:pt>
                <c:pt idx="381">
                  <c:v>-987.33651791154773</c:v>
                </c:pt>
                <c:pt idx="382">
                  <c:v>-1265.912258278003</c:v>
                </c:pt>
                <c:pt idx="383">
                  <c:v>-1047.1424961171997</c:v>
                </c:pt>
                <c:pt idx="384">
                  <c:v>-423.48008912130013</c:v>
                </c:pt>
                <c:pt idx="385">
                  <c:v>124.92715684852978</c:v>
                </c:pt>
                <c:pt idx="386">
                  <c:v>249.58229203526895</c:v>
                </c:pt>
                <c:pt idx="387">
                  <c:v>181.28986960199623</c:v>
                </c:pt>
                <c:pt idx="388">
                  <c:v>112.31066332085298</c:v>
                </c:pt>
                <c:pt idx="389">
                  <c:v>70.378054450779956</c:v>
                </c:pt>
                <c:pt idx="390">
                  <c:v>124.47959922851867</c:v>
                </c:pt>
                <c:pt idx="391">
                  <c:v>372.20296054074441</c:v>
                </c:pt>
                <c:pt idx="392">
                  <c:v>760.41769344567513</c:v>
                </c:pt>
                <c:pt idx="393">
                  <c:v>1083.8474027659463</c:v>
                </c:pt>
                <c:pt idx="394">
                  <c:v>1190.2772511322996</c:v>
                </c:pt>
                <c:pt idx="395">
                  <c:v>1036.2791526272001</c:v>
                </c:pt>
                <c:pt idx="396">
                  <c:v>659.55604611294712</c:v>
                </c:pt>
                <c:pt idx="397">
                  <c:v>208.56487144226878</c:v>
                </c:pt>
                <c:pt idx="398">
                  <c:v>-261.69395388705419</c:v>
                </c:pt>
                <c:pt idx="399">
                  <c:v>-572.79106816995363</c:v>
                </c:pt>
                <c:pt idx="400">
                  <c:v>-362.00941914928683</c:v>
                </c:pt>
                <c:pt idx="401">
                  <c:v>88.834796302880449</c:v>
                </c:pt>
                <c:pt idx="402">
                  <c:v>460.94776421385274</c:v>
                </c:pt>
                <c:pt idx="403">
                  <c:v>864.72986495451846</c:v>
                </c:pt>
                <c:pt idx="404">
                  <c:v>957.35669110282981</c:v>
                </c:pt>
                <c:pt idx="405">
                  <c:v>621.41348208845272</c:v>
                </c:pt>
                <c:pt idx="406">
                  <c:v>225.1271364874134</c:v>
                </c:pt>
                <c:pt idx="407">
                  <c:v>-120.73707226980331</c:v>
                </c:pt>
                <c:pt idx="408">
                  <c:v>-525.6493395005532</c:v>
                </c:pt>
                <c:pt idx="409">
                  <c:v>-1018.1070674009251</c:v>
                </c:pt>
                <c:pt idx="410">
                  <c:v>-1280.6315600047869</c:v>
                </c:pt>
                <c:pt idx="411">
                  <c:v>-1307.0605500813888</c:v>
                </c:pt>
                <c:pt idx="412">
                  <c:v>-795.06646421381367</c:v>
                </c:pt>
                <c:pt idx="413">
                  <c:v>27.447336507112901</c:v>
                </c:pt>
                <c:pt idx="414">
                  <c:v>427.16927133862981</c:v>
                </c:pt>
                <c:pt idx="415">
                  <c:v>470.80401865719659</c:v>
                </c:pt>
                <c:pt idx="416">
                  <c:v>293.67349254527772</c:v>
                </c:pt>
                <c:pt idx="417">
                  <c:v>73.857609066196346</c:v>
                </c:pt>
                <c:pt idx="418">
                  <c:v>-188.66367167348056</c:v>
                </c:pt>
                <c:pt idx="419">
                  <c:v>-274.24480528885522</c:v>
                </c:pt>
                <c:pt idx="420">
                  <c:v>-70.051816850231418</c:v>
                </c:pt>
                <c:pt idx="421">
                  <c:v>149.49352806749999</c:v>
                </c:pt>
                <c:pt idx="422">
                  <c:v>218.69818314976874</c:v>
                </c:pt>
                <c:pt idx="423">
                  <c:v>95.255461515746248</c:v>
                </c:pt>
                <c:pt idx="424">
                  <c:v>-331.90635363547017</c:v>
                </c:pt>
                <c:pt idx="425">
                  <c:v>-954.63969995312482</c:v>
                </c:pt>
                <c:pt idx="426">
                  <c:v>-1289.9415042595813</c:v>
                </c:pt>
                <c:pt idx="427">
                  <c:v>-1059.3999746978141</c:v>
                </c:pt>
                <c:pt idx="428">
                  <c:v>-496.47328031970005</c:v>
                </c:pt>
                <c:pt idx="429">
                  <c:v>-29.0334</c:v>
                </c:pt>
                <c:pt idx="430">
                  <c:v>135.9666</c:v>
                </c:pt>
                <c:pt idx="431">
                  <c:v>135.9666</c:v>
                </c:pt>
                <c:pt idx="432">
                  <c:v>135.9666</c:v>
                </c:pt>
                <c:pt idx="433">
                  <c:v>135.9666</c:v>
                </c:pt>
                <c:pt idx="434">
                  <c:v>135.9666</c:v>
                </c:pt>
                <c:pt idx="435">
                  <c:v>135.9666</c:v>
                </c:pt>
                <c:pt idx="436">
                  <c:v>135.9666</c:v>
                </c:pt>
                <c:pt idx="437">
                  <c:v>135.9666</c:v>
                </c:pt>
                <c:pt idx="438">
                  <c:v>135.9666</c:v>
                </c:pt>
                <c:pt idx="439">
                  <c:v>135.9666</c:v>
                </c:pt>
                <c:pt idx="440">
                  <c:v>135.9666</c:v>
                </c:pt>
                <c:pt idx="441">
                  <c:v>135.9666</c:v>
                </c:pt>
                <c:pt idx="442">
                  <c:v>135.9666</c:v>
                </c:pt>
                <c:pt idx="443">
                  <c:v>135.9666</c:v>
                </c:pt>
                <c:pt idx="444">
                  <c:v>135.9666</c:v>
                </c:pt>
                <c:pt idx="445">
                  <c:v>135.9666</c:v>
                </c:pt>
                <c:pt idx="446">
                  <c:v>135.9666</c:v>
                </c:pt>
                <c:pt idx="447">
                  <c:v>135.9666</c:v>
                </c:pt>
                <c:pt idx="448">
                  <c:v>135.9666</c:v>
                </c:pt>
                <c:pt idx="449">
                  <c:v>135.9666</c:v>
                </c:pt>
                <c:pt idx="450">
                  <c:v>135.9666</c:v>
                </c:pt>
                <c:pt idx="451">
                  <c:v>135.9666</c:v>
                </c:pt>
                <c:pt idx="452">
                  <c:v>135.9666</c:v>
                </c:pt>
                <c:pt idx="453">
                  <c:v>135.9666</c:v>
                </c:pt>
                <c:pt idx="454">
                  <c:v>135.9666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346-43C7-8DB5-C23F8F0D05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01461680"/>
        <c:axId val="1600708384"/>
      </c:lineChart>
      <c:catAx>
        <c:axId val="1601461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</a:t>
                </a:r>
                <a:r>
                  <a:rPr lang="en-GB" sz="1400" baseline="0"/>
                  <a:t> (s)</a:t>
                </a:r>
                <a:endParaRPr lang="en-GB" sz="1400"/>
              </a:p>
            </c:rich>
          </c:tx>
          <c:layout>
            <c:manualLayout>
              <c:xMode val="edge"/>
              <c:yMode val="edge"/>
              <c:x val="0.49948834803112535"/>
              <c:y val="0.8928928024021747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0708384"/>
        <c:crosses val="autoZero"/>
        <c:auto val="1"/>
        <c:lblAlgn val="ctr"/>
        <c:lblOffset val="100"/>
        <c:noMultiLvlLbl val="0"/>
      </c:catAx>
      <c:valAx>
        <c:axId val="1600708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Tractive</a:t>
                </a:r>
                <a:r>
                  <a:rPr lang="en-GB" sz="1400" baseline="0"/>
                  <a:t> Force (N)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146168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466350440225617"/>
          <c:y val="0.95471088541954097"/>
          <c:w val="0.60569337805435064"/>
          <c:h val="3.48453855317687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Total Resistance to Motion (Extra High Phase)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72180328954034"/>
          <c:y val="7.014834634092687E-2"/>
          <c:w val="0.84885619872600415"/>
          <c:h val="0.80829017222702881"/>
        </c:manualLayout>
      </c:layout>
      <c:lineChart>
        <c:grouping val="standard"/>
        <c:varyColors val="0"/>
        <c:ser>
          <c:idx val="0"/>
          <c:order val="0"/>
          <c:tx>
            <c:v>Acceleration Resistance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WLTC_class_3!$W$1486:$W$1808</c:f>
              <c:numCache>
                <c:formatCode>General</c:formatCode>
                <c:ptCount val="323"/>
                <c:pt idx="0">
                  <c:v>302.5</c:v>
                </c:pt>
                <c:pt idx="1">
                  <c:v>605</c:v>
                </c:pt>
                <c:pt idx="2">
                  <c:v>563.75</c:v>
                </c:pt>
                <c:pt idx="3">
                  <c:v>481.25</c:v>
                </c:pt>
                <c:pt idx="4">
                  <c:v>398.74999999999989</c:v>
                </c:pt>
                <c:pt idx="5">
                  <c:v>343.75</c:v>
                </c:pt>
                <c:pt idx="6">
                  <c:v>316.25000000000011</c:v>
                </c:pt>
                <c:pt idx="7">
                  <c:v>343.75</c:v>
                </c:pt>
                <c:pt idx="8">
                  <c:v>439.99999999999989</c:v>
                </c:pt>
                <c:pt idx="9">
                  <c:v>563.75</c:v>
                </c:pt>
                <c:pt idx="10">
                  <c:v>701.25000000000011</c:v>
                </c:pt>
                <c:pt idx="11">
                  <c:v>838.75000000000023</c:v>
                </c:pt>
                <c:pt idx="12">
                  <c:v>948.74999999999977</c:v>
                </c:pt>
                <c:pt idx="13">
                  <c:v>1017.4999999999997</c:v>
                </c:pt>
                <c:pt idx="14">
                  <c:v>1017.5000000000003</c:v>
                </c:pt>
                <c:pt idx="15">
                  <c:v>962.5</c:v>
                </c:pt>
                <c:pt idx="16">
                  <c:v>893.75</c:v>
                </c:pt>
                <c:pt idx="17">
                  <c:v>797.49999999999955</c:v>
                </c:pt>
                <c:pt idx="18">
                  <c:v>701.25000000000011</c:v>
                </c:pt>
                <c:pt idx="19">
                  <c:v>605.0000000000008</c:v>
                </c:pt>
                <c:pt idx="20">
                  <c:v>494.9999999999992</c:v>
                </c:pt>
                <c:pt idx="21">
                  <c:v>384.9999999999996</c:v>
                </c:pt>
                <c:pt idx="22">
                  <c:v>275</c:v>
                </c:pt>
                <c:pt idx="23">
                  <c:v>220.00000000000017</c:v>
                </c:pt>
                <c:pt idx="24">
                  <c:v>192.50000000000077</c:v>
                </c:pt>
                <c:pt idx="25">
                  <c:v>178.7499999999996</c:v>
                </c:pt>
                <c:pt idx="26">
                  <c:v>178.7499999999996</c:v>
                </c:pt>
                <c:pt idx="27">
                  <c:v>151.2500000000002</c:v>
                </c:pt>
                <c:pt idx="28">
                  <c:v>137.5</c:v>
                </c:pt>
                <c:pt idx="29">
                  <c:v>151.2500000000002</c:v>
                </c:pt>
                <c:pt idx="30">
                  <c:v>178.7499999999996</c:v>
                </c:pt>
                <c:pt idx="31">
                  <c:v>220.00000000000017</c:v>
                </c:pt>
                <c:pt idx="32">
                  <c:v>302.5000000000004</c:v>
                </c:pt>
                <c:pt idx="33">
                  <c:v>412.49999999999994</c:v>
                </c:pt>
                <c:pt idx="34">
                  <c:v>522.49999999999955</c:v>
                </c:pt>
                <c:pt idx="35">
                  <c:v>618.75</c:v>
                </c:pt>
                <c:pt idx="36">
                  <c:v>659.99999999999966</c:v>
                </c:pt>
                <c:pt idx="37">
                  <c:v>618.75</c:v>
                </c:pt>
                <c:pt idx="38">
                  <c:v>495.00000000000119</c:v>
                </c:pt>
                <c:pt idx="39">
                  <c:v>371.2500000000004</c:v>
                </c:pt>
                <c:pt idx="40">
                  <c:v>275</c:v>
                </c:pt>
                <c:pt idx="41">
                  <c:v>206.24999999999997</c:v>
                </c:pt>
                <c:pt idx="42">
                  <c:v>151.2499999999992</c:v>
                </c:pt>
                <c:pt idx="43">
                  <c:v>96.249999999998437</c:v>
                </c:pt>
                <c:pt idx="44">
                  <c:v>27.500000000000391</c:v>
                </c:pt>
                <c:pt idx="45">
                  <c:v>-68.75</c:v>
                </c:pt>
                <c:pt idx="46">
                  <c:v>-206.24999999999997</c:v>
                </c:pt>
                <c:pt idx="47">
                  <c:v>-384.9999999999996</c:v>
                </c:pt>
                <c:pt idx="48">
                  <c:v>-536.25000000000068</c:v>
                </c:pt>
                <c:pt idx="49">
                  <c:v>-632.4999999999992</c:v>
                </c:pt>
                <c:pt idx="50">
                  <c:v>-632.4999999999992</c:v>
                </c:pt>
                <c:pt idx="51">
                  <c:v>-550</c:v>
                </c:pt>
                <c:pt idx="52">
                  <c:v>-426.25000000000017</c:v>
                </c:pt>
                <c:pt idx="53">
                  <c:v>-275</c:v>
                </c:pt>
                <c:pt idx="54">
                  <c:v>-123.7499999999998</c:v>
                </c:pt>
                <c:pt idx="55">
                  <c:v>27.499999999999414</c:v>
                </c:pt>
                <c:pt idx="56">
                  <c:v>192.4999999999998</c:v>
                </c:pt>
                <c:pt idx="57">
                  <c:v>385.00000000000057</c:v>
                </c:pt>
                <c:pt idx="58">
                  <c:v>577.49999999999943</c:v>
                </c:pt>
                <c:pt idx="59">
                  <c:v>715.00000000000045</c:v>
                </c:pt>
                <c:pt idx="60">
                  <c:v>824.99999999999989</c:v>
                </c:pt>
                <c:pt idx="61">
                  <c:v>893.75</c:v>
                </c:pt>
                <c:pt idx="62">
                  <c:v>935.00000000000148</c:v>
                </c:pt>
                <c:pt idx="63">
                  <c:v>948.74999999999886</c:v>
                </c:pt>
                <c:pt idx="64">
                  <c:v>893.75</c:v>
                </c:pt>
                <c:pt idx="65">
                  <c:v>770.00000000000114</c:v>
                </c:pt>
                <c:pt idx="66">
                  <c:v>563.7499999999992</c:v>
                </c:pt>
                <c:pt idx="67">
                  <c:v>357.4999999999992</c:v>
                </c:pt>
                <c:pt idx="68">
                  <c:v>219.9999999999992</c:v>
                </c:pt>
                <c:pt idx="69">
                  <c:v>137.5</c:v>
                </c:pt>
                <c:pt idx="70">
                  <c:v>123.75000000000077</c:v>
                </c:pt>
                <c:pt idx="71">
                  <c:v>137.5</c:v>
                </c:pt>
                <c:pt idx="72">
                  <c:v>165.00000000000037</c:v>
                </c:pt>
                <c:pt idx="73">
                  <c:v>192.50000000000077</c:v>
                </c:pt>
                <c:pt idx="74">
                  <c:v>206.24999999999997</c:v>
                </c:pt>
                <c:pt idx="75">
                  <c:v>206.24999999999997</c:v>
                </c:pt>
                <c:pt idx="76">
                  <c:v>206.24999999999997</c:v>
                </c:pt>
                <c:pt idx="77">
                  <c:v>233.74999999999844</c:v>
                </c:pt>
                <c:pt idx="78">
                  <c:v>275</c:v>
                </c:pt>
                <c:pt idx="79">
                  <c:v>316.25000000000159</c:v>
                </c:pt>
                <c:pt idx="80">
                  <c:v>371.2500000000004</c:v>
                </c:pt>
                <c:pt idx="81">
                  <c:v>426.2499999999992</c:v>
                </c:pt>
                <c:pt idx="82">
                  <c:v>439.99999999999841</c:v>
                </c:pt>
                <c:pt idx="83">
                  <c:v>440.00000000000034</c:v>
                </c:pt>
                <c:pt idx="84">
                  <c:v>440.00000000000034</c:v>
                </c:pt>
                <c:pt idx="85">
                  <c:v>453.7499999999996</c:v>
                </c:pt>
                <c:pt idx="86">
                  <c:v>467.50000000000074</c:v>
                </c:pt>
                <c:pt idx="87">
                  <c:v>467.50000000000074</c:v>
                </c:pt>
                <c:pt idx="88">
                  <c:v>481.25</c:v>
                </c:pt>
                <c:pt idx="89">
                  <c:v>467.49999999999881</c:v>
                </c:pt>
                <c:pt idx="90">
                  <c:v>426.2499999999992</c:v>
                </c:pt>
                <c:pt idx="91">
                  <c:v>398.7500000000008</c:v>
                </c:pt>
                <c:pt idx="92">
                  <c:v>371.2500000000004</c:v>
                </c:pt>
                <c:pt idx="93">
                  <c:v>343.75</c:v>
                </c:pt>
                <c:pt idx="94">
                  <c:v>316.2499999999996</c:v>
                </c:pt>
                <c:pt idx="95">
                  <c:v>261.24999999999881</c:v>
                </c:pt>
                <c:pt idx="96">
                  <c:v>192.50000000000077</c:v>
                </c:pt>
                <c:pt idx="97">
                  <c:v>137.5</c:v>
                </c:pt>
                <c:pt idx="98">
                  <c:v>68.75</c:v>
                </c:pt>
                <c:pt idx="99">
                  <c:v>0</c:v>
                </c:pt>
                <c:pt idx="100">
                  <c:v>-55.000000000000782</c:v>
                </c:pt>
                <c:pt idx="101">
                  <c:v>-82.499999999999218</c:v>
                </c:pt>
                <c:pt idx="102">
                  <c:v>-109.9999999999996</c:v>
                </c:pt>
                <c:pt idx="103">
                  <c:v>-123.75000000000077</c:v>
                </c:pt>
                <c:pt idx="104">
                  <c:v>-137.5</c:v>
                </c:pt>
                <c:pt idx="105">
                  <c:v>-178.7499999999996</c:v>
                </c:pt>
                <c:pt idx="106">
                  <c:v>-206.24999999999997</c:v>
                </c:pt>
                <c:pt idx="107">
                  <c:v>-233.75000000000037</c:v>
                </c:pt>
                <c:pt idx="108">
                  <c:v>-261.2500000000008</c:v>
                </c:pt>
                <c:pt idx="109">
                  <c:v>-275</c:v>
                </c:pt>
                <c:pt idx="110">
                  <c:v>-261.24999999999881</c:v>
                </c:pt>
                <c:pt idx="111">
                  <c:v>-219.9999999999992</c:v>
                </c:pt>
                <c:pt idx="112">
                  <c:v>-178.7499999999996</c:v>
                </c:pt>
                <c:pt idx="113">
                  <c:v>-137.5</c:v>
                </c:pt>
                <c:pt idx="114">
                  <c:v>-110.00000000000156</c:v>
                </c:pt>
                <c:pt idx="115">
                  <c:v>-82.499999999999218</c:v>
                </c:pt>
                <c:pt idx="116">
                  <c:v>-54.999999999998828</c:v>
                </c:pt>
                <c:pt idx="117">
                  <c:v>-82.50000000000118</c:v>
                </c:pt>
                <c:pt idx="118">
                  <c:v>-109.9999999999996</c:v>
                </c:pt>
                <c:pt idx="119">
                  <c:v>-151.2499999999992</c:v>
                </c:pt>
                <c:pt idx="120">
                  <c:v>-206.24999999999997</c:v>
                </c:pt>
                <c:pt idx="121">
                  <c:v>-233.75000000000037</c:v>
                </c:pt>
                <c:pt idx="122">
                  <c:v>-261.2500000000008</c:v>
                </c:pt>
                <c:pt idx="123">
                  <c:v>-275</c:v>
                </c:pt>
                <c:pt idx="124">
                  <c:v>-247.4999999999996</c:v>
                </c:pt>
                <c:pt idx="125">
                  <c:v>-192.50000000000077</c:v>
                </c:pt>
                <c:pt idx="126">
                  <c:v>-151.25000000000117</c:v>
                </c:pt>
                <c:pt idx="127">
                  <c:v>-96.249999999998437</c:v>
                </c:pt>
                <c:pt idx="128">
                  <c:v>-54.999999999998828</c:v>
                </c:pt>
                <c:pt idx="129">
                  <c:v>-27.500000000000391</c:v>
                </c:pt>
                <c:pt idx="130">
                  <c:v>0</c:v>
                </c:pt>
                <c:pt idx="131">
                  <c:v>27.500000000000391</c:v>
                </c:pt>
                <c:pt idx="132">
                  <c:v>41.249999999999609</c:v>
                </c:pt>
                <c:pt idx="133">
                  <c:v>54.999999999998828</c:v>
                </c:pt>
                <c:pt idx="134">
                  <c:v>96.250000000000384</c:v>
                </c:pt>
                <c:pt idx="135">
                  <c:v>137.5</c:v>
                </c:pt>
                <c:pt idx="136">
                  <c:v>178.7499999999996</c:v>
                </c:pt>
                <c:pt idx="137">
                  <c:v>220.00000000000117</c:v>
                </c:pt>
                <c:pt idx="138">
                  <c:v>275</c:v>
                </c:pt>
                <c:pt idx="139">
                  <c:v>316.2499999999996</c:v>
                </c:pt>
                <c:pt idx="140">
                  <c:v>343.75</c:v>
                </c:pt>
                <c:pt idx="141">
                  <c:v>329.99999999999881</c:v>
                </c:pt>
                <c:pt idx="142">
                  <c:v>288.7499999999992</c:v>
                </c:pt>
                <c:pt idx="143">
                  <c:v>247.50000000000153</c:v>
                </c:pt>
                <c:pt idx="144">
                  <c:v>192.50000000000077</c:v>
                </c:pt>
                <c:pt idx="145">
                  <c:v>109.9999999999996</c:v>
                </c:pt>
                <c:pt idx="146">
                  <c:v>13.749999999999218</c:v>
                </c:pt>
                <c:pt idx="147">
                  <c:v>-68.75</c:v>
                </c:pt>
                <c:pt idx="148">
                  <c:v>-192.49999999999883</c:v>
                </c:pt>
                <c:pt idx="149">
                  <c:v>-330.00000000000074</c:v>
                </c:pt>
                <c:pt idx="150">
                  <c:v>-440.00000000000034</c:v>
                </c:pt>
                <c:pt idx="151">
                  <c:v>-508.7500000000004</c:v>
                </c:pt>
                <c:pt idx="152">
                  <c:v>-508.7500000000004</c:v>
                </c:pt>
                <c:pt idx="153">
                  <c:v>-426.2499999999992</c:v>
                </c:pt>
                <c:pt idx="154">
                  <c:v>-302.5000000000004</c:v>
                </c:pt>
                <c:pt idx="155">
                  <c:v>-165.00000000000037</c:v>
                </c:pt>
                <c:pt idx="156">
                  <c:v>-54.999999999998828</c:v>
                </c:pt>
                <c:pt idx="157">
                  <c:v>-13.749999999999218</c:v>
                </c:pt>
                <c:pt idx="158">
                  <c:v>-13.750000000001172</c:v>
                </c:pt>
                <c:pt idx="159">
                  <c:v>-55.000000000000782</c:v>
                </c:pt>
                <c:pt idx="160">
                  <c:v>-96.249999999998437</c:v>
                </c:pt>
                <c:pt idx="161">
                  <c:v>-123.74999999999882</c:v>
                </c:pt>
                <c:pt idx="162">
                  <c:v>-123.75000000000077</c:v>
                </c:pt>
                <c:pt idx="163">
                  <c:v>-82.50000000000118</c:v>
                </c:pt>
                <c:pt idx="164">
                  <c:v>-13.749999999999218</c:v>
                </c:pt>
                <c:pt idx="165">
                  <c:v>82.50000000000118</c:v>
                </c:pt>
                <c:pt idx="166">
                  <c:v>164.99999999999844</c:v>
                </c:pt>
                <c:pt idx="167">
                  <c:v>233.74999999999844</c:v>
                </c:pt>
                <c:pt idx="168">
                  <c:v>288.75000000000119</c:v>
                </c:pt>
                <c:pt idx="169">
                  <c:v>330.00000000000074</c:v>
                </c:pt>
                <c:pt idx="170">
                  <c:v>371.2500000000004</c:v>
                </c:pt>
                <c:pt idx="171">
                  <c:v>384.9999999999996</c:v>
                </c:pt>
                <c:pt idx="172">
                  <c:v>384.9999999999996</c:v>
                </c:pt>
                <c:pt idx="173">
                  <c:v>357.50000000000114</c:v>
                </c:pt>
                <c:pt idx="174">
                  <c:v>316.2499999999996</c:v>
                </c:pt>
                <c:pt idx="175">
                  <c:v>288.7499999999992</c:v>
                </c:pt>
                <c:pt idx="176">
                  <c:v>247.4999999999996</c:v>
                </c:pt>
                <c:pt idx="177">
                  <c:v>219.9999999999992</c:v>
                </c:pt>
                <c:pt idx="178">
                  <c:v>220.00000000000117</c:v>
                </c:pt>
                <c:pt idx="179">
                  <c:v>220.00000000000117</c:v>
                </c:pt>
                <c:pt idx="180">
                  <c:v>219.9999999999992</c:v>
                </c:pt>
                <c:pt idx="181">
                  <c:v>219.9999999999992</c:v>
                </c:pt>
                <c:pt idx="182">
                  <c:v>219.9999999999992</c:v>
                </c:pt>
                <c:pt idx="183">
                  <c:v>206.24999999999997</c:v>
                </c:pt>
                <c:pt idx="184">
                  <c:v>206.24999999999997</c:v>
                </c:pt>
                <c:pt idx="185">
                  <c:v>206.24999999999997</c:v>
                </c:pt>
                <c:pt idx="186">
                  <c:v>178.75000000000156</c:v>
                </c:pt>
                <c:pt idx="187">
                  <c:v>165.00000000000037</c:v>
                </c:pt>
                <c:pt idx="188">
                  <c:v>137.5</c:v>
                </c:pt>
                <c:pt idx="189">
                  <c:v>109.9999999999996</c:v>
                </c:pt>
                <c:pt idx="190">
                  <c:v>96.249999999998437</c:v>
                </c:pt>
                <c:pt idx="191">
                  <c:v>82.50000000000118</c:v>
                </c:pt>
                <c:pt idx="192">
                  <c:v>68.75</c:v>
                </c:pt>
                <c:pt idx="193">
                  <c:v>41.249999999999609</c:v>
                </c:pt>
                <c:pt idx="194">
                  <c:v>27.500000000000391</c:v>
                </c:pt>
                <c:pt idx="195">
                  <c:v>27.500000000000391</c:v>
                </c:pt>
                <c:pt idx="196">
                  <c:v>13.750000000001172</c:v>
                </c:pt>
                <c:pt idx="197">
                  <c:v>0</c:v>
                </c:pt>
                <c:pt idx="198">
                  <c:v>-13.750000000001172</c:v>
                </c:pt>
                <c:pt idx="199">
                  <c:v>-41.250000000001563</c:v>
                </c:pt>
                <c:pt idx="200">
                  <c:v>-68.75</c:v>
                </c:pt>
                <c:pt idx="201">
                  <c:v>-82.499999999999218</c:v>
                </c:pt>
                <c:pt idx="202">
                  <c:v>-82.499999999999218</c:v>
                </c:pt>
                <c:pt idx="203">
                  <c:v>-55.000000000000782</c:v>
                </c:pt>
                <c:pt idx="204">
                  <c:v>-13.750000000001172</c:v>
                </c:pt>
                <c:pt idx="205">
                  <c:v>27.500000000000391</c:v>
                </c:pt>
                <c:pt idx="206">
                  <c:v>82.50000000000118</c:v>
                </c:pt>
                <c:pt idx="207">
                  <c:v>109.9999999999996</c:v>
                </c:pt>
                <c:pt idx="208">
                  <c:v>109.9999999999996</c:v>
                </c:pt>
                <c:pt idx="209">
                  <c:v>110.00000000000156</c:v>
                </c:pt>
                <c:pt idx="210">
                  <c:v>82.499999999999218</c:v>
                </c:pt>
                <c:pt idx="211">
                  <c:v>54.999999999998828</c:v>
                </c:pt>
                <c:pt idx="212">
                  <c:v>41.250000000001563</c:v>
                </c:pt>
                <c:pt idx="213">
                  <c:v>27.500000000000391</c:v>
                </c:pt>
                <c:pt idx="214">
                  <c:v>27.499999999998437</c:v>
                </c:pt>
                <c:pt idx="215">
                  <c:v>27.499999999998437</c:v>
                </c:pt>
                <c:pt idx="216">
                  <c:v>27.500000000002345</c:v>
                </c:pt>
                <c:pt idx="217">
                  <c:v>27.500000000002345</c:v>
                </c:pt>
                <c:pt idx="218">
                  <c:v>27.499999999998437</c:v>
                </c:pt>
                <c:pt idx="219">
                  <c:v>27.499999999998437</c:v>
                </c:pt>
                <c:pt idx="220">
                  <c:v>13.749999999999218</c:v>
                </c:pt>
                <c:pt idx="221">
                  <c:v>-13.749999999999218</c:v>
                </c:pt>
                <c:pt idx="222">
                  <c:v>-41.249999999997655</c:v>
                </c:pt>
                <c:pt idx="223">
                  <c:v>-55.000000000000782</c:v>
                </c:pt>
                <c:pt idx="224">
                  <c:v>-55.000000000000782</c:v>
                </c:pt>
                <c:pt idx="225">
                  <c:v>-68.75</c:v>
                </c:pt>
                <c:pt idx="226">
                  <c:v>-68.75</c:v>
                </c:pt>
                <c:pt idx="227">
                  <c:v>-54.999999999998828</c:v>
                </c:pt>
                <c:pt idx="228">
                  <c:v>-55.000000000000782</c:v>
                </c:pt>
                <c:pt idx="229">
                  <c:v>-41.249999999999609</c:v>
                </c:pt>
                <c:pt idx="230">
                  <c:v>-27.500000000000391</c:v>
                </c:pt>
                <c:pt idx="231">
                  <c:v>-27.500000000000391</c:v>
                </c:pt>
                <c:pt idx="232">
                  <c:v>0</c:v>
                </c:pt>
                <c:pt idx="233">
                  <c:v>27.500000000000391</c:v>
                </c:pt>
                <c:pt idx="234">
                  <c:v>41.249999999999609</c:v>
                </c:pt>
                <c:pt idx="235">
                  <c:v>68.75</c:v>
                </c:pt>
                <c:pt idx="236">
                  <c:v>82.50000000000118</c:v>
                </c:pt>
                <c:pt idx="237">
                  <c:v>96.249999999998437</c:v>
                </c:pt>
                <c:pt idx="238">
                  <c:v>109.9999999999996</c:v>
                </c:pt>
                <c:pt idx="239">
                  <c:v>123.75000000000077</c:v>
                </c:pt>
                <c:pt idx="240">
                  <c:v>137.5</c:v>
                </c:pt>
                <c:pt idx="241">
                  <c:v>151.2499999999992</c:v>
                </c:pt>
                <c:pt idx="242">
                  <c:v>151.2499999999992</c:v>
                </c:pt>
                <c:pt idx="243">
                  <c:v>123.75000000000077</c:v>
                </c:pt>
                <c:pt idx="244">
                  <c:v>82.499999999999218</c:v>
                </c:pt>
                <c:pt idx="245">
                  <c:v>41.250000000001563</c:v>
                </c:pt>
                <c:pt idx="246">
                  <c:v>0</c:v>
                </c:pt>
                <c:pt idx="247">
                  <c:v>-82.500000000003126</c:v>
                </c:pt>
                <c:pt idx="248">
                  <c:v>-192.49999999999687</c:v>
                </c:pt>
                <c:pt idx="249">
                  <c:v>-316.24999999999767</c:v>
                </c:pt>
                <c:pt idx="250">
                  <c:v>-453.75000000000159</c:v>
                </c:pt>
                <c:pt idx="251">
                  <c:v>-591.25000000000148</c:v>
                </c:pt>
                <c:pt idx="252">
                  <c:v>-673.7500000000008</c:v>
                </c:pt>
                <c:pt idx="253">
                  <c:v>-701.2499999999992</c:v>
                </c:pt>
                <c:pt idx="254">
                  <c:v>-701.2499999999992</c:v>
                </c:pt>
                <c:pt idx="255">
                  <c:v>-673.7500000000008</c:v>
                </c:pt>
                <c:pt idx="256">
                  <c:v>-646.25000000000034</c:v>
                </c:pt>
                <c:pt idx="257">
                  <c:v>-632.4999999999992</c:v>
                </c:pt>
                <c:pt idx="258">
                  <c:v>-646.25000000000034</c:v>
                </c:pt>
                <c:pt idx="259">
                  <c:v>-646.25000000000034</c:v>
                </c:pt>
                <c:pt idx="260">
                  <c:v>-632.4999999999992</c:v>
                </c:pt>
                <c:pt idx="261">
                  <c:v>-604.99999999999886</c:v>
                </c:pt>
                <c:pt idx="262">
                  <c:v>-536.25000000000068</c:v>
                </c:pt>
                <c:pt idx="263">
                  <c:v>-440.00000000000034</c:v>
                </c:pt>
                <c:pt idx="264">
                  <c:v>-371.24999999999841</c:v>
                </c:pt>
                <c:pt idx="265">
                  <c:v>-330.00000000000074</c:v>
                </c:pt>
                <c:pt idx="266">
                  <c:v>-288.75000000000119</c:v>
                </c:pt>
                <c:pt idx="267">
                  <c:v>-275</c:v>
                </c:pt>
                <c:pt idx="268">
                  <c:v>-275</c:v>
                </c:pt>
                <c:pt idx="269">
                  <c:v>-247.4999999999996</c:v>
                </c:pt>
                <c:pt idx="270">
                  <c:v>-219.9999999999992</c:v>
                </c:pt>
                <c:pt idx="271">
                  <c:v>-192.50000000000077</c:v>
                </c:pt>
                <c:pt idx="272">
                  <c:v>-151.25000000000117</c:v>
                </c:pt>
                <c:pt idx="273">
                  <c:v>-137.5</c:v>
                </c:pt>
                <c:pt idx="274">
                  <c:v>-137.5</c:v>
                </c:pt>
                <c:pt idx="275">
                  <c:v>-137.5</c:v>
                </c:pt>
                <c:pt idx="276">
                  <c:v>-137.5</c:v>
                </c:pt>
                <c:pt idx="277">
                  <c:v>-137.5</c:v>
                </c:pt>
                <c:pt idx="278">
                  <c:v>-137.5</c:v>
                </c:pt>
                <c:pt idx="279">
                  <c:v>-151.2499999999992</c:v>
                </c:pt>
                <c:pt idx="280">
                  <c:v>-151.2499999999992</c:v>
                </c:pt>
                <c:pt idx="281">
                  <c:v>-151.2499999999992</c:v>
                </c:pt>
                <c:pt idx="282">
                  <c:v>-165.00000000000037</c:v>
                </c:pt>
                <c:pt idx="283">
                  <c:v>-165.00000000000037</c:v>
                </c:pt>
                <c:pt idx="284">
                  <c:v>-165.00000000000037</c:v>
                </c:pt>
                <c:pt idx="285">
                  <c:v>-165.00000000000037</c:v>
                </c:pt>
                <c:pt idx="286">
                  <c:v>-178.7499999999996</c:v>
                </c:pt>
                <c:pt idx="287">
                  <c:v>-219.9999999999992</c:v>
                </c:pt>
                <c:pt idx="288">
                  <c:v>-302.5000000000004</c:v>
                </c:pt>
                <c:pt idx="289">
                  <c:v>-412.49999999999994</c:v>
                </c:pt>
                <c:pt idx="290">
                  <c:v>-550</c:v>
                </c:pt>
                <c:pt idx="291">
                  <c:v>-701.25000000000114</c:v>
                </c:pt>
                <c:pt idx="292">
                  <c:v>-824.99999999999989</c:v>
                </c:pt>
                <c:pt idx="293">
                  <c:v>-879.99999999999886</c:v>
                </c:pt>
                <c:pt idx="294">
                  <c:v>-879.99999999999886</c:v>
                </c:pt>
                <c:pt idx="295">
                  <c:v>-852.50000000000034</c:v>
                </c:pt>
                <c:pt idx="296">
                  <c:v>-783.75000000000045</c:v>
                </c:pt>
                <c:pt idx="297">
                  <c:v>-701.25000000000011</c:v>
                </c:pt>
                <c:pt idx="298">
                  <c:v>-659.99999999999966</c:v>
                </c:pt>
                <c:pt idx="299">
                  <c:v>-673.74999999999977</c:v>
                </c:pt>
                <c:pt idx="300">
                  <c:v>-742.5000000000008</c:v>
                </c:pt>
                <c:pt idx="301">
                  <c:v>-852.50000000000034</c:v>
                </c:pt>
                <c:pt idx="302">
                  <c:v>-948.74999999999977</c:v>
                </c:pt>
                <c:pt idx="303">
                  <c:v>-976.25000000000011</c:v>
                </c:pt>
                <c:pt idx="304">
                  <c:v>-921.24999999999932</c:v>
                </c:pt>
                <c:pt idx="305">
                  <c:v>-811.24999999999977</c:v>
                </c:pt>
                <c:pt idx="306">
                  <c:v>-673.75000000000023</c:v>
                </c:pt>
                <c:pt idx="307">
                  <c:v>-577.49999999999989</c:v>
                </c:pt>
                <c:pt idx="308">
                  <c:v>-536.25000000000034</c:v>
                </c:pt>
                <c:pt idx="309">
                  <c:v>-522.50000000000011</c:v>
                </c:pt>
                <c:pt idx="310">
                  <c:v>-536.24999999999977</c:v>
                </c:pt>
                <c:pt idx="311">
                  <c:v>-591.25000000000011</c:v>
                </c:pt>
                <c:pt idx="312">
                  <c:v>-687.5</c:v>
                </c:pt>
                <c:pt idx="313">
                  <c:v>-811.24999999999977</c:v>
                </c:pt>
                <c:pt idx="314">
                  <c:v>-935.00000000000011</c:v>
                </c:pt>
                <c:pt idx="315">
                  <c:v>-976.25</c:v>
                </c:pt>
                <c:pt idx="316">
                  <c:v>-1196.25</c:v>
                </c:pt>
                <c:pt idx="317">
                  <c:v>-715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25-4A04-B293-85ED75F0A61C}"/>
            </c:ext>
          </c:extLst>
        </c:ser>
        <c:ser>
          <c:idx val="2"/>
          <c:order val="1"/>
          <c:tx>
            <c:v>Aerodynamic Drag</c:v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WLTC_class_3!$Y$1486:$Y$1808</c:f>
              <c:numCache>
                <c:formatCode>General</c:formatCode>
                <c:ptCount val="323"/>
                <c:pt idx="0">
                  <c:v>0</c:v>
                </c:pt>
                <c:pt idx="1">
                  <c:v>0.20206892545277783</c:v>
                </c:pt>
                <c:pt idx="2">
                  <c:v>0.8082757018111113</c:v>
                </c:pt>
                <c:pt idx="3">
                  <c:v>1.6570486882687503</c:v>
                </c:pt>
                <c:pt idx="4">
                  <c:v>2.6056036441131951</c:v>
                </c:pt>
                <c:pt idx="5">
                  <c:v>3.5337012087444442</c:v>
                </c:pt>
                <c:pt idx="6">
                  <c:v>4.5156559869777784</c:v>
                </c:pt>
                <c:pt idx="7">
                  <c:v>5.5214081386631948</c:v>
                </c:pt>
                <c:pt idx="8">
                  <c:v>6.9475805546687512</c:v>
                </c:pt>
                <c:pt idx="9">
                  <c:v>9.0217095250187498</c:v>
                </c:pt>
                <c:pt idx="10">
                  <c:v>12.065685837986113</c:v>
                </c:pt>
                <c:pt idx="11">
                  <c:v>16.367582961675001</c:v>
                </c:pt>
                <c:pt idx="12">
                  <c:v>22.278099031168754</c:v>
                </c:pt>
                <c:pt idx="13">
                  <c:v>29.762999228518751</c:v>
                </c:pt>
                <c:pt idx="14">
                  <c:v>38.837730971579859</c:v>
                </c:pt>
                <c:pt idx="15">
                  <c:v>48.547059340029875</c:v>
                </c:pt>
                <c:pt idx="16">
                  <c:v>58.71062529296875</c:v>
                </c:pt>
                <c:pt idx="17">
                  <c:v>68.818664041186139</c:v>
                </c:pt>
                <c:pt idx="18">
                  <c:v>78.276241248379861</c:v>
                </c:pt>
                <c:pt idx="19">
                  <c:v>87.193993826213216</c:v>
                </c:pt>
                <c:pt idx="20">
                  <c:v>94.992852354018765</c:v>
                </c:pt>
                <c:pt idx="21">
                  <c:v>101.47241789746319</c:v>
                </c:pt>
                <c:pt idx="22">
                  <c:v>106.47237130907986</c:v>
                </c:pt>
                <c:pt idx="23">
                  <c:v>109.87247322826873</c:v>
                </c:pt>
                <c:pt idx="24">
                  <c:v>113.32601486327985</c:v>
                </c:pt>
                <c:pt idx="25">
                  <c:v>115.95124090304655</c:v>
                </c:pt>
                <c:pt idx="26">
                  <c:v>119.051996914075</c:v>
                </c:pt>
                <c:pt idx="27">
                  <c:v>121.74235260750002</c:v>
                </c:pt>
                <c:pt idx="28">
                  <c:v>124.00727806324656</c:v>
                </c:pt>
                <c:pt idx="29">
                  <c:v>126.2930784079861</c:v>
                </c:pt>
                <c:pt idx="30">
                  <c:v>129.06359367514446</c:v>
                </c:pt>
                <c:pt idx="31">
                  <c:v>132.33385378479653</c:v>
                </c:pt>
                <c:pt idx="32">
                  <c:v>136.5985936060778</c:v>
                </c:pt>
                <c:pt idx="33">
                  <c:v>142.87817771296878</c:v>
                </c:pt>
                <c:pt idx="34">
                  <c:v>151.3028654127861</c:v>
                </c:pt>
                <c:pt idx="35">
                  <c:v>162.0429957997132</c:v>
                </c:pt>
                <c:pt idx="36">
                  <c:v>174.76832812987985</c:v>
                </c:pt>
                <c:pt idx="37">
                  <c:v>187.97461790244648</c:v>
                </c:pt>
                <c:pt idx="38">
                  <c:v>199.92465685541114</c:v>
                </c:pt>
                <c:pt idx="39">
                  <c:v>208.68584776579658</c:v>
                </c:pt>
                <c:pt idx="40">
                  <c:v>215.83006977477993</c:v>
                </c:pt>
                <c:pt idx="41">
                  <c:v>220.65968409221327</c:v>
                </c:pt>
                <c:pt idx="42">
                  <c:v>224.92943388685282</c:v>
                </c:pt>
                <c:pt idx="43">
                  <c:v>227.38766081467503</c:v>
                </c:pt>
                <c:pt idx="44">
                  <c:v>229.24009846391877</c:v>
                </c:pt>
                <c:pt idx="45">
                  <c:v>228.62178425194443</c:v>
                </c:pt>
                <c:pt idx="46">
                  <c:v>226.15687735964443</c:v>
                </c:pt>
                <c:pt idx="47">
                  <c:v>219.44727053949657</c:v>
                </c:pt>
                <c:pt idx="48">
                  <c:v>209.27660712429997</c:v>
                </c:pt>
                <c:pt idx="49">
                  <c:v>196.47278521151944</c:v>
                </c:pt>
                <c:pt idx="50">
                  <c:v>182.96589703745283</c:v>
                </c:pt>
                <c:pt idx="51">
                  <c:v>171.00709063111117</c:v>
                </c:pt>
                <c:pt idx="52">
                  <c:v>161.52321106378616</c:v>
                </c:pt>
                <c:pt idx="53">
                  <c:v>154.84199409266873</c:v>
                </c:pt>
                <c:pt idx="54">
                  <c:v>151.3028654127861</c:v>
                </c:pt>
                <c:pt idx="55">
                  <c:v>150.29920075000004</c:v>
                </c:pt>
                <c:pt idx="56">
                  <c:v>152.30987005781117</c:v>
                </c:pt>
                <c:pt idx="57">
                  <c:v>157.39499301651944</c:v>
                </c:pt>
                <c:pt idx="58">
                  <c:v>166.75863322324449</c:v>
                </c:pt>
                <c:pt idx="59">
                  <c:v>179.66432459431113</c:v>
                </c:pt>
                <c:pt idx="60">
                  <c:v>195.32884129470003</c:v>
                </c:pt>
                <c:pt idx="61">
                  <c:v>214.03274183247774</c:v>
                </c:pt>
                <c:pt idx="62">
                  <c:v>234.21667199986328</c:v>
                </c:pt>
                <c:pt idx="63">
                  <c:v>256.61751537831117</c:v>
                </c:pt>
                <c:pt idx="64">
                  <c:v>279.35778445178613</c:v>
                </c:pt>
                <c:pt idx="65">
                  <c:v>300.93281722166887</c:v>
                </c:pt>
                <c:pt idx="66">
                  <c:v>318.91653408918614</c:v>
                </c:pt>
                <c:pt idx="67">
                  <c:v>330.69999142798611</c:v>
                </c:pt>
                <c:pt idx="68">
                  <c:v>338.17320168750007</c:v>
                </c:pt>
                <c:pt idx="69">
                  <c:v>342.69720763007496</c:v>
                </c:pt>
                <c:pt idx="70">
                  <c:v>345.72991150298617</c:v>
                </c:pt>
                <c:pt idx="71">
                  <c:v>349.53957874421877</c:v>
                </c:pt>
                <c:pt idx="72">
                  <c:v>353.37012087444447</c:v>
                </c:pt>
                <c:pt idx="73">
                  <c:v>358.76794967026882</c:v>
                </c:pt>
                <c:pt idx="74">
                  <c:v>364.20669324851957</c:v>
                </c:pt>
                <c:pt idx="75">
                  <c:v>370.47249992867506</c:v>
                </c:pt>
                <c:pt idx="76">
                  <c:v>375.99891804069654</c:v>
                </c:pt>
                <c:pt idx="77">
                  <c:v>382.36492418801879</c:v>
                </c:pt>
                <c:pt idx="78">
                  <c:v>389.59055826407501</c:v>
                </c:pt>
                <c:pt idx="79">
                  <c:v>398.51373831304659</c:v>
                </c:pt>
                <c:pt idx="80">
                  <c:v>408.36334593552988</c:v>
                </c:pt>
                <c:pt idx="81">
                  <c:v>420.84444206447785</c:v>
                </c:pt>
                <c:pt idx="82">
                  <c:v>434.36469016750004</c:v>
                </c:pt>
                <c:pt idx="83">
                  <c:v>448.09869713381107</c:v>
                </c:pt>
                <c:pt idx="84">
                  <c:v>462.04646296341116</c:v>
                </c:pt>
                <c:pt idx="85">
                  <c:v>476.20798765630002</c:v>
                </c:pt>
                <c:pt idx="86">
                  <c:v>491.48882389699662</c:v>
                </c:pt>
                <c:pt idx="87">
                  <c:v>507.0109738544528</c:v>
                </c:pt>
                <c:pt idx="88">
                  <c:v>522.77443752866895</c:v>
                </c:pt>
                <c:pt idx="89">
                  <c:v>539.72818737326872</c:v>
                </c:pt>
                <c:pt idx="90">
                  <c:v>555.02530602738</c:v>
                </c:pt>
                <c:pt idx="91">
                  <c:v>569.56049123324442</c:v>
                </c:pt>
                <c:pt idx="92">
                  <c:v>583.29616819067508</c:v>
                </c:pt>
                <c:pt idx="93">
                  <c:v>596.19726708616327</c:v>
                </c:pt>
                <c:pt idx="94">
                  <c:v>608.23122309287999</c:v>
                </c:pt>
                <c:pt idx="95">
                  <c:v>619.36797637067491</c:v>
                </c:pt>
                <c:pt idx="96">
                  <c:v>627.53089296251937</c:v>
                </c:pt>
                <c:pt idx="97">
                  <c:v>633.68815021991122</c:v>
                </c:pt>
                <c:pt idx="98">
                  <c:v>637.8096883026999</c:v>
                </c:pt>
                <c:pt idx="99">
                  <c:v>638.84216031229676</c:v>
                </c:pt>
                <c:pt idx="100">
                  <c:v>637.8096883026999</c:v>
                </c:pt>
                <c:pt idx="101">
                  <c:v>634.71728224726883</c:v>
                </c:pt>
                <c:pt idx="102">
                  <c:v>631.63239115187491</c:v>
                </c:pt>
                <c:pt idx="103">
                  <c:v>626.50760590408004</c:v>
                </c:pt>
                <c:pt idx="104">
                  <c:v>622.42280762591872</c:v>
                </c:pt>
                <c:pt idx="105">
                  <c:v>616.32066007546882</c:v>
                </c:pt>
                <c:pt idx="106">
                  <c:v>609.23948023124467</c:v>
                </c:pt>
                <c:pt idx="107">
                  <c:v>601.19680300000016</c:v>
                </c:pt>
                <c:pt idx="108">
                  <c:v>592.21266827516865</c:v>
                </c:pt>
                <c:pt idx="109">
                  <c:v>582.3096209368631</c:v>
                </c:pt>
                <c:pt idx="110">
                  <c:v>572.49007315452991</c:v>
                </c:pt>
                <c:pt idx="111">
                  <c:v>563.72387227078627</c:v>
                </c:pt>
                <c:pt idx="112">
                  <c:v>556.95247577921884</c:v>
                </c:pt>
                <c:pt idx="113">
                  <c:v>551.18098647041893</c:v>
                </c:pt>
                <c:pt idx="114">
                  <c:v>547.35002684241317</c:v>
                </c:pt>
                <c:pt idx="115">
                  <c:v>543.53242714336318</c:v>
                </c:pt>
                <c:pt idx="116">
                  <c:v>541.62863726719661</c:v>
                </c:pt>
                <c:pt idx="117">
                  <c:v>539.72818737326872</c:v>
                </c:pt>
                <c:pt idx="118">
                  <c:v>535.93730753212992</c:v>
                </c:pt>
                <c:pt idx="119">
                  <c:v>532.15978761994666</c:v>
                </c:pt>
                <c:pt idx="120">
                  <c:v>525.58127510267514</c:v>
                </c:pt>
                <c:pt idx="121">
                  <c:v>518.11307481651954</c:v>
                </c:pt>
                <c:pt idx="122">
                  <c:v>509.77522665491324</c:v>
                </c:pt>
                <c:pt idx="123">
                  <c:v>500.59027549796878</c:v>
                </c:pt>
                <c:pt idx="124">
                  <c:v>491.48882389699662</c:v>
                </c:pt>
                <c:pt idx="125">
                  <c:v>484.26778229651887</c:v>
                </c:pt>
                <c:pt idx="126">
                  <c:v>478.88707090966869</c:v>
                </c:pt>
                <c:pt idx="127">
                  <c:v>474.42610713185275</c:v>
                </c:pt>
                <c:pt idx="128">
                  <c:v>472.64756658964455</c:v>
                </c:pt>
                <c:pt idx="129">
                  <c:v>470.87236602967505</c:v>
                </c:pt>
                <c:pt idx="130">
                  <c:v>470.87236602967505</c:v>
                </c:pt>
                <c:pt idx="131">
                  <c:v>470.87236602967505</c:v>
                </c:pt>
                <c:pt idx="132">
                  <c:v>472.64756658964455</c:v>
                </c:pt>
                <c:pt idx="133">
                  <c:v>473.53641936296879</c:v>
                </c:pt>
                <c:pt idx="134">
                  <c:v>476.20798765630002</c:v>
                </c:pt>
                <c:pt idx="135">
                  <c:v>479.78176865191119</c:v>
                </c:pt>
                <c:pt idx="136">
                  <c:v>485.16749001211946</c:v>
                </c:pt>
                <c:pt idx="137">
                  <c:v>491.48882389699662</c:v>
                </c:pt>
                <c:pt idx="138">
                  <c:v>499.67637285785287</c:v>
                </c:pt>
                <c:pt idx="139">
                  <c:v>509.77522665491324</c:v>
                </c:pt>
                <c:pt idx="140">
                  <c:v>520.90738745712997</c:v>
                </c:pt>
                <c:pt idx="141">
                  <c:v>533.10291510465288</c:v>
                </c:pt>
                <c:pt idx="142">
                  <c:v>543.53242714336318</c:v>
                </c:pt>
                <c:pt idx="143">
                  <c:v>553.10147625777984</c:v>
                </c:pt>
                <c:pt idx="144">
                  <c:v>560.81683522961316</c:v>
                </c:pt>
                <c:pt idx="145">
                  <c:v>566.63842427199643</c:v>
                </c:pt>
                <c:pt idx="146">
                  <c:v>568.58563391726875</c:v>
                </c:pt>
                <c:pt idx="147">
                  <c:v>567.61161159685275</c:v>
                </c:pt>
                <c:pt idx="148">
                  <c:v>563.72387227078627</c:v>
                </c:pt>
                <c:pt idx="149">
                  <c:v>554.06297364480008</c:v>
                </c:pt>
                <c:pt idx="150">
                  <c:v>540.67799482245289</c:v>
                </c:pt>
                <c:pt idx="151">
                  <c:v>523.70921505777778</c:v>
                </c:pt>
                <c:pt idx="152">
                  <c:v>506.0912262454188</c:v>
                </c:pt>
                <c:pt idx="153">
                  <c:v>489.67855352351876</c:v>
                </c:pt>
                <c:pt idx="154">
                  <c:v>477.99320816298615</c:v>
                </c:pt>
                <c:pt idx="155">
                  <c:v>469.98601824302989</c:v>
                </c:pt>
                <c:pt idx="156">
                  <c:v>467.33198485645272</c:v>
                </c:pt>
                <c:pt idx="157">
                  <c:v>466.44897705204659</c:v>
                </c:pt>
                <c:pt idx="158">
                  <c:v>466.44897705204659</c:v>
                </c:pt>
                <c:pt idx="159">
                  <c:v>465.56680424320001</c:v>
                </c:pt>
                <c:pt idx="160">
                  <c:v>462.92529579001882</c:v>
                </c:pt>
                <c:pt idx="161">
                  <c:v>459.4149744569466</c:v>
                </c:pt>
                <c:pt idx="162">
                  <c:v>455.04586019070007</c:v>
                </c:pt>
                <c:pt idx="163">
                  <c:v>451.56559869777783</c:v>
                </c:pt>
                <c:pt idx="164">
                  <c:v>449.83047792467505</c:v>
                </c:pt>
                <c:pt idx="165">
                  <c:v>450.69762081344658</c:v>
                </c:pt>
                <c:pt idx="166">
                  <c:v>455.04586019070007</c:v>
                </c:pt>
                <c:pt idx="167">
                  <c:v>461.16846513236322</c:v>
                </c:pt>
                <c:pt idx="168">
                  <c:v>469.98601824302989</c:v>
                </c:pt>
                <c:pt idx="169">
                  <c:v>479.78176865191119</c:v>
                </c:pt>
                <c:pt idx="170">
                  <c:v>491.48882389699662</c:v>
                </c:pt>
                <c:pt idx="171">
                  <c:v>504.25423601402997</c:v>
                </c:pt>
                <c:pt idx="172">
                  <c:v>517.18330726076874</c:v>
                </c:pt>
                <c:pt idx="173">
                  <c:v>530.27603763721334</c:v>
                </c:pt>
                <c:pt idx="174">
                  <c:v>541.62863726719661</c:v>
                </c:pt>
                <c:pt idx="175">
                  <c:v>552.14081386631949</c:v>
                </c:pt>
                <c:pt idx="176">
                  <c:v>561.78501258111123</c:v>
                </c:pt>
                <c:pt idx="177">
                  <c:v>569.56049123324442</c:v>
                </c:pt>
                <c:pt idx="178">
                  <c:v>577.38940960119999</c:v>
                </c:pt>
                <c:pt idx="179">
                  <c:v>585.27176768497793</c:v>
                </c:pt>
                <c:pt idx="180">
                  <c:v>593.20756548457803</c:v>
                </c:pt>
                <c:pt idx="181">
                  <c:v>601.19680300000016</c:v>
                </c:pt>
                <c:pt idx="182">
                  <c:v>609.23948023124467</c:v>
                </c:pt>
                <c:pt idx="183">
                  <c:v>617.33559717831122</c:v>
                </c:pt>
                <c:pt idx="184">
                  <c:v>624.46353677387992</c:v>
                </c:pt>
                <c:pt idx="185">
                  <c:v>632.65985318811329</c:v>
                </c:pt>
                <c:pt idx="186">
                  <c:v>639.87546731745283</c:v>
                </c:pt>
                <c:pt idx="187">
                  <c:v>646.09284425514466</c:v>
                </c:pt>
                <c:pt idx="188">
                  <c:v>652.34028103298624</c:v>
                </c:pt>
                <c:pt idx="189">
                  <c:v>656.52193879607523</c:v>
                </c:pt>
                <c:pt idx="190">
                  <c:v>660.71695648811942</c:v>
                </c:pt>
                <c:pt idx="191">
                  <c:v>663.87198721052994</c:v>
                </c:pt>
                <c:pt idx="192">
                  <c:v>667.03453289297795</c:v>
                </c:pt>
                <c:pt idx="193">
                  <c:v>669.1470716590751</c:v>
                </c:pt>
                <c:pt idx="194">
                  <c:v>670.20459353546323</c:v>
                </c:pt>
                <c:pt idx="195">
                  <c:v>671.26295040741115</c:v>
                </c:pt>
                <c:pt idx="196">
                  <c:v>672.32214227491886</c:v>
                </c:pt>
                <c:pt idx="197">
                  <c:v>672.32214227491886</c:v>
                </c:pt>
                <c:pt idx="198">
                  <c:v>672.32214227491886</c:v>
                </c:pt>
                <c:pt idx="199">
                  <c:v>671.26295040741115</c:v>
                </c:pt>
                <c:pt idx="200">
                  <c:v>669.1470716590751</c:v>
                </c:pt>
                <c:pt idx="201">
                  <c:v>665.9795160032686</c:v>
                </c:pt>
                <c:pt idx="202">
                  <c:v>662.81947530750006</c:v>
                </c:pt>
                <c:pt idx="203">
                  <c:v>659.66694957176867</c:v>
                </c:pt>
                <c:pt idx="204">
                  <c:v>658.61777765097781</c:v>
                </c:pt>
                <c:pt idx="205">
                  <c:v>658.61777765097781</c:v>
                </c:pt>
                <c:pt idx="206">
                  <c:v>660.71695648811942</c:v>
                </c:pt>
                <c:pt idx="207">
                  <c:v>664.9253341091196</c:v>
                </c:pt>
                <c:pt idx="208">
                  <c:v>669.1470716590751</c:v>
                </c:pt>
                <c:pt idx="209">
                  <c:v>673.38216913798624</c:v>
                </c:pt>
                <c:pt idx="210">
                  <c:v>677.63062654585303</c:v>
                </c:pt>
                <c:pt idx="211">
                  <c:v>679.75986522314452</c:v>
                </c:pt>
                <c:pt idx="212">
                  <c:v>681.89244388267514</c:v>
                </c:pt>
                <c:pt idx="213">
                  <c:v>682.95998570578001</c:v>
                </c:pt>
                <c:pt idx="214">
                  <c:v>684.02836252444467</c:v>
                </c:pt>
                <c:pt idx="215">
                  <c:v>685.09757433866866</c:v>
                </c:pt>
                <c:pt idx="216">
                  <c:v>686.16762114845267</c:v>
                </c:pt>
                <c:pt idx="217">
                  <c:v>687.2385029537968</c:v>
                </c:pt>
                <c:pt idx="218">
                  <c:v>688.31021975469992</c:v>
                </c:pt>
                <c:pt idx="219">
                  <c:v>689.38277155116327</c:v>
                </c:pt>
                <c:pt idx="220">
                  <c:v>690.45615834318619</c:v>
                </c:pt>
                <c:pt idx="221">
                  <c:v>690.45615834318619</c:v>
                </c:pt>
                <c:pt idx="222">
                  <c:v>689.38277155116327</c:v>
                </c:pt>
                <c:pt idx="223">
                  <c:v>687.2385029537968</c:v>
                </c:pt>
                <c:pt idx="224">
                  <c:v>685.09757433866866</c:v>
                </c:pt>
                <c:pt idx="225">
                  <c:v>682.95998570578001</c:v>
                </c:pt>
                <c:pt idx="226">
                  <c:v>679.75986522314452</c:v>
                </c:pt>
                <c:pt idx="227">
                  <c:v>677.63062654585303</c:v>
                </c:pt>
                <c:pt idx="228">
                  <c:v>675.50472785080012</c:v>
                </c:pt>
                <c:pt idx="229">
                  <c:v>673.38216913798624</c:v>
                </c:pt>
                <c:pt idx="230">
                  <c:v>672.32214227491886</c:v>
                </c:pt>
                <c:pt idx="231">
                  <c:v>671.26295040741115</c:v>
                </c:pt>
                <c:pt idx="232">
                  <c:v>670.20459353546323</c:v>
                </c:pt>
                <c:pt idx="233">
                  <c:v>671.26295040741115</c:v>
                </c:pt>
                <c:pt idx="234">
                  <c:v>672.32214227491886</c:v>
                </c:pt>
                <c:pt idx="235">
                  <c:v>674.44303099661306</c:v>
                </c:pt>
                <c:pt idx="236">
                  <c:v>677.63062654585303</c:v>
                </c:pt>
                <c:pt idx="237">
                  <c:v>680.82573705512993</c:v>
                </c:pt>
                <c:pt idx="238">
                  <c:v>685.09757433866866</c:v>
                </c:pt>
                <c:pt idx="239">
                  <c:v>689.38277155116327</c:v>
                </c:pt>
                <c:pt idx="240">
                  <c:v>694.75805546687525</c:v>
                </c:pt>
                <c:pt idx="241">
                  <c:v>700.15421427157992</c:v>
                </c:pt>
                <c:pt idx="242">
                  <c:v>706.65715969069652</c:v>
                </c:pt>
                <c:pt idx="243">
                  <c:v>712.09924325118629</c:v>
                </c:pt>
                <c:pt idx="244">
                  <c:v>716.4679400196527</c:v>
                </c:pt>
                <c:pt idx="245">
                  <c:v>718.6572983772445</c:v>
                </c:pt>
                <c:pt idx="246">
                  <c:v>719.75323004938002</c:v>
                </c:pt>
                <c:pt idx="247">
                  <c:v>718.6572983772445</c:v>
                </c:pt>
                <c:pt idx="248">
                  <c:v>713.1901649499631</c:v>
                </c:pt>
                <c:pt idx="249">
                  <c:v>703.40192950111953</c:v>
                </c:pt>
                <c:pt idx="250">
                  <c:v>688.31021975469992</c:v>
                </c:pt>
                <c:pt idx="251">
                  <c:v>668.09038477824652</c:v>
                </c:pt>
                <c:pt idx="252">
                  <c:v>642.98039830627999</c:v>
                </c:pt>
                <c:pt idx="253">
                  <c:v>617.33559717831122</c:v>
                </c:pt>
                <c:pt idx="254">
                  <c:v>591.21860606131963</c:v>
                </c:pt>
                <c:pt idx="255">
                  <c:v>566.63842427199643</c:v>
                </c:pt>
                <c:pt idx="256">
                  <c:v>543.53242714336318</c:v>
                </c:pt>
                <c:pt idx="257">
                  <c:v>521.84049499511946</c:v>
                </c:pt>
                <c:pt idx="258">
                  <c:v>500.59027549796878</c:v>
                </c:pt>
                <c:pt idx="259">
                  <c:v>478.88707090966869</c:v>
                </c:pt>
                <c:pt idx="260">
                  <c:v>458.53948161257784</c:v>
                </c:pt>
                <c:pt idx="261">
                  <c:v>438.63360496657987</c:v>
                </c:pt>
                <c:pt idx="262">
                  <c:v>420.84444206447785</c:v>
                </c:pt>
                <c:pt idx="263">
                  <c:v>405.88967158985275</c:v>
                </c:pt>
                <c:pt idx="264">
                  <c:v>394.44522244830006</c:v>
                </c:pt>
                <c:pt idx="265">
                  <c:v>383.96477568044656</c:v>
                </c:pt>
                <c:pt idx="266">
                  <c:v>375.20692475229998</c:v>
                </c:pt>
                <c:pt idx="267">
                  <c:v>367.33291662411949</c:v>
                </c:pt>
                <c:pt idx="268">
                  <c:v>359.54240805191108</c:v>
                </c:pt>
                <c:pt idx="269">
                  <c:v>351.83539903567504</c:v>
                </c:pt>
                <c:pt idx="270">
                  <c:v>345.72991150298617</c:v>
                </c:pt>
                <c:pt idx="271">
                  <c:v>339.67786368611957</c:v>
                </c:pt>
                <c:pt idx="272">
                  <c:v>335.1738976369777</c:v>
                </c:pt>
                <c:pt idx="273">
                  <c:v>331.44355497391865</c:v>
                </c:pt>
                <c:pt idx="274">
                  <c:v>327.73408719985269</c:v>
                </c:pt>
                <c:pt idx="275">
                  <c:v>324.04549431477989</c:v>
                </c:pt>
                <c:pt idx="276">
                  <c:v>320.37777631870006</c:v>
                </c:pt>
                <c:pt idx="277">
                  <c:v>316.73093321161321</c:v>
                </c:pt>
                <c:pt idx="278">
                  <c:v>313.10496499351945</c:v>
                </c:pt>
                <c:pt idx="279">
                  <c:v>309.49987166441872</c:v>
                </c:pt>
                <c:pt idx="280">
                  <c:v>305.2013145229688</c:v>
                </c:pt>
                <c:pt idx="281">
                  <c:v>301.64214594965279</c:v>
                </c:pt>
                <c:pt idx="282">
                  <c:v>297.39869851514453</c:v>
                </c:pt>
                <c:pt idx="283">
                  <c:v>293.18531092078609</c:v>
                </c:pt>
                <c:pt idx="284">
                  <c:v>289.00198316657782</c:v>
                </c:pt>
                <c:pt idx="285">
                  <c:v>284.84871525251947</c:v>
                </c:pt>
                <c:pt idx="286">
                  <c:v>280.72550717861122</c:v>
                </c:pt>
                <c:pt idx="287">
                  <c:v>275.95309005701876</c:v>
                </c:pt>
                <c:pt idx="288">
                  <c:v>269.8772448667001</c:v>
                </c:pt>
                <c:pt idx="289">
                  <c:v>261.22042840127989</c:v>
                </c:pt>
                <c:pt idx="290">
                  <c:v>250.11289996807503</c:v>
                </c:pt>
                <c:pt idx="291">
                  <c:v>235.46916533944656</c:v>
                </c:pt>
                <c:pt idx="292">
                  <c:v>218.23819696901876</c:v>
                </c:pt>
                <c:pt idx="293">
                  <c:v>199.34725742586321</c:v>
                </c:pt>
                <c:pt idx="294">
                  <c:v>181.31135333586326</c:v>
                </c:pt>
                <c:pt idx="295">
                  <c:v>164.13048469901881</c:v>
                </c:pt>
                <c:pt idx="296">
                  <c:v>148.79996622251875</c:v>
                </c:pt>
                <c:pt idx="297">
                  <c:v>135.645028676875</c:v>
                </c:pt>
                <c:pt idx="298">
                  <c:v>124.46276814107502</c:v>
                </c:pt>
                <c:pt idx="299">
                  <c:v>113.76146504767502</c:v>
                </c:pt>
                <c:pt idx="300">
                  <c:v>103.12570910571321</c:v>
                </c:pt>
                <c:pt idx="301">
                  <c:v>91.442033736299976</c:v>
                </c:pt>
                <c:pt idx="302">
                  <c:v>79.001017394218749</c:v>
                </c:pt>
                <c:pt idx="303">
                  <c:v>66.466064051668752</c:v>
                </c:pt>
                <c:pt idx="304">
                  <c:v>55.316785840477777</c:v>
                </c:pt>
                <c:pt idx="305">
                  <c:v>46.018275287411129</c:v>
                </c:pt>
                <c:pt idx="306">
                  <c:v>38.837730971579859</c:v>
                </c:pt>
                <c:pt idx="307">
                  <c:v>33.436979691296528</c:v>
                </c:pt>
                <c:pt idx="308">
                  <c:v>28.877903935213197</c:v>
                </c:pt>
                <c:pt idx="309">
                  <c:v>24.856147821811106</c:v>
                </c:pt>
                <c:pt idx="310">
                  <c:v>21.135825105468754</c:v>
                </c:pt>
                <c:pt idx="311">
                  <c:v>17.545344198663201</c:v>
                </c:pt>
                <c:pt idx="312">
                  <c:v>13.829196460119444</c:v>
                </c:pt>
                <c:pt idx="313">
                  <c:v>10.030384161163195</c:v>
                </c:pt>
                <c:pt idx="314">
                  <c:v>6.3163239115187517</c:v>
                </c:pt>
                <c:pt idx="315">
                  <c:v>3.1600406957687501</c:v>
                </c:pt>
                <c:pt idx="316">
                  <c:v>1.1289139967444446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25-4A04-B293-85ED75F0A61C}"/>
            </c:ext>
          </c:extLst>
        </c:ser>
        <c:ser>
          <c:idx val="1"/>
          <c:order val="2"/>
          <c:tx>
            <c:v>Rolling Resistance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WLTC_class_3!$X$1486:$X$1808</c:f>
              <c:numCache>
                <c:formatCode>General</c:formatCode>
                <c:ptCount val="323"/>
                <c:pt idx="0">
                  <c:v>135.9666</c:v>
                </c:pt>
                <c:pt idx="1">
                  <c:v>135.9666</c:v>
                </c:pt>
                <c:pt idx="2">
                  <c:v>135.9666</c:v>
                </c:pt>
                <c:pt idx="3">
                  <c:v>135.9666</c:v>
                </c:pt>
                <c:pt idx="4">
                  <c:v>135.9666</c:v>
                </c:pt>
                <c:pt idx="5">
                  <c:v>135.9666</c:v>
                </c:pt>
                <c:pt idx="6">
                  <c:v>135.9666</c:v>
                </c:pt>
                <c:pt idx="7">
                  <c:v>135.9666</c:v>
                </c:pt>
                <c:pt idx="8">
                  <c:v>135.9666</c:v>
                </c:pt>
                <c:pt idx="9">
                  <c:v>135.9666</c:v>
                </c:pt>
                <c:pt idx="10">
                  <c:v>135.9666</c:v>
                </c:pt>
                <c:pt idx="11">
                  <c:v>135.9666</c:v>
                </c:pt>
                <c:pt idx="12">
                  <c:v>135.9666</c:v>
                </c:pt>
                <c:pt idx="13">
                  <c:v>135.9666</c:v>
                </c:pt>
                <c:pt idx="14">
                  <c:v>135.9666</c:v>
                </c:pt>
                <c:pt idx="15">
                  <c:v>135.9666</c:v>
                </c:pt>
                <c:pt idx="16">
                  <c:v>135.9666</c:v>
                </c:pt>
                <c:pt idx="17">
                  <c:v>135.9666</c:v>
                </c:pt>
                <c:pt idx="18">
                  <c:v>135.9666</c:v>
                </c:pt>
                <c:pt idx="19">
                  <c:v>135.9666</c:v>
                </c:pt>
                <c:pt idx="20">
                  <c:v>135.9666</c:v>
                </c:pt>
                <c:pt idx="21">
                  <c:v>135.9666</c:v>
                </c:pt>
                <c:pt idx="22">
                  <c:v>135.9666</c:v>
                </c:pt>
                <c:pt idx="23">
                  <c:v>135.9666</c:v>
                </c:pt>
                <c:pt idx="24">
                  <c:v>135.9666</c:v>
                </c:pt>
                <c:pt idx="25">
                  <c:v>135.9666</c:v>
                </c:pt>
                <c:pt idx="26">
                  <c:v>135.9666</c:v>
                </c:pt>
                <c:pt idx="27">
                  <c:v>135.9666</c:v>
                </c:pt>
                <c:pt idx="28">
                  <c:v>135.9666</c:v>
                </c:pt>
                <c:pt idx="29">
                  <c:v>135.9666</c:v>
                </c:pt>
                <c:pt idx="30">
                  <c:v>135.9666</c:v>
                </c:pt>
                <c:pt idx="31">
                  <c:v>135.9666</c:v>
                </c:pt>
                <c:pt idx="32">
                  <c:v>135.9666</c:v>
                </c:pt>
                <c:pt idx="33">
                  <c:v>135.9666</c:v>
                </c:pt>
                <c:pt idx="34">
                  <c:v>135.9666</c:v>
                </c:pt>
                <c:pt idx="35">
                  <c:v>135.9666</c:v>
                </c:pt>
                <c:pt idx="36">
                  <c:v>135.9666</c:v>
                </c:pt>
                <c:pt idx="37">
                  <c:v>135.9666</c:v>
                </c:pt>
                <c:pt idx="38">
                  <c:v>135.9666</c:v>
                </c:pt>
                <c:pt idx="39">
                  <c:v>135.9666</c:v>
                </c:pt>
                <c:pt idx="40">
                  <c:v>135.9666</c:v>
                </c:pt>
                <c:pt idx="41">
                  <c:v>135.9666</c:v>
                </c:pt>
                <c:pt idx="42">
                  <c:v>135.9666</c:v>
                </c:pt>
                <c:pt idx="43">
                  <c:v>135.9666</c:v>
                </c:pt>
                <c:pt idx="44">
                  <c:v>135.9666</c:v>
                </c:pt>
                <c:pt idx="45">
                  <c:v>135.9666</c:v>
                </c:pt>
                <c:pt idx="46">
                  <c:v>135.9666</c:v>
                </c:pt>
                <c:pt idx="47">
                  <c:v>135.9666</c:v>
                </c:pt>
                <c:pt idx="48">
                  <c:v>135.9666</c:v>
                </c:pt>
                <c:pt idx="49">
                  <c:v>135.9666</c:v>
                </c:pt>
                <c:pt idx="50">
                  <c:v>135.9666</c:v>
                </c:pt>
                <c:pt idx="51">
                  <c:v>135.9666</c:v>
                </c:pt>
                <c:pt idx="52">
                  <c:v>135.9666</c:v>
                </c:pt>
                <c:pt idx="53">
                  <c:v>135.9666</c:v>
                </c:pt>
                <c:pt idx="54">
                  <c:v>135.9666</c:v>
                </c:pt>
                <c:pt idx="55">
                  <c:v>135.9666</c:v>
                </c:pt>
                <c:pt idx="56">
                  <c:v>135.9666</c:v>
                </c:pt>
                <c:pt idx="57">
                  <c:v>135.9666</c:v>
                </c:pt>
                <c:pt idx="58">
                  <c:v>135.9666</c:v>
                </c:pt>
                <c:pt idx="59">
                  <c:v>135.9666</c:v>
                </c:pt>
                <c:pt idx="60">
                  <c:v>135.9666</c:v>
                </c:pt>
                <c:pt idx="61">
                  <c:v>135.9666</c:v>
                </c:pt>
                <c:pt idx="62">
                  <c:v>135.9666</c:v>
                </c:pt>
                <c:pt idx="63">
                  <c:v>135.9666</c:v>
                </c:pt>
                <c:pt idx="64">
                  <c:v>135.9666</c:v>
                </c:pt>
                <c:pt idx="65">
                  <c:v>135.9666</c:v>
                </c:pt>
                <c:pt idx="66">
                  <c:v>135.9666</c:v>
                </c:pt>
                <c:pt idx="67">
                  <c:v>135.9666</c:v>
                </c:pt>
                <c:pt idx="68">
                  <c:v>135.9666</c:v>
                </c:pt>
                <c:pt idx="69">
                  <c:v>135.9666</c:v>
                </c:pt>
                <c:pt idx="70">
                  <c:v>135.9666</c:v>
                </c:pt>
                <c:pt idx="71">
                  <c:v>135.9666</c:v>
                </c:pt>
                <c:pt idx="72">
                  <c:v>135.9666</c:v>
                </c:pt>
                <c:pt idx="73">
                  <c:v>135.9666</c:v>
                </c:pt>
                <c:pt idx="74">
                  <c:v>135.9666</c:v>
                </c:pt>
                <c:pt idx="75">
                  <c:v>135.9666</c:v>
                </c:pt>
                <c:pt idx="76">
                  <c:v>135.9666</c:v>
                </c:pt>
                <c:pt idx="77">
                  <c:v>135.9666</c:v>
                </c:pt>
                <c:pt idx="78">
                  <c:v>135.9666</c:v>
                </c:pt>
                <c:pt idx="79">
                  <c:v>135.9666</c:v>
                </c:pt>
                <c:pt idx="80">
                  <c:v>135.9666</c:v>
                </c:pt>
                <c:pt idx="81">
                  <c:v>135.9666</c:v>
                </c:pt>
                <c:pt idx="82">
                  <c:v>135.9666</c:v>
                </c:pt>
                <c:pt idx="83">
                  <c:v>135.9666</c:v>
                </c:pt>
                <c:pt idx="84">
                  <c:v>135.9666</c:v>
                </c:pt>
                <c:pt idx="85">
                  <c:v>135.9666</c:v>
                </c:pt>
                <c:pt idx="86">
                  <c:v>135.9666</c:v>
                </c:pt>
                <c:pt idx="87">
                  <c:v>135.9666</c:v>
                </c:pt>
                <c:pt idx="88">
                  <c:v>135.9666</c:v>
                </c:pt>
                <c:pt idx="89">
                  <c:v>135.9666</c:v>
                </c:pt>
                <c:pt idx="90">
                  <c:v>135.9666</c:v>
                </c:pt>
                <c:pt idx="91">
                  <c:v>135.9666</c:v>
                </c:pt>
                <c:pt idx="92">
                  <c:v>135.9666</c:v>
                </c:pt>
                <c:pt idx="93">
                  <c:v>135.9666</c:v>
                </c:pt>
                <c:pt idx="94">
                  <c:v>135.9666</c:v>
                </c:pt>
                <c:pt idx="95">
                  <c:v>135.9666</c:v>
                </c:pt>
                <c:pt idx="96">
                  <c:v>135.9666</c:v>
                </c:pt>
                <c:pt idx="97">
                  <c:v>135.9666</c:v>
                </c:pt>
                <c:pt idx="98">
                  <c:v>135.9666</c:v>
                </c:pt>
                <c:pt idx="99">
                  <c:v>135.9666</c:v>
                </c:pt>
                <c:pt idx="100">
                  <c:v>135.9666</c:v>
                </c:pt>
                <c:pt idx="101">
                  <c:v>135.9666</c:v>
                </c:pt>
                <c:pt idx="102">
                  <c:v>135.9666</c:v>
                </c:pt>
                <c:pt idx="103">
                  <c:v>135.9666</c:v>
                </c:pt>
                <c:pt idx="104">
                  <c:v>135.9666</c:v>
                </c:pt>
                <c:pt idx="105">
                  <c:v>135.9666</c:v>
                </c:pt>
                <c:pt idx="106">
                  <c:v>135.9666</c:v>
                </c:pt>
                <c:pt idx="107">
                  <c:v>135.9666</c:v>
                </c:pt>
                <c:pt idx="108">
                  <c:v>135.9666</c:v>
                </c:pt>
                <c:pt idx="109">
                  <c:v>135.9666</c:v>
                </c:pt>
                <c:pt idx="110">
                  <c:v>135.9666</c:v>
                </c:pt>
                <c:pt idx="111">
                  <c:v>135.9666</c:v>
                </c:pt>
                <c:pt idx="112">
                  <c:v>135.9666</c:v>
                </c:pt>
                <c:pt idx="113">
                  <c:v>135.9666</c:v>
                </c:pt>
                <c:pt idx="114">
                  <c:v>135.9666</c:v>
                </c:pt>
                <c:pt idx="115">
                  <c:v>135.9666</c:v>
                </c:pt>
                <c:pt idx="116">
                  <c:v>135.9666</c:v>
                </c:pt>
                <c:pt idx="117">
                  <c:v>135.9666</c:v>
                </c:pt>
                <c:pt idx="118">
                  <c:v>135.9666</c:v>
                </c:pt>
                <c:pt idx="119">
                  <c:v>135.9666</c:v>
                </c:pt>
                <c:pt idx="120">
                  <c:v>135.9666</c:v>
                </c:pt>
                <c:pt idx="121">
                  <c:v>135.9666</c:v>
                </c:pt>
                <c:pt idx="122">
                  <c:v>135.9666</c:v>
                </c:pt>
                <c:pt idx="123">
                  <c:v>135.9666</c:v>
                </c:pt>
                <c:pt idx="124">
                  <c:v>135.9666</c:v>
                </c:pt>
                <c:pt idx="125">
                  <c:v>135.9666</c:v>
                </c:pt>
                <c:pt idx="126">
                  <c:v>135.9666</c:v>
                </c:pt>
                <c:pt idx="127">
                  <c:v>135.9666</c:v>
                </c:pt>
                <c:pt idx="128">
                  <c:v>135.9666</c:v>
                </c:pt>
                <c:pt idx="129">
                  <c:v>135.9666</c:v>
                </c:pt>
                <c:pt idx="130">
                  <c:v>135.9666</c:v>
                </c:pt>
                <c:pt idx="131">
                  <c:v>135.9666</c:v>
                </c:pt>
                <c:pt idx="132">
                  <c:v>135.9666</c:v>
                </c:pt>
                <c:pt idx="133">
                  <c:v>135.9666</c:v>
                </c:pt>
                <c:pt idx="134">
                  <c:v>135.9666</c:v>
                </c:pt>
                <c:pt idx="135">
                  <c:v>135.9666</c:v>
                </c:pt>
                <c:pt idx="136">
                  <c:v>135.9666</c:v>
                </c:pt>
                <c:pt idx="137">
                  <c:v>135.9666</c:v>
                </c:pt>
                <c:pt idx="138">
                  <c:v>135.9666</c:v>
                </c:pt>
                <c:pt idx="139">
                  <c:v>135.9666</c:v>
                </c:pt>
                <c:pt idx="140">
                  <c:v>135.9666</c:v>
                </c:pt>
                <c:pt idx="141">
                  <c:v>135.9666</c:v>
                </c:pt>
                <c:pt idx="142">
                  <c:v>135.9666</c:v>
                </c:pt>
                <c:pt idx="143">
                  <c:v>135.9666</c:v>
                </c:pt>
                <c:pt idx="144">
                  <c:v>135.9666</c:v>
                </c:pt>
                <c:pt idx="145">
                  <c:v>135.9666</c:v>
                </c:pt>
                <c:pt idx="146">
                  <c:v>135.9666</c:v>
                </c:pt>
                <c:pt idx="147">
                  <c:v>135.9666</c:v>
                </c:pt>
                <c:pt idx="148">
                  <c:v>135.9666</c:v>
                </c:pt>
                <c:pt idx="149">
                  <c:v>135.9666</c:v>
                </c:pt>
                <c:pt idx="150">
                  <c:v>135.9666</c:v>
                </c:pt>
                <c:pt idx="151">
                  <c:v>135.9666</c:v>
                </c:pt>
                <c:pt idx="152">
                  <c:v>135.9666</c:v>
                </c:pt>
                <c:pt idx="153">
                  <c:v>135.9666</c:v>
                </c:pt>
                <c:pt idx="154">
                  <c:v>135.9666</c:v>
                </c:pt>
                <c:pt idx="155">
                  <c:v>135.9666</c:v>
                </c:pt>
                <c:pt idx="156">
                  <c:v>135.9666</c:v>
                </c:pt>
                <c:pt idx="157">
                  <c:v>135.9666</c:v>
                </c:pt>
                <c:pt idx="158">
                  <c:v>135.9666</c:v>
                </c:pt>
                <c:pt idx="159">
                  <c:v>135.9666</c:v>
                </c:pt>
                <c:pt idx="160">
                  <c:v>135.9666</c:v>
                </c:pt>
                <c:pt idx="161">
                  <c:v>135.9666</c:v>
                </c:pt>
                <c:pt idx="162">
                  <c:v>135.9666</c:v>
                </c:pt>
                <c:pt idx="163">
                  <c:v>135.9666</c:v>
                </c:pt>
                <c:pt idx="164">
                  <c:v>135.9666</c:v>
                </c:pt>
                <c:pt idx="165">
                  <c:v>135.9666</c:v>
                </c:pt>
                <c:pt idx="166">
                  <c:v>135.9666</c:v>
                </c:pt>
                <c:pt idx="167">
                  <c:v>135.9666</c:v>
                </c:pt>
                <c:pt idx="168">
                  <c:v>135.9666</c:v>
                </c:pt>
                <c:pt idx="169">
                  <c:v>135.9666</c:v>
                </c:pt>
                <c:pt idx="170">
                  <c:v>135.9666</c:v>
                </c:pt>
                <c:pt idx="171">
                  <c:v>135.9666</c:v>
                </c:pt>
                <c:pt idx="172">
                  <c:v>135.9666</c:v>
                </c:pt>
                <c:pt idx="173">
                  <c:v>135.9666</c:v>
                </c:pt>
                <c:pt idx="174">
                  <c:v>135.9666</c:v>
                </c:pt>
                <c:pt idx="175">
                  <c:v>135.9666</c:v>
                </c:pt>
                <c:pt idx="176">
                  <c:v>135.9666</c:v>
                </c:pt>
                <c:pt idx="177">
                  <c:v>135.9666</c:v>
                </c:pt>
                <c:pt idx="178">
                  <c:v>135.9666</c:v>
                </c:pt>
                <c:pt idx="179">
                  <c:v>135.9666</c:v>
                </c:pt>
                <c:pt idx="180">
                  <c:v>135.9666</c:v>
                </c:pt>
                <c:pt idx="181">
                  <c:v>135.9666</c:v>
                </c:pt>
                <c:pt idx="182">
                  <c:v>135.9666</c:v>
                </c:pt>
                <c:pt idx="183">
                  <c:v>135.9666</c:v>
                </c:pt>
                <c:pt idx="184">
                  <c:v>135.9666</c:v>
                </c:pt>
                <c:pt idx="185">
                  <c:v>135.9666</c:v>
                </c:pt>
                <c:pt idx="186">
                  <c:v>135.9666</c:v>
                </c:pt>
                <c:pt idx="187">
                  <c:v>135.9666</c:v>
                </c:pt>
                <c:pt idx="188">
                  <c:v>135.9666</c:v>
                </c:pt>
                <c:pt idx="189">
                  <c:v>135.9666</c:v>
                </c:pt>
                <c:pt idx="190">
                  <c:v>135.9666</c:v>
                </c:pt>
                <c:pt idx="191">
                  <c:v>135.9666</c:v>
                </c:pt>
                <c:pt idx="192">
                  <c:v>135.9666</c:v>
                </c:pt>
                <c:pt idx="193">
                  <c:v>135.9666</c:v>
                </c:pt>
                <c:pt idx="194">
                  <c:v>135.9666</c:v>
                </c:pt>
                <c:pt idx="195">
                  <c:v>135.9666</c:v>
                </c:pt>
                <c:pt idx="196">
                  <c:v>135.9666</c:v>
                </c:pt>
                <c:pt idx="197">
                  <c:v>135.9666</c:v>
                </c:pt>
                <c:pt idx="198">
                  <c:v>135.9666</c:v>
                </c:pt>
                <c:pt idx="199">
                  <c:v>135.9666</c:v>
                </c:pt>
                <c:pt idx="200">
                  <c:v>135.9666</c:v>
                </c:pt>
                <c:pt idx="201">
                  <c:v>135.9666</c:v>
                </c:pt>
                <c:pt idx="202">
                  <c:v>135.9666</c:v>
                </c:pt>
                <c:pt idx="203">
                  <c:v>135.9666</c:v>
                </c:pt>
                <c:pt idx="204">
                  <c:v>135.9666</c:v>
                </c:pt>
                <c:pt idx="205">
                  <c:v>135.9666</c:v>
                </c:pt>
                <c:pt idx="206">
                  <c:v>135.9666</c:v>
                </c:pt>
                <c:pt idx="207">
                  <c:v>135.9666</c:v>
                </c:pt>
                <c:pt idx="208">
                  <c:v>135.9666</c:v>
                </c:pt>
                <c:pt idx="209">
                  <c:v>135.9666</c:v>
                </c:pt>
                <c:pt idx="210">
                  <c:v>135.9666</c:v>
                </c:pt>
                <c:pt idx="211">
                  <c:v>135.9666</c:v>
                </c:pt>
                <c:pt idx="212">
                  <c:v>135.9666</c:v>
                </c:pt>
                <c:pt idx="213">
                  <c:v>135.9666</c:v>
                </c:pt>
                <c:pt idx="214">
                  <c:v>135.9666</c:v>
                </c:pt>
                <c:pt idx="215">
                  <c:v>135.9666</c:v>
                </c:pt>
                <c:pt idx="216">
                  <c:v>135.9666</c:v>
                </c:pt>
                <c:pt idx="217">
                  <c:v>135.9666</c:v>
                </c:pt>
                <c:pt idx="218">
                  <c:v>135.9666</c:v>
                </c:pt>
                <c:pt idx="219">
                  <c:v>135.9666</c:v>
                </c:pt>
                <c:pt idx="220">
                  <c:v>135.9666</c:v>
                </c:pt>
                <c:pt idx="221">
                  <c:v>135.9666</c:v>
                </c:pt>
                <c:pt idx="222">
                  <c:v>135.9666</c:v>
                </c:pt>
                <c:pt idx="223">
                  <c:v>135.9666</c:v>
                </c:pt>
                <c:pt idx="224">
                  <c:v>135.9666</c:v>
                </c:pt>
                <c:pt idx="225">
                  <c:v>135.9666</c:v>
                </c:pt>
                <c:pt idx="226">
                  <c:v>135.9666</c:v>
                </c:pt>
                <c:pt idx="227">
                  <c:v>135.9666</c:v>
                </c:pt>
                <c:pt idx="228">
                  <c:v>135.9666</c:v>
                </c:pt>
                <c:pt idx="229">
                  <c:v>135.9666</c:v>
                </c:pt>
                <c:pt idx="230">
                  <c:v>135.9666</c:v>
                </c:pt>
                <c:pt idx="231">
                  <c:v>135.9666</c:v>
                </c:pt>
                <c:pt idx="232">
                  <c:v>135.9666</c:v>
                </c:pt>
                <c:pt idx="233">
                  <c:v>135.9666</c:v>
                </c:pt>
                <c:pt idx="234">
                  <c:v>135.9666</c:v>
                </c:pt>
                <c:pt idx="235">
                  <c:v>135.9666</c:v>
                </c:pt>
                <c:pt idx="236">
                  <c:v>135.9666</c:v>
                </c:pt>
                <c:pt idx="237">
                  <c:v>135.9666</c:v>
                </c:pt>
                <c:pt idx="238">
                  <c:v>135.9666</c:v>
                </c:pt>
                <c:pt idx="239">
                  <c:v>135.9666</c:v>
                </c:pt>
                <c:pt idx="240">
                  <c:v>135.9666</c:v>
                </c:pt>
                <c:pt idx="241">
                  <c:v>135.9666</c:v>
                </c:pt>
                <c:pt idx="242">
                  <c:v>135.9666</c:v>
                </c:pt>
                <c:pt idx="243">
                  <c:v>135.9666</c:v>
                </c:pt>
                <c:pt idx="244">
                  <c:v>135.9666</c:v>
                </c:pt>
                <c:pt idx="245">
                  <c:v>135.9666</c:v>
                </c:pt>
                <c:pt idx="246">
                  <c:v>135.9666</c:v>
                </c:pt>
                <c:pt idx="247">
                  <c:v>135.9666</c:v>
                </c:pt>
                <c:pt idx="248">
                  <c:v>135.9666</c:v>
                </c:pt>
                <c:pt idx="249">
                  <c:v>135.9666</c:v>
                </c:pt>
                <c:pt idx="250">
                  <c:v>135.9666</c:v>
                </c:pt>
                <c:pt idx="251">
                  <c:v>135.9666</c:v>
                </c:pt>
                <c:pt idx="252">
                  <c:v>135.9666</c:v>
                </c:pt>
                <c:pt idx="253">
                  <c:v>135.9666</c:v>
                </c:pt>
                <c:pt idx="254">
                  <c:v>135.9666</c:v>
                </c:pt>
                <c:pt idx="255">
                  <c:v>135.9666</c:v>
                </c:pt>
                <c:pt idx="256">
                  <c:v>135.9666</c:v>
                </c:pt>
                <c:pt idx="257">
                  <c:v>135.9666</c:v>
                </c:pt>
                <c:pt idx="258">
                  <c:v>135.9666</c:v>
                </c:pt>
                <c:pt idx="259">
                  <c:v>135.9666</c:v>
                </c:pt>
                <c:pt idx="260">
                  <c:v>135.9666</c:v>
                </c:pt>
                <c:pt idx="261">
                  <c:v>135.9666</c:v>
                </c:pt>
                <c:pt idx="262">
                  <c:v>135.9666</c:v>
                </c:pt>
                <c:pt idx="263">
                  <c:v>135.9666</c:v>
                </c:pt>
                <c:pt idx="264">
                  <c:v>135.9666</c:v>
                </c:pt>
                <c:pt idx="265">
                  <c:v>135.9666</c:v>
                </c:pt>
                <c:pt idx="266">
                  <c:v>135.9666</c:v>
                </c:pt>
                <c:pt idx="267">
                  <c:v>135.9666</c:v>
                </c:pt>
                <c:pt idx="268">
                  <c:v>135.9666</c:v>
                </c:pt>
                <c:pt idx="269">
                  <c:v>135.9666</c:v>
                </c:pt>
                <c:pt idx="270">
                  <c:v>135.9666</c:v>
                </c:pt>
                <c:pt idx="271">
                  <c:v>135.9666</c:v>
                </c:pt>
                <c:pt idx="272">
                  <c:v>135.9666</c:v>
                </c:pt>
                <c:pt idx="273">
                  <c:v>135.9666</c:v>
                </c:pt>
                <c:pt idx="274">
                  <c:v>135.9666</c:v>
                </c:pt>
                <c:pt idx="275">
                  <c:v>135.9666</c:v>
                </c:pt>
                <c:pt idx="276">
                  <c:v>135.9666</c:v>
                </c:pt>
                <c:pt idx="277">
                  <c:v>135.9666</c:v>
                </c:pt>
                <c:pt idx="278">
                  <c:v>135.9666</c:v>
                </c:pt>
                <c:pt idx="279">
                  <c:v>135.9666</c:v>
                </c:pt>
                <c:pt idx="280">
                  <c:v>135.9666</c:v>
                </c:pt>
                <c:pt idx="281">
                  <c:v>135.9666</c:v>
                </c:pt>
                <c:pt idx="282">
                  <c:v>135.9666</c:v>
                </c:pt>
                <c:pt idx="283">
                  <c:v>135.9666</c:v>
                </c:pt>
                <c:pt idx="284">
                  <c:v>135.9666</c:v>
                </c:pt>
                <c:pt idx="285">
                  <c:v>135.9666</c:v>
                </c:pt>
                <c:pt idx="286">
                  <c:v>135.9666</c:v>
                </c:pt>
                <c:pt idx="287">
                  <c:v>135.9666</c:v>
                </c:pt>
                <c:pt idx="288">
                  <c:v>135.9666</c:v>
                </c:pt>
                <c:pt idx="289">
                  <c:v>135.9666</c:v>
                </c:pt>
                <c:pt idx="290">
                  <c:v>135.9666</c:v>
                </c:pt>
                <c:pt idx="291">
                  <c:v>135.9666</c:v>
                </c:pt>
                <c:pt idx="292">
                  <c:v>135.9666</c:v>
                </c:pt>
                <c:pt idx="293">
                  <c:v>135.9666</c:v>
                </c:pt>
                <c:pt idx="294">
                  <c:v>135.9666</c:v>
                </c:pt>
                <c:pt idx="295">
                  <c:v>135.9666</c:v>
                </c:pt>
                <c:pt idx="296">
                  <c:v>135.9666</c:v>
                </c:pt>
                <c:pt idx="297">
                  <c:v>135.9666</c:v>
                </c:pt>
                <c:pt idx="298">
                  <c:v>135.9666</c:v>
                </c:pt>
                <c:pt idx="299">
                  <c:v>135.9666</c:v>
                </c:pt>
                <c:pt idx="300">
                  <c:v>135.9666</c:v>
                </c:pt>
                <c:pt idx="301">
                  <c:v>135.9666</c:v>
                </c:pt>
                <c:pt idx="302">
                  <c:v>135.9666</c:v>
                </c:pt>
                <c:pt idx="303">
                  <c:v>135.9666</c:v>
                </c:pt>
                <c:pt idx="304">
                  <c:v>135.9666</c:v>
                </c:pt>
                <c:pt idx="305">
                  <c:v>135.9666</c:v>
                </c:pt>
                <c:pt idx="306">
                  <c:v>135.9666</c:v>
                </c:pt>
                <c:pt idx="307">
                  <c:v>135.9666</c:v>
                </c:pt>
                <c:pt idx="308">
                  <c:v>135.9666</c:v>
                </c:pt>
                <c:pt idx="309">
                  <c:v>135.9666</c:v>
                </c:pt>
                <c:pt idx="310">
                  <c:v>135.9666</c:v>
                </c:pt>
                <c:pt idx="311">
                  <c:v>135.9666</c:v>
                </c:pt>
                <c:pt idx="312">
                  <c:v>135.9666</c:v>
                </c:pt>
                <c:pt idx="313">
                  <c:v>135.9666</c:v>
                </c:pt>
                <c:pt idx="314">
                  <c:v>135.9666</c:v>
                </c:pt>
                <c:pt idx="315">
                  <c:v>135.9666</c:v>
                </c:pt>
                <c:pt idx="316">
                  <c:v>135.9666</c:v>
                </c:pt>
                <c:pt idx="317">
                  <c:v>135.9666</c:v>
                </c:pt>
                <c:pt idx="318">
                  <c:v>135.9666</c:v>
                </c:pt>
                <c:pt idx="319">
                  <c:v>135.9666</c:v>
                </c:pt>
                <c:pt idx="320">
                  <c:v>135.9666</c:v>
                </c:pt>
                <c:pt idx="321">
                  <c:v>135.9666</c:v>
                </c:pt>
                <c:pt idx="322">
                  <c:v>135.9666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25-4A04-B293-85ED75F0A61C}"/>
            </c:ext>
          </c:extLst>
        </c:ser>
        <c:ser>
          <c:idx val="3"/>
          <c:order val="3"/>
          <c:tx>
            <c:v>Total Force</c:v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WLTC_class_3!$Z$1486:$Z$1808</c:f>
              <c:numCache>
                <c:formatCode>General</c:formatCode>
                <c:ptCount val="323"/>
                <c:pt idx="0">
                  <c:v>438.46659999999997</c:v>
                </c:pt>
                <c:pt idx="1">
                  <c:v>741.16866892545272</c:v>
                </c:pt>
                <c:pt idx="2">
                  <c:v>700.52487570181108</c:v>
                </c:pt>
                <c:pt idx="3">
                  <c:v>618.87364868826876</c:v>
                </c:pt>
                <c:pt idx="4">
                  <c:v>537.32220364411307</c:v>
                </c:pt>
                <c:pt idx="5">
                  <c:v>483.25030120874442</c:v>
                </c:pt>
                <c:pt idx="6">
                  <c:v>456.73225598697786</c:v>
                </c:pt>
                <c:pt idx="7">
                  <c:v>485.23800813866319</c:v>
                </c:pt>
                <c:pt idx="8">
                  <c:v>582.91418055466863</c:v>
                </c:pt>
                <c:pt idx="9">
                  <c:v>708.73830952501874</c:v>
                </c:pt>
                <c:pt idx="10">
                  <c:v>849.28228583798625</c:v>
                </c:pt>
                <c:pt idx="11">
                  <c:v>991.0841829616752</c:v>
                </c:pt>
                <c:pt idx="12">
                  <c:v>1106.9946990311685</c:v>
                </c:pt>
                <c:pt idx="13">
                  <c:v>1183.2295992285185</c:v>
                </c:pt>
                <c:pt idx="14">
                  <c:v>1192.3043309715804</c:v>
                </c:pt>
                <c:pt idx="15">
                  <c:v>1147.0136593400298</c:v>
                </c:pt>
                <c:pt idx="16">
                  <c:v>1088.4272252929686</c:v>
                </c:pt>
                <c:pt idx="17">
                  <c:v>1002.2852640411857</c:v>
                </c:pt>
                <c:pt idx="18">
                  <c:v>915.49284124837993</c:v>
                </c:pt>
                <c:pt idx="19">
                  <c:v>828.16059382621393</c:v>
                </c:pt>
                <c:pt idx="20">
                  <c:v>725.95945235401791</c:v>
                </c:pt>
                <c:pt idx="21">
                  <c:v>622.4390178974628</c:v>
                </c:pt>
                <c:pt idx="22">
                  <c:v>517.43897130907988</c:v>
                </c:pt>
                <c:pt idx="23">
                  <c:v>465.83907322826894</c:v>
                </c:pt>
                <c:pt idx="24">
                  <c:v>441.79261486328062</c:v>
                </c:pt>
                <c:pt idx="25">
                  <c:v>430.66784090304617</c:v>
                </c:pt>
                <c:pt idx="26">
                  <c:v>433.76859691407464</c:v>
                </c:pt>
                <c:pt idx="27">
                  <c:v>408.95895260750024</c:v>
                </c:pt>
                <c:pt idx="28">
                  <c:v>397.4738780632465</c:v>
                </c:pt>
                <c:pt idx="29">
                  <c:v>413.50967840798631</c:v>
                </c:pt>
                <c:pt idx="30">
                  <c:v>443.78019367514412</c:v>
                </c:pt>
                <c:pt idx="31">
                  <c:v>488.30045378479673</c:v>
                </c:pt>
                <c:pt idx="32">
                  <c:v>575.0651936060782</c:v>
                </c:pt>
                <c:pt idx="33">
                  <c:v>691.34477771296872</c:v>
                </c:pt>
                <c:pt idx="34">
                  <c:v>809.76946541278562</c:v>
                </c:pt>
                <c:pt idx="35">
                  <c:v>916.75959579971322</c:v>
                </c:pt>
                <c:pt idx="36">
                  <c:v>970.73492812987945</c:v>
                </c:pt>
                <c:pt idx="37">
                  <c:v>942.6912179024464</c:v>
                </c:pt>
                <c:pt idx="38">
                  <c:v>830.89125685541239</c:v>
                </c:pt>
                <c:pt idx="39">
                  <c:v>715.90244776579698</c:v>
                </c:pt>
                <c:pt idx="40">
                  <c:v>626.79666977477996</c:v>
                </c:pt>
                <c:pt idx="41">
                  <c:v>562.87628409221327</c:v>
                </c:pt>
                <c:pt idx="42">
                  <c:v>512.14603388685202</c:v>
                </c:pt>
                <c:pt idx="43">
                  <c:v>459.60426081467347</c:v>
                </c:pt>
                <c:pt idx="44">
                  <c:v>392.70669846391917</c:v>
                </c:pt>
                <c:pt idx="45">
                  <c:v>295.83838425194443</c:v>
                </c:pt>
                <c:pt idx="46">
                  <c:v>155.87347735964445</c:v>
                </c:pt>
                <c:pt idx="47">
                  <c:v>-29.586129460503031</c:v>
                </c:pt>
                <c:pt idx="48">
                  <c:v>-191.00679287570074</c:v>
                </c:pt>
                <c:pt idx="49">
                  <c:v>-300.06061478847982</c:v>
                </c:pt>
                <c:pt idx="50">
                  <c:v>-313.56750296254643</c:v>
                </c:pt>
                <c:pt idx="51">
                  <c:v>-243.02630936888886</c:v>
                </c:pt>
                <c:pt idx="52">
                  <c:v>-128.76018893621398</c:v>
                </c:pt>
                <c:pt idx="53">
                  <c:v>15.808594092668727</c:v>
                </c:pt>
                <c:pt idx="54">
                  <c:v>163.5194654127863</c:v>
                </c:pt>
                <c:pt idx="55">
                  <c:v>313.76580074999947</c:v>
                </c:pt>
                <c:pt idx="56">
                  <c:v>480.77647005781097</c:v>
                </c:pt>
                <c:pt idx="57">
                  <c:v>678.36159301651992</c:v>
                </c:pt>
                <c:pt idx="58">
                  <c:v>880.22523322324389</c:v>
                </c:pt>
                <c:pt idx="59">
                  <c:v>1030.6309245943116</c:v>
                </c:pt>
                <c:pt idx="60">
                  <c:v>1156.2954412946999</c:v>
                </c:pt>
                <c:pt idx="61">
                  <c:v>1243.7493418324777</c:v>
                </c:pt>
                <c:pt idx="62">
                  <c:v>1305.1832719998649</c:v>
                </c:pt>
                <c:pt idx="63">
                  <c:v>1341.3341153783099</c:v>
                </c:pt>
                <c:pt idx="64">
                  <c:v>1309.074384451786</c:v>
                </c:pt>
                <c:pt idx="65">
                  <c:v>1206.8994172216699</c:v>
                </c:pt>
                <c:pt idx="66">
                  <c:v>1018.6331340891853</c:v>
                </c:pt>
                <c:pt idx="67">
                  <c:v>824.16659142798528</c:v>
                </c:pt>
                <c:pt idx="68">
                  <c:v>694.13980168749924</c:v>
                </c:pt>
                <c:pt idx="69">
                  <c:v>616.16380763007487</c:v>
                </c:pt>
                <c:pt idx="70">
                  <c:v>605.44651150298694</c:v>
                </c:pt>
                <c:pt idx="71">
                  <c:v>623.00617874421869</c:v>
                </c:pt>
                <c:pt idx="72">
                  <c:v>654.33672087444484</c:v>
                </c:pt>
                <c:pt idx="73">
                  <c:v>687.23454967026964</c:v>
                </c:pt>
                <c:pt idx="74">
                  <c:v>706.42329324851949</c:v>
                </c:pt>
                <c:pt idx="75">
                  <c:v>712.68909992867498</c:v>
                </c:pt>
                <c:pt idx="76">
                  <c:v>718.21551804069645</c:v>
                </c:pt>
                <c:pt idx="77">
                  <c:v>752.08152418801728</c:v>
                </c:pt>
                <c:pt idx="78">
                  <c:v>800.55715826407504</c:v>
                </c:pt>
                <c:pt idx="79">
                  <c:v>850.73033831304815</c:v>
                </c:pt>
                <c:pt idx="80">
                  <c:v>915.5799459355303</c:v>
                </c:pt>
                <c:pt idx="81">
                  <c:v>983.06104206447708</c:v>
                </c:pt>
                <c:pt idx="82">
                  <c:v>1010.3312901674984</c:v>
                </c:pt>
                <c:pt idx="83">
                  <c:v>1024.0652971338113</c:v>
                </c:pt>
                <c:pt idx="84">
                  <c:v>1038.0130629634114</c:v>
                </c:pt>
                <c:pt idx="85">
                  <c:v>1065.9245876562995</c:v>
                </c:pt>
                <c:pt idx="86">
                  <c:v>1094.9554238969974</c:v>
                </c:pt>
                <c:pt idx="87">
                  <c:v>1110.4775738544536</c:v>
                </c:pt>
                <c:pt idx="88">
                  <c:v>1139.991037528669</c:v>
                </c:pt>
                <c:pt idx="89">
                  <c:v>1143.1947873732674</c:v>
                </c:pt>
                <c:pt idx="90">
                  <c:v>1117.2419060273792</c:v>
                </c:pt>
                <c:pt idx="91">
                  <c:v>1104.2770912332453</c:v>
                </c:pt>
                <c:pt idx="92">
                  <c:v>1090.5127681906756</c:v>
                </c:pt>
                <c:pt idx="93">
                  <c:v>1075.9138670861632</c:v>
                </c:pt>
                <c:pt idx="94">
                  <c:v>1060.4478230928796</c:v>
                </c:pt>
                <c:pt idx="95">
                  <c:v>1016.5845763706737</c:v>
                </c:pt>
                <c:pt idx="96">
                  <c:v>955.99749296252014</c:v>
                </c:pt>
                <c:pt idx="97">
                  <c:v>907.15475021991119</c:v>
                </c:pt>
                <c:pt idx="98">
                  <c:v>842.52628830269987</c:v>
                </c:pt>
                <c:pt idx="99">
                  <c:v>774.80876031229673</c:v>
                </c:pt>
                <c:pt idx="100">
                  <c:v>718.77628830269907</c:v>
                </c:pt>
                <c:pt idx="101">
                  <c:v>688.18388224726959</c:v>
                </c:pt>
                <c:pt idx="102">
                  <c:v>657.59899115187534</c:v>
                </c:pt>
                <c:pt idx="103">
                  <c:v>638.72420590407933</c:v>
                </c:pt>
                <c:pt idx="104">
                  <c:v>620.88940762591869</c:v>
                </c:pt>
                <c:pt idx="105">
                  <c:v>573.53726007546925</c:v>
                </c:pt>
                <c:pt idx="106">
                  <c:v>538.95608023124464</c:v>
                </c:pt>
                <c:pt idx="107">
                  <c:v>503.41340299999979</c:v>
                </c:pt>
                <c:pt idx="108">
                  <c:v>466.92926827516783</c:v>
                </c:pt>
                <c:pt idx="109">
                  <c:v>443.27622093686307</c:v>
                </c:pt>
                <c:pt idx="110">
                  <c:v>447.20667315453113</c:v>
                </c:pt>
                <c:pt idx="111">
                  <c:v>479.69047227078704</c:v>
                </c:pt>
                <c:pt idx="112">
                  <c:v>514.16907577921927</c:v>
                </c:pt>
                <c:pt idx="113">
                  <c:v>549.6475864704189</c:v>
                </c:pt>
                <c:pt idx="114">
                  <c:v>573.31662684241155</c:v>
                </c:pt>
                <c:pt idx="115">
                  <c:v>596.99902714336395</c:v>
                </c:pt>
                <c:pt idx="116">
                  <c:v>622.59523726719772</c:v>
                </c:pt>
                <c:pt idx="117">
                  <c:v>593.19478737326756</c:v>
                </c:pt>
                <c:pt idx="118">
                  <c:v>561.90390753213035</c:v>
                </c:pt>
                <c:pt idx="119">
                  <c:v>516.87638761994742</c:v>
                </c:pt>
                <c:pt idx="120">
                  <c:v>455.29787510267516</c:v>
                </c:pt>
                <c:pt idx="121">
                  <c:v>420.32967481651917</c:v>
                </c:pt>
                <c:pt idx="122">
                  <c:v>384.49182665491242</c:v>
                </c:pt>
                <c:pt idx="123">
                  <c:v>361.5568754979688</c:v>
                </c:pt>
                <c:pt idx="124">
                  <c:v>379.95542389699699</c:v>
                </c:pt>
                <c:pt idx="125">
                  <c:v>427.73438229651811</c:v>
                </c:pt>
                <c:pt idx="126">
                  <c:v>463.60367090966753</c:v>
                </c:pt>
                <c:pt idx="127">
                  <c:v>514.14270713185431</c:v>
                </c:pt>
                <c:pt idx="128">
                  <c:v>553.61416658964572</c:v>
                </c:pt>
                <c:pt idx="129">
                  <c:v>579.33896602967468</c:v>
                </c:pt>
                <c:pt idx="130">
                  <c:v>606.83896602967502</c:v>
                </c:pt>
                <c:pt idx="131">
                  <c:v>634.33896602967548</c:v>
                </c:pt>
                <c:pt idx="132">
                  <c:v>649.86416658964413</c:v>
                </c:pt>
                <c:pt idx="133">
                  <c:v>664.50301936296762</c:v>
                </c:pt>
                <c:pt idx="134">
                  <c:v>708.42458765630045</c:v>
                </c:pt>
                <c:pt idx="135">
                  <c:v>753.24836865191116</c:v>
                </c:pt>
                <c:pt idx="136">
                  <c:v>799.88409001211903</c:v>
                </c:pt>
                <c:pt idx="137">
                  <c:v>847.45542389699779</c:v>
                </c:pt>
                <c:pt idx="138">
                  <c:v>910.64297285785278</c:v>
                </c:pt>
                <c:pt idx="139">
                  <c:v>961.99182665491287</c:v>
                </c:pt>
                <c:pt idx="140">
                  <c:v>1000.6239874571299</c:v>
                </c:pt>
                <c:pt idx="141">
                  <c:v>999.06951510465171</c:v>
                </c:pt>
                <c:pt idx="142">
                  <c:v>968.24902714336235</c:v>
                </c:pt>
                <c:pt idx="143">
                  <c:v>936.5680762577814</c:v>
                </c:pt>
                <c:pt idx="144">
                  <c:v>889.28343522961393</c:v>
                </c:pt>
                <c:pt idx="145">
                  <c:v>812.60502427199606</c:v>
                </c:pt>
                <c:pt idx="146">
                  <c:v>718.30223391726804</c:v>
                </c:pt>
                <c:pt idx="147">
                  <c:v>634.82821159685273</c:v>
                </c:pt>
                <c:pt idx="148">
                  <c:v>507.19047227078744</c:v>
                </c:pt>
                <c:pt idx="149">
                  <c:v>360.02957364479937</c:v>
                </c:pt>
                <c:pt idx="150">
                  <c:v>236.64459482245252</c:v>
                </c:pt>
                <c:pt idx="151">
                  <c:v>150.92581505777741</c:v>
                </c:pt>
                <c:pt idx="152">
                  <c:v>133.30782624541843</c:v>
                </c:pt>
                <c:pt idx="153">
                  <c:v>199.39515352351953</c:v>
                </c:pt>
                <c:pt idx="154">
                  <c:v>311.45980816298572</c:v>
                </c:pt>
                <c:pt idx="155">
                  <c:v>440.95261824302952</c:v>
                </c:pt>
                <c:pt idx="156">
                  <c:v>548.29858485645389</c:v>
                </c:pt>
                <c:pt idx="157">
                  <c:v>588.66557705204741</c:v>
                </c:pt>
                <c:pt idx="158">
                  <c:v>588.66557705204536</c:v>
                </c:pt>
                <c:pt idx="159">
                  <c:v>546.53340424319924</c:v>
                </c:pt>
                <c:pt idx="160">
                  <c:v>502.64189579002038</c:v>
                </c:pt>
                <c:pt idx="161">
                  <c:v>471.63157445694776</c:v>
                </c:pt>
                <c:pt idx="162">
                  <c:v>467.2624601906993</c:v>
                </c:pt>
                <c:pt idx="163">
                  <c:v>505.03219869777666</c:v>
                </c:pt>
                <c:pt idx="164">
                  <c:v>572.04707792467582</c:v>
                </c:pt>
                <c:pt idx="165">
                  <c:v>669.16422081344774</c:v>
                </c:pt>
                <c:pt idx="166">
                  <c:v>756.01246019069845</c:v>
                </c:pt>
                <c:pt idx="167">
                  <c:v>830.88506513236166</c:v>
                </c:pt>
                <c:pt idx="168">
                  <c:v>894.70261824303111</c:v>
                </c:pt>
                <c:pt idx="169">
                  <c:v>945.74836865191196</c:v>
                </c:pt>
                <c:pt idx="170">
                  <c:v>998.70542389699699</c:v>
                </c:pt>
                <c:pt idx="171">
                  <c:v>1025.2208360140296</c:v>
                </c:pt>
                <c:pt idx="172">
                  <c:v>1038.1499072607685</c:v>
                </c:pt>
                <c:pt idx="173">
                  <c:v>1023.7426376372144</c:v>
                </c:pt>
                <c:pt idx="174">
                  <c:v>993.84523726719624</c:v>
                </c:pt>
                <c:pt idx="175">
                  <c:v>976.85741386631867</c:v>
                </c:pt>
                <c:pt idx="176">
                  <c:v>945.25161258111086</c:v>
                </c:pt>
                <c:pt idx="177">
                  <c:v>925.5270912332436</c:v>
                </c:pt>
                <c:pt idx="178">
                  <c:v>933.35600960120109</c:v>
                </c:pt>
                <c:pt idx="179">
                  <c:v>941.23836768497904</c:v>
                </c:pt>
                <c:pt idx="180">
                  <c:v>949.1741654845772</c:v>
                </c:pt>
                <c:pt idx="181">
                  <c:v>957.16340299999933</c:v>
                </c:pt>
                <c:pt idx="182">
                  <c:v>965.20608023124385</c:v>
                </c:pt>
                <c:pt idx="183">
                  <c:v>959.55219717831119</c:v>
                </c:pt>
                <c:pt idx="184">
                  <c:v>966.68013677387989</c:v>
                </c:pt>
                <c:pt idx="185">
                  <c:v>974.87645318811326</c:v>
                </c:pt>
                <c:pt idx="186">
                  <c:v>954.59206731745439</c:v>
                </c:pt>
                <c:pt idx="187">
                  <c:v>947.05944425514508</c:v>
                </c:pt>
                <c:pt idx="188">
                  <c:v>925.80688103298621</c:v>
                </c:pt>
                <c:pt idx="189">
                  <c:v>902.48853879607486</c:v>
                </c:pt>
                <c:pt idx="190">
                  <c:v>892.9335564881178</c:v>
                </c:pt>
                <c:pt idx="191">
                  <c:v>882.33858721053116</c:v>
                </c:pt>
                <c:pt idx="192">
                  <c:v>871.75113289297792</c:v>
                </c:pt>
                <c:pt idx="193">
                  <c:v>846.36367165907473</c:v>
                </c:pt>
                <c:pt idx="194">
                  <c:v>833.67119353546366</c:v>
                </c:pt>
                <c:pt idx="195">
                  <c:v>834.72955040741158</c:v>
                </c:pt>
                <c:pt idx="196">
                  <c:v>822.03874227491997</c:v>
                </c:pt>
                <c:pt idx="197">
                  <c:v>808.28874227491883</c:v>
                </c:pt>
                <c:pt idx="198">
                  <c:v>794.53874227491769</c:v>
                </c:pt>
                <c:pt idx="199">
                  <c:v>765.97955040740953</c:v>
                </c:pt>
                <c:pt idx="200">
                  <c:v>736.36367165907507</c:v>
                </c:pt>
                <c:pt idx="201">
                  <c:v>719.44611600326937</c:v>
                </c:pt>
                <c:pt idx="202">
                  <c:v>716.28607530750082</c:v>
                </c:pt>
                <c:pt idx="203">
                  <c:v>740.63354957176784</c:v>
                </c:pt>
                <c:pt idx="204">
                  <c:v>780.83437765097665</c:v>
                </c:pt>
                <c:pt idx="205">
                  <c:v>822.08437765097824</c:v>
                </c:pt>
                <c:pt idx="206">
                  <c:v>879.18355648812053</c:v>
                </c:pt>
                <c:pt idx="207">
                  <c:v>910.89193410911923</c:v>
                </c:pt>
                <c:pt idx="208">
                  <c:v>915.11367165907473</c:v>
                </c:pt>
                <c:pt idx="209">
                  <c:v>919.3487691379878</c:v>
                </c:pt>
                <c:pt idx="210">
                  <c:v>896.09722654585221</c:v>
                </c:pt>
                <c:pt idx="211">
                  <c:v>870.72646522314335</c:v>
                </c:pt>
                <c:pt idx="212">
                  <c:v>859.1090438826767</c:v>
                </c:pt>
                <c:pt idx="213">
                  <c:v>846.42658570578044</c:v>
                </c:pt>
                <c:pt idx="214">
                  <c:v>847.49496252444305</c:v>
                </c:pt>
                <c:pt idx="215">
                  <c:v>848.56417433866704</c:v>
                </c:pt>
                <c:pt idx="216">
                  <c:v>849.63422114845503</c:v>
                </c:pt>
                <c:pt idx="217">
                  <c:v>850.70510295379916</c:v>
                </c:pt>
                <c:pt idx="218">
                  <c:v>851.77681975469841</c:v>
                </c:pt>
                <c:pt idx="219">
                  <c:v>852.84937155116177</c:v>
                </c:pt>
                <c:pt idx="220">
                  <c:v>840.17275834318548</c:v>
                </c:pt>
                <c:pt idx="221">
                  <c:v>812.67275834318696</c:v>
                </c:pt>
                <c:pt idx="222">
                  <c:v>784.09937155116563</c:v>
                </c:pt>
                <c:pt idx="223">
                  <c:v>768.20510295379597</c:v>
                </c:pt>
                <c:pt idx="224">
                  <c:v>766.06417433866784</c:v>
                </c:pt>
                <c:pt idx="225">
                  <c:v>750.17658570577998</c:v>
                </c:pt>
                <c:pt idx="226">
                  <c:v>746.97646522314449</c:v>
                </c:pt>
                <c:pt idx="227">
                  <c:v>758.59722654585426</c:v>
                </c:pt>
                <c:pt idx="228">
                  <c:v>756.4713278507993</c:v>
                </c:pt>
                <c:pt idx="229">
                  <c:v>768.09876913798666</c:v>
                </c:pt>
                <c:pt idx="230">
                  <c:v>780.78874227491849</c:v>
                </c:pt>
                <c:pt idx="231">
                  <c:v>779.72955040741078</c:v>
                </c:pt>
                <c:pt idx="232">
                  <c:v>806.1711935354632</c:v>
                </c:pt>
                <c:pt idx="233">
                  <c:v>834.72955040741158</c:v>
                </c:pt>
                <c:pt idx="234">
                  <c:v>849.53874227491849</c:v>
                </c:pt>
                <c:pt idx="235">
                  <c:v>879.15963099661303</c:v>
                </c:pt>
                <c:pt idx="236">
                  <c:v>896.09722654585426</c:v>
                </c:pt>
                <c:pt idx="237">
                  <c:v>913.04233705512843</c:v>
                </c:pt>
                <c:pt idx="238">
                  <c:v>931.06417433866829</c:v>
                </c:pt>
                <c:pt idx="239">
                  <c:v>949.09937155116404</c:v>
                </c:pt>
                <c:pt idx="240">
                  <c:v>968.22465546687522</c:v>
                </c:pt>
                <c:pt idx="241">
                  <c:v>987.37081427157909</c:v>
                </c:pt>
                <c:pt idx="242">
                  <c:v>993.87375969069569</c:v>
                </c:pt>
                <c:pt idx="243">
                  <c:v>971.81584325118706</c:v>
                </c:pt>
                <c:pt idx="244">
                  <c:v>934.93454001965188</c:v>
                </c:pt>
                <c:pt idx="245">
                  <c:v>895.87389837724606</c:v>
                </c:pt>
                <c:pt idx="246">
                  <c:v>855.71983004937999</c:v>
                </c:pt>
                <c:pt idx="247">
                  <c:v>772.1238983772414</c:v>
                </c:pt>
                <c:pt idx="248">
                  <c:v>656.65676494996626</c:v>
                </c:pt>
                <c:pt idx="249">
                  <c:v>523.11852950112188</c:v>
                </c:pt>
                <c:pt idx="250">
                  <c:v>370.52681975469829</c:v>
                </c:pt>
                <c:pt idx="251">
                  <c:v>212.80698477824501</c:v>
                </c:pt>
                <c:pt idx="252">
                  <c:v>105.19699830627917</c:v>
                </c:pt>
                <c:pt idx="253">
                  <c:v>52.052197178311985</c:v>
                </c:pt>
                <c:pt idx="254">
                  <c:v>25.9352060613204</c:v>
                </c:pt>
                <c:pt idx="255">
                  <c:v>28.855024271995603</c:v>
                </c:pt>
                <c:pt idx="256">
                  <c:v>33.24902714336281</c:v>
                </c:pt>
                <c:pt idx="257">
                  <c:v>25.307094995120224</c:v>
                </c:pt>
                <c:pt idx="258">
                  <c:v>-9.6931245020315941</c:v>
                </c:pt>
                <c:pt idx="259">
                  <c:v>-31.396329090331676</c:v>
                </c:pt>
                <c:pt idx="260">
                  <c:v>-37.993918387421388</c:v>
                </c:pt>
                <c:pt idx="261">
                  <c:v>-30.399795033419025</c:v>
                </c:pt>
                <c:pt idx="262">
                  <c:v>20.561042064477135</c:v>
                </c:pt>
                <c:pt idx="263">
                  <c:v>101.85627158985238</c:v>
                </c:pt>
                <c:pt idx="264">
                  <c:v>159.16182244830165</c:v>
                </c:pt>
                <c:pt idx="265">
                  <c:v>189.93137568044583</c:v>
                </c:pt>
                <c:pt idx="266">
                  <c:v>222.42352475229879</c:v>
                </c:pt>
                <c:pt idx="267">
                  <c:v>228.29951662411949</c:v>
                </c:pt>
                <c:pt idx="268">
                  <c:v>220.50900805191108</c:v>
                </c:pt>
                <c:pt idx="269">
                  <c:v>240.30199903567544</c:v>
                </c:pt>
                <c:pt idx="270">
                  <c:v>261.69651150298694</c:v>
                </c:pt>
                <c:pt idx="271">
                  <c:v>283.1444636861188</c:v>
                </c:pt>
                <c:pt idx="272">
                  <c:v>319.89049763697653</c:v>
                </c:pt>
                <c:pt idx="273">
                  <c:v>329.91015497391868</c:v>
                </c:pt>
                <c:pt idx="274">
                  <c:v>326.20068719985272</c:v>
                </c:pt>
                <c:pt idx="275">
                  <c:v>322.51209431477992</c:v>
                </c:pt>
                <c:pt idx="276">
                  <c:v>318.84437631870003</c:v>
                </c:pt>
                <c:pt idx="277">
                  <c:v>315.19753321161318</c:v>
                </c:pt>
                <c:pt idx="278">
                  <c:v>311.57156499351947</c:v>
                </c:pt>
                <c:pt idx="279">
                  <c:v>294.21647166441949</c:v>
                </c:pt>
                <c:pt idx="280">
                  <c:v>289.91791452296957</c:v>
                </c:pt>
                <c:pt idx="281">
                  <c:v>286.35874594965355</c:v>
                </c:pt>
                <c:pt idx="282">
                  <c:v>268.36529851514416</c:v>
                </c:pt>
                <c:pt idx="283">
                  <c:v>264.15191092078572</c:v>
                </c:pt>
                <c:pt idx="284">
                  <c:v>259.96858316657745</c:v>
                </c:pt>
                <c:pt idx="285">
                  <c:v>255.8153152525191</c:v>
                </c:pt>
                <c:pt idx="286">
                  <c:v>237.94210717861162</c:v>
                </c:pt>
                <c:pt idx="287">
                  <c:v>191.91969005701955</c:v>
                </c:pt>
                <c:pt idx="288">
                  <c:v>103.3438448666997</c:v>
                </c:pt>
                <c:pt idx="289">
                  <c:v>-15.312971598720026</c:v>
                </c:pt>
                <c:pt idx="290">
                  <c:v>-163.920500031925</c:v>
                </c:pt>
                <c:pt idx="291">
                  <c:v>-329.81423466055458</c:v>
                </c:pt>
                <c:pt idx="292">
                  <c:v>-470.79520303098116</c:v>
                </c:pt>
                <c:pt idx="293">
                  <c:v>-544.68614257413572</c:v>
                </c:pt>
                <c:pt idx="294">
                  <c:v>-562.72204666413563</c:v>
                </c:pt>
                <c:pt idx="295">
                  <c:v>-552.40291530098159</c:v>
                </c:pt>
                <c:pt idx="296">
                  <c:v>-498.98343377748176</c:v>
                </c:pt>
                <c:pt idx="297">
                  <c:v>-429.63837132312517</c:v>
                </c:pt>
                <c:pt idx="298">
                  <c:v>-399.57063185892468</c:v>
                </c:pt>
                <c:pt idx="299">
                  <c:v>-424.02193495232478</c:v>
                </c:pt>
                <c:pt idx="300">
                  <c:v>-503.40769089428761</c:v>
                </c:pt>
                <c:pt idx="301">
                  <c:v>-625.09136626370037</c:v>
                </c:pt>
                <c:pt idx="302">
                  <c:v>-733.78238260578109</c:v>
                </c:pt>
                <c:pt idx="303">
                  <c:v>-773.81733594833145</c:v>
                </c:pt>
                <c:pt idx="304">
                  <c:v>-729.96661415952155</c:v>
                </c:pt>
                <c:pt idx="305">
                  <c:v>-629.26512471258866</c:v>
                </c:pt>
                <c:pt idx="306">
                  <c:v>-498.94566902842041</c:v>
                </c:pt>
                <c:pt idx="307">
                  <c:v>-408.09642030870339</c:v>
                </c:pt>
                <c:pt idx="308">
                  <c:v>-371.40549606478714</c:v>
                </c:pt>
                <c:pt idx="309">
                  <c:v>-361.67725217818906</c:v>
                </c:pt>
                <c:pt idx="310">
                  <c:v>-379.14757489453103</c:v>
                </c:pt>
                <c:pt idx="311">
                  <c:v>-437.73805580133694</c:v>
                </c:pt>
                <c:pt idx="312">
                  <c:v>-537.70420353988061</c:v>
                </c:pt>
                <c:pt idx="313">
                  <c:v>-665.25301583883663</c:v>
                </c:pt>
                <c:pt idx="314">
                  <c:v>-792.71707608848135</c:v>
                </c:pt>
                <c:pt idx="315">
                  <c:v>-837.12335930423126</c:v>
                </c:pt>
                <c:pt idx="316">
                  <c:v>-1059.1544860032557</c:v>
                </c:pt>
                <c:pt idx="317">
                  <c:v>-579.03340000000003</c:v>
                </c:pt>
                <c:pt idx="318">
                  <c:v>135.9666</c:v>
                </c:pt>
                <c:pt idx="319">
                  <c:v>135.9666</c:v>
                </c:pt>
                <c:pt idx="320">
                  <c:v>135.9666</c:v>
                </c:pt>
                <c:pt idx="321">
                  <c:v>135.9666</c:v>
                </c:pt>
                <c:pt idx="322">
                  <c:v>135.9666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E25-4A04-B293-85ED75F0A6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01461680"/>
        <c:axId val="1600708384"/>
      </c:lineChart>
      <c:catAx>
        <c:axId val="1601461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</a:t>
                </a:r>
                <a:r>
                  <a:rPr lang="en-GB" sz="1400" baseline="0"/>
                  <a:t> (s)</a:t>
                </a:r>
                <a:endParaRPr lang="en-GB" sz="1400"/>
              </a:p>
            </c:rich>
          </c:tx>
          <c:layout>
            <c:manualLayout>
              <c:xMode val="edge"/>
              <c:yMode val="edge"/>
              <c:x val="0.49948834803112535"/>
              <c:y val="0.8928928024021747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0708384"/>
        <c:crosses val="autoZero"/>
        <c:auto val="1"/>
        <c:lblAlgn val="ctr"/>
        <c:lblOffset val="100"/>
        <c:noMultiLvlLbl val="0"/>
      </c:catAx>
      <c:valAx>
        <c:axId val="1600708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Tractive</a:t>
                </a:r>
                <a:r>
                  <a:rPr lang="en-GB" sz="1400" baseline="0"/>
                  <a:t> Force (N)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146168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466350440225617"/>
          <c:y val="0.95471088541954097"/>
          <c:w val="0.60569337805435064"/>
          <c:h val="3.48453855317687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Tractive Power (Low Phase)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454398119435533"/>
          <c:y val="8.3431750478300551E-2"/>
          <c:w val="0.87957318026385078"/>
          <c:h val="0.84338250348810251"/>
        </c:manualLayout>
      </c:layout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WLTC_class_3!$AB$8:$AB$597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20.539903888395525</c:v>
                </c:pt>
                <c:pt idx="13">
                  <c:v>401.90231573867936</c:v>
                </c:pt>
                <c:pt idx="14">
                  <c:v>1897.0260352891128</c:v>
                </c:pt>
                <c:pt idx="15">
                  <c:v>3296.7233632861517</c:v>
                </c:pt>
                <c:pt idx="16">
                  <c:v>4023.2693778173807</c:v>
                </c:pt>
                <c:pt idx="17">
                  <c:v>6245.4454844809334</c:v>
                </c:pt>
                <c:pt idx="18">
                  <c:v>8480.3368108729428</c:v>
                </c:pt>
                <c:pt idx="19">
                  <c:v>6945.5349160788573</c:v>
                </c:pt>
                <c:pt idx="20">
                  <c:v>3485.5476150152526</c:v>
                </c:pt>
                <c:pt idx="21">
                  <c:v>2177.2242349157596</c:v>
                </c:pt>
                <c:pt idx="22">
                  <c:v>2088.3323070176912</c:v>
                </c:pt>
                <c:pt idx="23">
                  <c:v>2244.7642868224011</c:v>
                </c:pt>
                <c:pt idx="24">
                  <c:v>3607.7592300960523</c:v>
                </c:pt>
                <c:pt idx="25">
                  <c:v>4796.0058247703664</c:v>
                </c:pt>
                <c:pt idx="26">
                  <c:v>5602.0085475801798</c:v>
                </c:pt>
                <c:pt idx="27">
                  <c:v>7869.177995415288</c:v>
                </c:pt>
                <c:pt idx="28">
                  <c:v>8940.4948147572613</c:v>
                </c:pt>
                <c:pt idx="29">
                  <c:v>9188.9787369564401</c:v>
                </c:pt>
                <c:pt idx="30">
                  <c:v>7740.0648791617368</c:v>
                </c:pt>
                <c:pt idx="31">
                  <c:v>5741.9523057541828</c:v>
                </c:pt>
                <c:pt idx="32">
                  <c:v>4892.2125072374547</c:v>
                </c:pt>
                <c:pt idx="33">
                  <c:v>4483.6190624643677</c:v>
                </c:pt>
                <c:pt idx="34">
                  <c:v>3709.5021220786348</c:v>
                </c:pt>
                <c:pt idx="35">
                  <c:v>2362.7225290656593</c:v>
                </c:pt>
                <c:pt idx="36">
                  <c:v>-367.95718808234307</c:v>
                </c:pt>
                <c:pt idx="37">
                  <c:v>-4497.2760554240449</c:v>
                </c:pt>
                <c:pt idx="38">
                  <c:v>-6442.933806760675</c:v>
                </c:pt>
                <c:pt idx="39">
                  <c:v>-5505.0650821304162</c:v>
                </c:pt>
                <c:pt idx="40">
                  <c:v>-4424.0159328335294</c:v>
                </c:pt>
                <c:pt idx="41">
                  <c:v>-5297.8843483981409</c:v>
                </c:pt>
                <c:pt idx="42">
                  <c:v>-6596.870351304643</c:v>
                </c:pt>
                <c:pt idx="43">
                  <c:v>-5387.6496170864875</c:v>
                </c:pt>
                <c:pt idx="44">
                  <c:v>-2595.904209740173</c:v>
                </c:pt>
                <c:pt idx="45">
                  <c:v>-541.63905585773239</c:v>
                </c:pt>
                <c:pt idx="46">
                  <c:v>-221.8999368953655</c:v>
                </c:pt>
                <c:pt idx="47">
                  <c:v>-667.10608748756511</c:v>
                </c:pt>
                <c:pt idx="48">
                  <c:v>-427.53726417677967</c:v>
                </c:pt>
                <c:pt idx="49">
                  <c:v>329.76774274909212</c:v>
                </c:pt>
                <c:pt idx="50">
                  <c:v>465.73996497131151</c:v>
                </c:pt>
                <c:pt idx="51">
                  <c:v>-677.35897988180488</c:v>
                </c:pt>
                <c:pt idx="52">
                  <c:v>-1940.6617240055534</c:v>
                </c:pt>
                <c:pt idx="53">
                  <c:v>-1280.4111777381736</c:v>
                </c:pt>
                <c:pt idx="54">
                  <c:v>-30.824128211429535</c:v>
                </c:pt>
                <c:pt idx="55">
                  <c:v>427.42856010000014</c:v>
                </c:pt>
                <c:pt idx="56">
                  <c:v>473.26189343333323</c:v>
                </c:pt>
                <c:pt idx="57">
                  <c:v>610.76189343333351</c:v>
                </c:pt>
                <c:pt idx="58">
                  <c:v>768.00832336435576</c:v>
                </c:pt>
                <c:pt idx="59">
                  <c:v>1654.0817816357621</c:v>
                </c:pt>
                <c:pt idx="60">
                  <c:v>2107.97309722716</c:v>
                </c:pt>
                <c:pt idx="61">
                  <c:v>1320.6441734972677</c:v>
                </c:pt>
                <c:pt idx="62">
                  <c:v>1193.698512729286</c:v>
                </c:pt>
                <c:pt idx="63">
                  <c:v>1403.6553528060381</c:v>
                </c:pt>
                <c:pt idx="64">
                  <c:v>1748.829599759365</c:v>
                </c:pt>
                <c:pt idx="65">
                  <c:v>1417.5455205268684</c:v>
                </c:pt>
                <c:pt idx="66">
                  <c:v>1167.1696750736485</c:v>
                </c:pt>
                <c:pt idx="67">
                  <c:v>2313.2960691565522</c:v>
                </c:pt>
                <c:pt idx="68">
                  <c:v>4585.3824166691729</c:v>
                </c:pt>
                <c:pt idx="69">
                  <c:v>6514.9337810209063</c:v>
                </c:pt>
                <c:pt idx="70">
                  <c:v>7896.8923922652184</c:v>
                </c:pt>
                <c:pt idx="71">
                  <c:v>8375.3899363097298</c:v>
                </c:pt>
                <c:pt idx="72">
                  <c:v>7360.6869350311454</c:v>
                </c:pt>
                <c:pt idx="73">
                  <c:v>5581.6065650974888</c:v>
                </c:pt>
                <c:pt idx="74">
                  <c:v>4571.4312218328814</c:v>
                </c:pt>
                <c:pt idx="75">
                  <c:v>4575.6153457203836</c:v>
                </c:pt>
                <c:pt idx="76">
                  <c:v>5019.0230632358052</c:v>
                </c:pt>
                <c:pt idx="77">
                  <c:v>4909.8216733796253</c:v>
                </c:pt>
                <c:pt idx="78">
                  <c:v>3689.2734677359758</c:v>
                </c:pt>
                <c:pt idx="79">
                  <c:v>1753.9831384893876</c:v>
                </c:pt>
                <c:pt idx="80">
                  <c:v>671.32013343281267</c:v>
                </c:pt>
                <c:pt idx="81">
                  <c:v>-383.92832662037659</c:v>
                </c:pt>
                <c:pt idx="82">
                  <c:v>-126.37811296853843</c:v>
                </c:pt>
                <c:pt idx="83">
                  <c:v>1136.9488067584764</c:v>
                </c:pt>
                <c:pt idx="84">
                  <c:v>417.45188219774093</c:v>
                </c:pt>
                <c:pt idx="85">
                  <c:v>-27.182967764050225</c:v>
                </c:pt>
                <c:pt idx="86">
                  <c:v>90.60902889727501</c:v>
                </c:pt>
                <c:pt idx="87">
                  <c:v>333.48406716648162</c:v>
                </c:pt>
                <c:pt idx="88">
                  <c:v>-1771.286301925091</c:v>
                </c:pt>
                <c:pt idx="89">
                  <c:v>-6825.6997857531569</c:v>
                </c:pt>
                <c:pt idx="90">
                  <c:v>-9055.7717853992108</c:v>
                </c:pt>
                <c:pt idx="91">
                  <c:v>-7700.4675455566357</c:v>
                </c:pt>
                <c:pt idx="92">
                  <c:v>-4365.5419835428438</c:v>
                </c:pt>
                <c:pt idx="93">
                  <c:v>-2142.2868449138064</c:v>
                </c:pt>
                <c:pt idx="94">
                  <c:v>-1864.2381065666659</c:v>
                </c:pt>
                <c:pt idx="95">
                  <c:v>-1802.4979216814522</c:v>
                </c:pt>
                <c:pt idx="96">
                  <c:v>-997.08273258821498</c:v>
                </c:pt>
                <c:pt idx="97">
                  <c:v>-358.49232287729996</c:v>
                </c:pt>
                <c:pt idx="98">
                  <c:v>-219.2858134344456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22.067681666173304</c:v>
                </c:pt>
                <c:pt idx="139">
                  <c:v>499.99941714644632</c:v>
                </c:pt>
                <c:pt idx="140">
                  <c:v>2516.2840739880726</c:v>
                </c:pt>
                <c:pt idx="141">
                  <c:v>5063.2781131026841</c:v>
                </c:pt>
                <c:pt idx="142">
                  <c:v>5180.5578257525476</c:v>
                </c:pt>
                <c:pt idx="143">
                  <c:v>3318.6827005206978</c:v>
                </c:pt>
                <c:pt idx="144">
                  <c:v>2287.1176662909929</c:v>
                </c:pt>
                <c:pt idx="145">
                  <c:v>3193.8355161434879</c:v>
                </c:pt>
                <c:pt idx="146">
                  <c:v>5004.4087623925652</c:v>
                </c:pt>
                <c:pt idx="147">
                  <c:v>5903.0438677344964</c:v>
                </c:pt>
                <c:pt idx="148">
                  <c:v>5313.0199455782458</c:v>
                </c:pt>
                <c:pt idx="149">
                  <c:v>3733.6590601390767</c:v>
                </c:pt>
                <c:pt idx="150">
                  <c:v>1660.0427140875067</c:v>
                </c:pt>
                <c:pt idx="151">
                  <c:v>-1514.4802555160559</c:v>
                </c:pt>
                <c:pt idx="152">
                  <c:v>-5803.7640677025938</c:v>
                </c:pt>
                <c:pt idx="153">
                  <c:v>-7558.188834651497</c:v>
                </c:pt>
                <c:pt idx="154">
                  <c:v>-5431.6623013264125</c:v>
                </c:pt>
                <c:pt idx="155">
                  <c:v>-2162.7214298800254</c:v>
                </c:pt>
                <c:pt idx="156">
                  <c:v>152.42856009999949</c:v>
                </c:pt>
                <c:pt idx="157">
                  <c:v>1509.7067816357624</c:v>
                </c:pt>
                <c:pt idx="158">
                  <c:v>3042.3369206655566</c:v>
                </c:pt>
                <c:pt idx="159">
                  <c:v>4650.2964150816315</c:v>
                </c:pt>
                <c:pt idx="160">
                  <c:v>5613.1144302399416</c:v>
                </c:pt>
                <c:pt idx="161">
                  <c:v>5858.626204821484</c:v>
                </c:pt>
                <c:pt idx="162">
                  <c:v>5246.0186180429064</c:v>
                </c:pt>
                <c:pt idx="163">
                  <c:v>5502.9026500700338</c:v>
                </c:pt>
                <c:pt idx="164">
                  <c:v>5355.4737935072753</c:v>
                </c:pt>
                <c:pt idx="165">
                  <c:v>4611.8483961169286</c:v>
                </c:pt>
                <c:pt idx="166">
                  <c:v>4170.6458995507974</c:v>
                </c:pt>
                <c:pt idx="167">
                  <c:v>5609.277183206128</c:v>
                </c:pt>
                <c:pt idx="168">
                  <c:v>7213.0299502889093</c:v>
                </c:pt>
                <c:pt idx="169">
                  <c:v>5980.3299986057627</c:v>
                </c:pt>
                <c:pt idx="170">
                  <c:v>2361.8401715705186</c:v>
                </c:pt>
                <c:pt idx="171">
                  <c:v>-2123.3380478753047</c:v>
                </c:pt>
                <c:pt idx="172">
                  <c:v>-6752.8232462274782</c:v>
                </c:pt>
                <c:pt idx="173">
                  <c:v>-7955.9077122266008</c:v>
                </c:pt>
                <c:pt idx="174">
                  <c:v>-4645.5568678844065</c:v>
                </c:pt>
                <c:pt idx="175">
                  <c:v>-789.28820850122611</c:v>
                </c:pt>
                <c:pt idx="176">
                  <c:v>1706.5864940246227</c:v>
                </c:pt>
                <c:pt idx="177">
                  <c:v>3850.6304738848203</c:v>
                </c:pt>
                <c:pt idx="178">
                  <c:v>4803.0870711228499</c:v>
                </c:pt>
                <c:pt idx="179">
                  <c:v>3399.0757268057428</c:v>
                </c:pt>
                <c:pt idx="180">
                  <c:v>1757.8789250603365</c:v>
                </c:pt>
                <c:pt idx="181">
                  <c:v>961.20296017393923</c:v>
                </c:pt>
                <c:pt idx="182">
                  <c:v>53.242393472409312</c:v>
                </c:pt>
                <c:pt idx="183">
                  <c:v>-2019.0982485378606</c:v>
                </c:pt>
                <c:pt idx="184">
                  <c:v>-3493.3619946010881</c:v>
                </c:pt>
                <c:pt idx="185">
                  <c:v>-3553.3106861687211</c:v>
                </c:pt>
                <c:pt idx="186">
                  <c:v>-2869.2518627973977</c:v>
                </c:pt>
                <c:pt idx="187">
                  <c:v>-2023.1922994793003</c:v>
                </c:pt>
                <c:pt idx="188">
                  <c:v>-1386.1704002406354</c:v>
                </c:pt>
                <c:pt idx="189">
                  <c:v>-921.25200178333273</c:v>
                </c:pt>
                <c:pt idx="190">
                  <c:v>-524.64024530196991</c:v>
                </c:pt>
                <c:pt idx="191">
                  <c:v>-289.97337864613286</c:v>
                </c:pt>
                <c:pt idx="192">
                  <c:v>-79.140853012436679</c:v>
                </c:pt>
                <c:pt idx="193">
                  <c:v>160.55556531364488</c:v>
                </c:pt>
                <c:pt idx="194">
                  <c:v>248.84826968236769</c:v>
                </c:pt>
                <c:pt idx="195">
                  <c:v>381.595226766667</c:v>
                </c:pt>
                <c:pt idx="196">
                  <c:v>473.26189343333323</c:v>
                </c:pt>
                <c:pt idx="197">
                  <c:v>473.26189343333323</c:v>
                </c:pt>
                <c:pt idx="198">
                  <c:v>702.42856009999991</c:v>
                </c:pt>
                <c:pt idx="199">
                  <c:v>972.18750975808973</c:v>
                </c:pt>
                <c:pt idx="200">
                  <c:v>1261.2611283987458</c:v>
                </c:pt>
                <c:pt idx="201">
                  <c:v>1630.0260529983025</c:v>
                </c:pt>
                <c:pt idx="202">
                  <c:v>2037.9595835286457</c:v>
                </c:pt>
                <c:pt idx="203">
                  <c:v>3196.1094781766274</c:v>
                </c:pt>
                <c:pt idx="204">
                  <c:v>4207.9103131129814</c:v>
                </c:pt>
                <c:pt idx="205">
                  <c:v>4797.8580968397919</c:v>
                </c:pt>
                <c:pt idx="206">
                  <c:v>6236.6931091584365</c:v>
                </c:pt>
                <c:pt idx="207">
                  <c:v>7200.8098664515137</c:v>
                </c:pt>
                <c:pt idx="208">
                  <c:v>7184.5455917270037</c:v>
                </c:pt>
                <c:pt idx="209">
                  <c:v>8433.05220140247</c:v>
                </c:pt>
                <c:pt idx="210">
                  <c:v>9229.6966169555762</c:v>
                </c:pt>
                <c:pt idx="211">
                  <c:v>7757.0544301350901</c:v>
                </c:pt>
                <c:pt idx="212">
                  <c:v>6670.7617696409579</c:v>
                </c:pt>
                <c:pt idx="213">
                  <c:v>6012.5250750943351</c:v>
                </c:pt>
                <c:pt idx="214">
                  <c:v>6537.1753291478935</c:v>
                </c:pt>
                <c:pt idx="215">
                  <c:v>8153.3395997650014</c:v>
                </c:pt>
                <c:pt idx="216">
                  <c:v>9631.3737552734383</c:v>
                </c:pt>
                <c:pt idx="217">
                  <c:v>10186.483485183375</c:v>
                </c:pt>
                <c:pt idx="218">
                  <c:v>9765.3980639688853</c:v>
                </c:pt>
                <c:pt idx="219">
                  <c:v>8824.9360319901862</c:v>
                </c:pt>
                <c:pt idx="220">
                  <c:v>7723.110557745239</c:v>
                </c:pt>
                <c:pt idx="221">
                  <c:v>6304.4986709973837</c:v>
                </c:pt>
                <c:pt idx="222">
                  <c:v>5364.3491997344208</c:v>
                </c:pt>
                <c:pt idx="223">
                  <c:v>5226.8742386610847</c:v>
                </c:pt>
                <c:pt idx="224">
                  <c:v>5276.2680316121232</c:v>
                </c:pt>
                <c:pt idx="225">
                  <c:v>5963.6925124802983</c:v>
                </c:pt>
                <c:pt idx="226">
                  <c:v>6280.5800999808007</c:v>
                </c:pt>
                <c:pt idx="227">
                  <c:v>6161.974215125977</c:v>
                </c:pt>
                <c:pt idx="228">
                  <c:v>6040.5108702944744</c:v>
                </c:pt>
                <c:pt idx="229">
                  <c:v>5683.7053348816298</c:v>
                </c:pt>
                <c:pt idx="230">
                  <c:v>4873.0046044036662</c:v>
                </c:pt>
                <c:pt idx="231">
                  <c:v>3578.212937737012</c:v>
                </c:pt>
                <c:pt idx="232">
                  <c:v>746.6914459927325</c:v>
                </c:pt>
                <c:pt idx="233">
                  <c:v>-2927.2245626942477</c:v>
                </c:pt>
                <c:pt idx="234">
                  <c:v>-4165.1462111870551</c:v>
                </c:pt>
                <c:pt idx="235">
                  <c:v>-2573.9732223234391</c:v>
                </c:pt>
                <c:pt idx="236">
                  <c:v>-110.55988167932365</c:v>
                </c:pt>
                <c:pt idx="237">
                  <c:v>608.54636198543642</c:v>
                </c:pt>
                <c:pt idx="238">
                  <c:v>-1108.9252055315103</c:v>
                </c:pt>
                <c:pt idx="239">
                  <c:v>-4376.6841701617259</c:v>
                </c:pt>
                <c:pt idx="240">
                  <c:v>-6455.492945628228</c:v>
                </c:pt>
                <c:pt idx="241">
                  <c:v>-5212.0523782866458</c:v>
                </c:pt>
                <c:pt idx="242">
                  <c:v>-4582.4751948439507</c:v>
                </c:pt>
                <c:pt idx="243">
                  <c:v>-4939.7873043526397</c:v>
                </c:pt>
                <c:pt idx="244">
                  <c:v>-4424.0159328335294</c:v>
                </c:pt>
                <c:pt idx="245">
                  <c:v>-5297.8843483981409</c:v>
                </c:pt>
                <c:pt idx="246">
                  <c:v>-6596.870351304643</c:v>
                </c:pt>
                <c:pt idx="247">
                  <c:v>-5387.6496170864875</c:v>
                </c:pt>
                <c:pt idx="248">
                  <c:v>-2595.904209740173</c:v>
                </c:pt>
                <c:pt idx="249">
                  <c:v>-541.63905585773239</c:v>
                </c:pt>
                <c:pt idx="250">
                  <c:v>-221.8999368953655</c:v>
                </c:pt>
                <c:pt idx="251">
                  <c:v>-667.10608748756511</c:v>
                </c:pt>
                <c:pt idx="252">
                  <c:v>-427.53726417677967</c:v>
                </c:pt>
                <c:pt idx="253">
                  <c:v>329.76774274909212</c:v>
                </c:pt>
                <c:pt idx="254">
                  <c:v>465.73996497131151</c:v>
                </c:pt>
                <c:pt idx="255">
                  <c:v>-677.35897988180488</c:v>
                </c:pt>
                <c:pt idx="256">
                  <c:v>-1101.1478351166641</c:v>
                </c:pt>
                <c:pt idx="257">
                  <c:v>416.85281025358614</c:v>
                </c:pt>
                <c:pt idx="258">
                  <c:v>2623.8519030962952</c:v>
                </c:pt>
                <c:pt idx="259">
                  <c:v>4297.7086860903009</c:v>
                </c:pt>
                <c:pt idx="260">
                  <c:v>5049.4807881098432</c:v>
                </c:pt>
                <c:pt idx="261">
                  <c:v>5540.2115587986827</c:v>
                </c:pt>
                <c:pt idx="262">
                  <c:v>6566.2922525429431</c:v>
                </c:pt>
                <c:pt idx="263">
                  <c:v>8812.1394782953339</c:v>
                </c:pt>
                <c:pt idx="264">
                  <c:v>10811.348915952636</c:v>
                </c:pt>
                <c:pt idx="265">
                  <c:v>10871.367874141944</c:v>
                </c:pt>
                <c:pt idx="266">
                  <c:v>9161.945133432806</c:v>
                </c:pt>
                <c:pt idx="267">
                  <c:v>8406.1027715037289</c:v>
                </c:pt>
                <c:pt idx="268">
                  <c:v>8434.6560977657427</c:v>
                </c:pt>
                <c:pt idx="269">
                  <c:v>7779.5021220786321</c:v>
                </c:pt>
                <c:pt idx="270">
                  <c:v>5660.0494844262166</c:v>
                </c:pt>
                <c:pt idx="271">
                  <c:v>2339.0888861267026</c:v>
                </c:pt>
                <c:pt idx="272">
                  <c:v>1602.7059658071951</c:v>
                </c:pt>
                <c:pt idx="273">
                  <c:v>-498.41448433038624</c:v>
                </c:pt>
                <c:pt idx="274">
                  <c:v>-4892.6309569654568</c:v>
                </c:pt>
                <c:pt idx="275">
                  <c:v>-6553.897228496272</c:v>
                </c:pt>
                <c:pt idx="276">
                  <c:v>-7217.3264950961402</c:v>
                </c:pt>
                <c:pt idx="277">
                  <c:v>-7557.282323791399</c:v>
                </c:pt>
                <c:pt idx="278">
                  <c:v>-8994.6491942959437</c:v>
                </c:pt>
                <c:pt idx="279">
                  <c:v>-8097.2105486237633</c:v>
                </c:pt>
                <c:pt idx="280">
                  <c:v>-3410.1118260590233</c:v>
                </c:pt>
                <c:pt idx="281">
                  <c:v>2015.8038955752629</c:v>
                </c:pt>
                <c:pt idx="282">
                  <c:v>6601.9466012743478</c:v>
                </c:pt>
                <c:pt idx="283">
                  <c:v>8639.510594293135</c:v>
                </c:pt>
                <c:pt idx="284">
                  <c:v>10111.078010815687</c:v>
                </c:pt>
                <c:pt idx="285">
                  <c:v>11125.254384304173</c:v>
                </c:pt>
                <c:pt idx="286">
                  <c:v>11447.148063235805</c:v>
                </c:pt>
                <c:pt idx="287">
                  <c:v>12578.840242295524</c:v>
                </c:pt>
                <c:pt idx="288">
                  <c:v>13741.373191102457</c:v>
                </c:pt>
                <c:pt idx="289">
                  <c:v>12408.011401498017</c:v>
                </c:pt>
                <c:pt idx="290">
                  <c:v>7937.2963619854336</c:v>
                </c:pt>
                <c:pt idx="291">
                  <c:v>3313.1901183206705</c:v>
                </c:pt>
                <c:pt idx="292">
                  <c:v>44.79636198544187</c:v>
                </c:pt>
                <c:pt idx="293">
                  <c:v>-383.33957916276654</c:v>
                </c:pt>
                <c:pt idx="294">
                  <c:v>665.12945705356208</c:v>
                </c:pt>
                <c:pt idx="295">
                  <c:v>1883.8122385719096</c:v>
                </c:pt>
                <c:pt idx="296">
                  <c:v>2944.9314899101296</c:v>
                </c:pt>
                <c:pt idx="297">
                  <c:v>3671.3122385718957</c:v>
                </c:pt>
                <c:pt idx="298">
                  <c:v>3890.1293185167087</c:v>
                </c:pt>
                <c:pt idx="299">
                  <c:v>3375.0252903868945</c:v>
                </c:pt>
                <c:pt idx="300">
                  <c:v>2652.3864014980213</c:v>
                </c:pt>
                <c:pt idx="301">
                  <c:v>1731.3793185167156</c:v>
                </c:pt>
                <c:pt idx="302">
                  <c:v>619.76379204777243</c:v>
                </c:pt>
                <c:pt idx="303">
                  <c:v>-304.79131202745106</c:v>
                </c:pt>
                <c:pt idx="304">
                  <c:v>-1542.9857406849578</c:v>
                </c:pt>
                <c:pt idx="305">
                  <c:v>-2384.5930483180969</c:v>
                </c:pt>
                <c:pt idx="306">
                  <c:v>-1565.6017913062981</c:v>
                </c:pt>
                <c:pt idx="307">
                  <c:v>-8.8972284962663259</c:v>
                </c:pt>
                <c:pt idx="308">
                  <c:v>1203.6490211826081</c:v>
                </c:pt>
                <c:pt idx="309">
                  <c:v>1343.3573572299551</c:v>
                </c:pt>
                <c:pt idx="310">
                  <c:v>860.36525032482348</c:v>
                </c:pt>
                <c:pt idx="311">
                  <c:v>382.42843630762081</c:v>
                </c:pt>
                <c:pt idx="312">
                  <c:v>-530.97693773149012</c:v>
                </c:pt>
                <c:pt idx="313">
                  <c:v>-1551.9491589864183</c:v>
                </c:pt>
                <c:pt idx="314">
                  <c:v>-2224.2568772999994</c:v>
                </c:pt>
                <c:pt idx="315">
                  <c:v>-2170.3378793469519</c:v>
                </c:pt>
                <c:pt idx="316">
                  <c:v>-1739.9973412536447</c:v>
                </c:pt>
                <c:pt idx="317">
                  <c:v>-2065.602516529254</c:v>
                </c:pt>
                <c:pt idx="318">
                  <c:v>-2793.4049984374983</c:v>
                </c:pt>
                <c:pt idx="319">
                  <c:v>-2858.7344649024676</c:v>
                </c:pt>
                <c:pt idx="320">
                  <c:v>-1200.5494946010879</c:v>
                </c:pt>
                <c:pt idx="321">
                  <c:v>-11.891665770827281</c:v>
                </c:pt>
                <c:pt idx="322">
                  <c:v>453.74633562341455</c:v>
                </c:pt>
                <c:pt idx="323">
                  <c:v>548.85050229008596</c:v>
                </c:pt>
                <c:pt idx="324">
                  <c:v>156.05612822037659</c:v>
                </c:pt>
                <c:pt idx="325">
                  <c:v>695.85175759287915</c:v>
                </c:pt>
                <c:pt idx="326">
                  <c:v>787.13647981510599</c:v>
                </c:pt>
                <c:pt idx="327">
                  <c:v>502.93931383128222</c:v>
                </c:pt>
                <c:pt idx="328">
                  <c:v>-1732.0822801606951</c:v>
                </c:pt>
                <c:pt idx="329">
                  <c:v>-3667.1542066465017</c:v>
                </c:pt>
                <c:pt idx="330">
                  <c:v>-1683.147717668247</c:v>
                </c:pt>
                <c:pt idx="331">
                  <c:v>177.87604003648929</c:v>
                </c:pt>
                <c:pt idx="332">
                  <c:v>46.900073952369652</c:v>
                </c:pt>
                <c:pt idx="333">
                  <c:v>-20.884820604046098</c:v>
                </c:pt>
                <c:pt idx="334">
                  <c:v>96.966245873033074</c:v>
                </c:pt>
                <c:pt idx="335">
                  <c:v>-24.540416471353922</c:v>
                </c:pt>
                <c:pt idx="336">
                  <c:v>195.32503247580814</c:v>
                </c:pt>
                <c:pt idx="337">
                  <c:v>574.00204806539784</c:v>
                </c:pt>
                <c:pt idx="338">
                  <c:v>1192.2000324758078</c:v>
                </c:pt>
                <c:pt idx="339">
                  <c:v>2565.0324586518518</c:v>
                </c:pt>
                <c:pt idx="340">
                  <c:v>4612.8927427490908</c:v>
                </c:pt>
                <c:pt idx="341">
                  <c:v>5983.0457760185691</c:v>
                </c:pt>
                <c:pt idx="342">
                  <c:v>4662.4481816960897</c:v>
                </c:pt>
                <c:pt idx="343">
                  <c:v>2271.2514669536072</c:v>
                </c:pt>
                <c:pt idx="344">
                  <c:v>1626.510402609885</c:v>
                </c:pt>
                <c:pt idx="345">
                  <c:v>2226.7477847095684</c:v>
                </c:pt>
                <c:pt idx="346">
                  <c:v>2319.6398519448012</c:v>
                </c:pt>
                <c:pt idx="347">
                  <c:v>1934.0939276264703</c:v>
                </c:pt>
                <c:pt idx="348">
                  <c:v>2392.9153543378129</c:v>
                </c:pt>
                <c:pt idx="349">
                  <c:v>2350.6588344671327</c:v>
                </c:pt>
                <c:pt idx="350">
                  <c:v>1855.2450682490917</c:v>
                </c:pt>
                <c:pt idx="351">
                  <c:v>1325.1469319911209</c:v>
                </c:pt>
                <c:pt idx="352">
                  <c:v>1103.9603460268706</c:v>
                </c:pt>
                <c:pt idx="353">
                  <c:v>1098.2099795419722</c:v>
                </c:pt>
                <c:pt idx="354">
                  <c:v>1199.0415962868062</c:v>
                </c:pt>
                <c:pt idx="355">
                  <c:v>1518.7290962868108</c:v>
                </c:pt>
                <c:pt idx="356">
                  <c:v>1640.5922904713145</c:v>
                </c:pt>
                <c:pt idx="357">
                  <c:v>1217.4385986577859</c:v>
                </c:pt>
                <c:pt idx="358">
                  <c:v>-78.178909346914466</c:v>
                </c:pt>
                <c:pt idx="359">
                  <c:v>-1840.5790224373732</c:v>
                </c:pt>
                <c:pt idx="360">
                  <c:v>-2407.5679774908363</c:v>
                </c:pt>
                <c:pt idx="361">
                  <c:v>-1725.8995523124252</c:v>
                </c:pt>
                <c:pt idx="362">
                  <c:v>-807.62204962882583</c:v>
                </c:pt>
                <c:pt idx="363">
                  <c:v>-61.225057314764271</c:v>
                </c:pt>
                <c:pt idx="364">
                  <c:v>568.42178362329366</c:v>
                </c:pt>
                <c:pt idx="365">
                  <c:v>963.73428362329651</c:v>
                </c:pt>
                <c:pt idx="366">
                  <c:v>1287.1688494768196</c:v>
                </c:pt>
                <c:pt idx="367">
                  <c:v>1963.830319062014</c:v>
                </c:pt>
                <c:pt idx="368">
                  <c:v>2901.2856001008186</c:v>
                </c:pt>
                <c:pt idx="369">
                  <c:v>3012.7190277726381</c:v>
                </c:pt>
                <c:pt idx="370">
                  <c:v>2012.3061282203762</c:v>
                </c:pt>
                <c:pt idx="371">
                  <c:v>627.99559827388828</c:v>
                </c:pt>
                <c:pt idx="372">
                  <c:v>-1853.6541130637838</c:v>
                </c:pt>
                <c:pt idx="373">
                  <c:v>-4046.0648307507663</c:v>
                </c:pt>
                <c:pt idx="374">
                  <c:v>-3931.8760926024283</c:v>
                </c:pt>
                <c:pt idx="375">
                  <c:v>-2611.504664147199</c:v>
                </c:pt>
                <c:pt idx="376">
                  <c:v>-1439.9701238551959</c:v>
                </c:pt>
                <c:pt idx="377">
                  <c:v>-771.20430044525381</c:v>
                </c:pt>
                <c:pt idx="378">
                  <c:v>-403.53193354525234</c:v>
                </c:pt>
                <c:pt idx="379">
                  <c:v>-211.35869824197536</c:v>
                </c:pt>
                <c:pt idx="380">
                  <c:v>-246.23818301840012</c:v>
                </c:pt>
                <c:pt idx="381">
                  <c:v>-302.84787045637063</c:v>
                </c:pt>
                <c:pt idx="382">
                  <c:v>-262.73662232491989</c:v>
                </c:pt>
                <c:pt idx="383">
                  <c:v>-227.09967458213049</c:v>
                </c:pt>
                <c:pt idx="384">
                  <c:v>-158.96356956978971</c:v>
                </c:pt>
                <c:pt idx="385">
                  <c:v>-45.062395669957816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58.989866311735625</c:v>
                </c:pt>
                <c:pt idx="393">
                  <c:v>424.31708463720264</c:v>
                </c:pt>
                <c:pt idx="394">
                  <c:v>1319.2380198464</c:v>
                </c:pt>
                <c:pt idx="395">
                  <c:v>2697.7138223070406</c:v>
                </c:pt>
                <c:pt idx="396">
                  <c:v>4385.4041566976894</c:v>
                </c:pt>
                <c:pt idx="397">
                  <c:v>6132.6448340118768</c:v>
                </c:pt>
                <c:pt idx="398">
                  <c:v>6962.0414996978207</c:v>
                </c:pt>
                <c:pt idx="399">
                  <c:v>5422.5944298641198</c:v>
                </c:pt>
                <c:pt idx="400">
                  <c:v>2530.3305564513998</c:v>
                </c:pt>
                <c:pt idx="401">
                  <c:v>476.99722311806153</c:v>
                </c:pt>
                <c:pt idx="402">
                  <c:v>-1067.9203310432504</c:v>
                </c:pt>
                <c:pt idx="403">
                  <c:v>-1910.0683912718023</c:v>
                </c:pt>
                <c:pt idx="404">
                  <c:v>-1624.8277414968011</c:v>
                </c:pt>
                <c:pt idx="405">
                  <c:v>-1378.9183266469608</c:v>
                </c:pt>
                <c:pt idx="406">
                  <c:v>-1503.4484184844125</c:v>
                </c:pt>
                <c:pt idx="407">
                  <c:v>-1508.5975390983981</c:v>
                </c:pt>
                <c:pt idx="408">
                  <c:v>-1016.8558265027332</c:v>
                </c:pt>
                <c:pt idx="409">
                  <c:v>-189.78684491380673</c:v>
                </c:pt>
                <c:pt idx="410">
                  <c:v>449.94714916813416</c:v>
                </c:pt>
                <c:pt idx="411">
                  <c:v>720.99827522052408</c:v>
                </c:pt>
                <c:pt idx="412">
                  <c:v>840.69926619730438</c:v>
                </c:pt>
                <c:pt idx="413">
                  <c:v>970.67225469803054</c:v>
                </c:pt>
                <c:pt idx="414">
                  <c:v>1397.8495767609386</c:v>
                </c:pt>
                <c:pt idx="415">
                  <c:v>2165.365179395953</c:v>
                </c:pt>
                <c:pt idx="416">
                  <c:v>2579.0993534515278</c:v>
                </c:pt>
                <c:pt idx="417">
                  <c:v>1996.3085259600325</c:v>
                </c:pt>
                <c:pt idx="418">
                  <c:v>875.13725757940733</c:v>
                </c:pt>
                <c:pt idx="419">
                  <c:v>-289.9762053359641</c:v>
                </c:pt>
                <c:pt idx="420">
                  <c:v>-750.93816732499715</c:v>
                </c:pt>
                <c:pt idx="421">
                  <c:v>-207.63294376590238</c:v>
                </c:pt>
                <c:pt idx="422">
                  <c:v>537.40535280603558</c:v>
                </c:pt>
                <c:pt idx="423">
                  <c:v>1296.9467146414358</c:v>
                </c:pt>
                <c:pt idx="424">
                  <c:v>2482.3797484149659</c:v>
                </c:pt>
                <c:pt idx="425">
                  <c:v>4741.5608686905189</c:v>
                </c:pt>
                <c:pt idx="426">
                  <c:v>8151.9500542373889</c:v>
                </c:pt>
                <c:pt idx="427">
                  <c:v>10692.170048608712</c:v>
                </c:pt>
                <c:pt idx="428">
                  <c:v>8801.0938229065632</c:v>
                </c:pt>
                <c:pt idx="429">
                  <c:v>4117.3941138411683</c:v>
                </c:pt>
                <c:pt idx="430">
                  <c:v>933.53601654294062</c:v>
                </c:pt>
                <c:pt idx="431">
                  <c:v>-356.40223842407067</c:v>
                </c:pt>
                <c:pt idx="432">
                  <c:v>-246.32478575315005</c:v>
                </c:pt>
                <c:pt idx="433">
                  <c:v>581.38393662505166</c:v>
                </c:pt>
                <c:pt idx="434">
                  <c:v>691.95256278359454</c:v>
                </c:pt>
                <c:pt idx="435">
                  <c:v>-732.61991202186493</c:v>
                </c:pt>
                <c:pt idx="436">
                  <c:v>-2958.0076065275944</c:v>
                </c:pt>
                <c:pt idx="437">
                  <c:v>-5093.5471390551502</c:v>
                </c:pt>
                <c:pt idx="438">
                  <c:v>-6457.235736456385</c:v>
                </c:pt>
                <c:pt idx="439">
                  <c:v>-6263.6018067849509</c:v>
                </c:pt>
                <c:pt idx="440">
                  <c:v>-4661.3283530124372</c:v>
                </c:pt>
                <c:pt idx="441">
                  <c:v>-2380.1727857240749</c:v>
                </c:pt>
                <c:pt idx="442">
                  <c:v>-784.73222949509636</c:v>
                </c:pt>
                <c:pt idx="443">
                  <c:v>-129.62547103826788</c:v>
                </c:pt>
                <c:pt idx="444">
                  <c:v>-2.376762778271142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66.628755200624511</c:v>
                </c:pt>
                <c:pt idx="513">
                  <c:v>677.06773341139808</c:v>
                </c:pt>
                <c:pt idx="514">
                  <c:v>2596.9812372699707</c:v>
                </c:pt>
                <c:pt idx="515">
                  <c:v>5061.8061392289101</c:v>
                </c:pt>
                <c:pt idx="516">
                  <c:v>6272.0002675810665</c:v>
                </c:pt>
                <c:pt idx="517">
                  <c:v>4867.3944044646078</c:v>
                </c:pt>
                <c:pt idx="518">
                  <c:v>2119.9821170378377</c:v>
                </c:pt>
                <c:pt idx="519">
                  <c:v>447.06545037117422</c:v>
                </c:pt>
                <c:pt idx="520">
                  <c:v>-385.12733075076238</c:v>
                </c:pt>
                <c:pt idx="521">
                  <c:v>-764.51341666416226</c:v>
                </c:pt>
                <c:pt idx="522">
                  <c:v>-1026.0947298304</c:v>
                </c:pt>
                <c:pt idx="523">
                  <c:v>-1777.8017016953531</c:v>
                </c:pt>
                <c:pt idx="524">
                  <c:v>-2864.2838181949919</c:v>
                </c:pt>
                <c:pt idx="525">
                  <c:v>-3121.6715127440843</c:v>
                </c:pt>
                <c:pt idx="526">
                  <c:v>-2001.0629692941029</c:v>
                </c:pt>
                <c:pt idx="527">
                  <c:v>-703.7393372802469</c:v>
                </c:pt>
                <c:pt idx="528">
                  <c:v>-153.53688938225304</c:v>
                </c:pt>
                <c:pt idx="529">
                  <c:v>-38.608791728337195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16.720459443951082</c:v>
                </c:pt>
                <c:pt idx="534">
                  <c:v>182.84223989343332</c:v>
                </c:pt>
                <c:pt idx="535">
                  <c:v>610.12810464584686</c:v>
                </c:pt>
                <c:pt idx="536">
                  <c:v>1191.0824091064085</c:v>
                </c:pt>
                <c:pt idx="537">
                  <c:v>2759.0126698857352</c:v>
                </c:pt>
                <c:pt idx="538">
                  <c:v>5779.6639061765236</c:v>
                </c:pt>
                <c:pt idx="539">
                  <c:v>8039.4682391084816</c:v>
                </c:pt>
                <c:pt idx="540">
                  <c:v>6044.4659854499987</c:v>
                </c:pt>
                <c:pt idx="541">
                  <c:v>2405.9469871627757</c:v>
                </c:pt>
                <c:pt idx="542">
                  <c:v>908.7247649405557</c:v>
                </c:pt>
                <c:pt idx="543">
                  <c:v>248.8686282203779</c:v>
                </c:pt>
                <c:pt idx="544">
                  <c:v>-759.00513061316417</c:v>
                </c:pt>
                <c:pt idx="545">
                  <c:v>-2010.2313499410825</c:v>
                </c:pt>
                <c:pt idx="546">
                  <c:v>-2063.9689030933919</c:v>
                </c:pt>
                <c:pt idx="547">
                  <c:v>-1276.9858227663035</c:v>
                </c:pt>
                <c:pt idx="548">
                  <c:v>-736.64802936281308</c:v>
                </c:pt>
                <c:pt idx="549">
                  <c:v>-454.7740817322167</c:v>
                </c:pt>
                <c:pt idx="550">
                  <c:v>-317.12031912592681</c:v>
                </c:pt>
                <c:pt idx="551">
                  <c:v>-25.56856943950654</c:v>
                </c:pt>
                <c:pt idx="552">
                  <c:v>27.82149250984223</c:v>
                </c:pt>
                <c:pt idx="553">
                  <c:v>23.984954687200212</c:v>
                </c:pt>
                <c:pt idx="554">
                  <c:v>224.81329234219754</c:v>
                </c:pt>
                <c:pt idx="555">
                  <c:v>420.76937781738133</c:v>
                </c:pt>
                <c:pt idx="556">
                  <c:v>620.90826670627121</c:v>
                </c:pt>
                <c:pt idx="557">
                  <c:v>885.19523678664234</c:v>
                </c:pt>
                <c:pt idx="558">
                  <c:v>1184.1834729254206</c:v>
                </c:pt>
                <c:pt idx="559">
                  <c:v>2078.3111435869182</c:v>
                </c:pt>
                <c:pt idx="560">
                  <c:v>2250.7969781766274</c:v>
                </c:pt>
                <c:pt idx="561">
                  <c:v>1023.6941275682678</c:v>
                </c:pt>
                <c:pt idx="562">
                  <c:v>699.0413497904899</c:v>
                </c:pt>
                <c:pt idx="563">
                  <c:v>-339.84753909839867</c:v>
                </c:pt>
                <c:pt idx="564">
                  <c:v>-3434.5508746814821</c:v>
                </c:pt>
                <c:pt idx="565">
                  <c:v>-3695.6868061086475</c:v>
                </c:pt>
                <c:pt idx="566">
                  <c:v>-1669.0953134869333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64-4C59-AAAF-93B34E7EC7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471040"/>
        <c:axId val="245840432"/>
      </c:lineChart>
      <c:catAx>
        <c:axId val="32471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</a:t>
                </a:r>
                <a:r>
                  <a:rPr lang="en-GB" sz="1400" baseline="0"/>
                  <a:t> (s)</a:t>
                </a:r>
                <a:endParaRPr lang="en-GB" sz="1400"/>
              </a:p>
            </c:rich>
          </c:tx>
          <c:layout>
            <c:manualLayout>
              <c:xMode val="edge"/>
              <c:yMode val="edge"/>
              <c:x val="0.49792380489598448"/>
              <c:y val="0.944034429503719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5840432"/>
        <c:crosses val="autoZero"/>
        <c:auto val="1"/>
        <c:lblAlgn val="ctr"/>
        <c:lblOffset val="100"/>
        <c:noMultiLvlLbl val="0"/>
      </c:catAx>
      <c:valAx>
        <c:axId val="24584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Tractive</a:t>
                </a:r>
                <a:r>
                  <a:rPr lang="en-GB" sz="1400" baseline="0"/>
                  <a:t> Power (W)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47104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Tractive Power (Medium Phase)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454398119435533"/>
          <c:y val="8.3431750478300551E-2"/>
          <c:w val="0.87957318026385078"/>
          <c:h val="0.84338250348810251"/>
        </c:manualLayout>
      </c:layout>
      <c:lineChart>
        <c:grouping val="standard"/>
        <c:varyColors val="0"/>
        <c:ser>
          <c:idx val="0"/>
          <c:order val="0"/>
          <c:tx>
            <c:v>Power (W)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WLTC_class_3!$AB$598:$AB$1030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117.98843049388502</c:v>
                </c:pt>
                <c:pt idx="12">
                  <c:v>384.21291797053595</c:v>
                </c:pt>
                <c:pt idx="13">
                  <c:v>1465.9046865130667</c:v>
                </c:pt>
                <c:pt idx="14">
                  <c:v>3619.5854116518803</c:v>
                </c:pt>
                <c:pt idx="15">
                  <c:v>6372.7825995306375</c:v>
                </c:pt>
                <c:pt idx="16">
                  <c:v>9383.463006289212</c:v>
                </c:pt>
                <c:pt idx="17">
                  <c:v>11576.747784709567</c:v>
                </c:pt>
                <c:pt idx="18">
                  <c:v>12314.835304064769</c:v>
                </c:pt>
                <c:pt idx="19">
                  <c:v>12835.180094278898</c:v>
                </c:pt>
                <c:pt idx="20">
                  <c:v>14146.570379980765</c:v>
                </c:pt>
                <c:pt idx="21">
                  <c:v>14988.822764432407</c:v>
                </c:pt>
                <c:pt idx="22">
                  <c:v>12480.983937056153</c:v>
                </c:pt>
                <c:pt idx="23">
                  <c:v>7373.9910475107572</c:v>
                </c:pt>
                <c:pt idx="24">
                  <c:v>3550.8269937101586</c:v>
                </c:pt>
                <c:pt idx="25">
                  <c:v>2599.0949973582556</c:v>
                </c:pt>
                <c:pt idx="26">
                  <c:v>2588.2970166907248</c:v>
                </c:pt>
                <c:pt idx="27">
                  <c:v>2014.5103535687272</c:v>
                </c:pt>
                <c:pt idx="28">
                  <c:v>881.08893852082178</c:v>
                </c:pt>
                <c:pt idx="29">
                  <c:v>-431.59238892999304</c:v>
                </c:pt>
                <c:pt idx="30">
                  <c:v>-826.51301557378792</c:v>
                </c:pt>
                <c:pt idx="31">
                  <c:v>173.17144147453246</c:v>
                </c:pt>
                <c:pt idx="32">
                  <c:v>1674.5021220786307</c:v>
                </c:pt>
                <c:pt idx="33">
                  <c:v>2850.5834432606603</c:v>
                </c:pt>
                <c:pt idx="34">
                  <c:v>4062.3753068434362</c:v>
                </c:pt>
                <c:pt idx="35">
                  <c:v>4834.2948814058373</c:v>
                </c:pt>
                <c:pt idx="36">
                  <c:v>4403.8372605160921</c:v>
                </c:pt>
                <c:pt idx="37">
                  <c:v>3393.2555527933591</c:v>
                </c:pt>
                <c:pt idx="38">
                  <c:v>2866.1722194600306</c:v>
                </c:pt>
                <c:pt idx="39">
                  <c:v>3041.8666639044773</c:v>
                </c:pt>
                <c:pt idx="40">
                  <c:v>4109.8616848791971</c:v>
                </c:pt>
                <c:pt idx="41">
                  <c:v>5798.8203787990215</c:v>
                </c:pt>
                <c:pt idx="42">
                  <c:v>7068.3377436907394</c:v>
                </c:pt>
                <c:pt idx="43">
                  <c:v>8058.9792598967806</c:v>
                </c:pt>
                <c:pt idx="44">
                  <c:v>8562.8386049943001</c:v>
                </c:pt>
                <c:pt idx="45">
                  <c:v>8075.0830738707082</c:v>
                </c:pt>
                <c:pt idx="46">
                  <c:v>6487.015041102457</c:v>
                </c:pt>
                <c:pt idx="47">
                  <c:v>4538.003193677293</c:v>
                </c:pt>
                <c:pt idx="48">
                  <c:v>3525.8504158995147</c:v>
                </c:pt>
                <c:pt idx="49">
                  <c:v>3108.6037888129467</c:v>
                </c:pt>
                <c:pt idx="50">
                  <c:v>3083.9431154418262</c:v>
                </c:pt>
                <c:pt idx="51">
                  <c:v>4477.9872633246787</c:v>
                </c:pt>
                <c:pt idx="52">
                  <c:v>7189.6616997344172</c:v>
                </c:pt>
                <c:pt idx="53">
                  <c:v>8262.8823269885543</c:v>
                </c:pt>
                <c:pt idx="54">
                  <c:v>6565.4242672269393</c:v>
                </c:pt>
                <c:pt idx="55">
                  <c:v>5562.585451976488</c:v>
                </c:pt>
                <c:pt idx="56">
                  <c:v>5845.0705159879926</c:v>
                </c:pt>
                <c:pt idx="57">
                  <c:v>5916.1987633566878</c:v>
                </c:pt>
                <c:pt idx="58">
                  <c:v>5554.8288140588611</c:v>
                </c:pt>
                <c:pt idx="59">
                  <c:v>4502.783060097041</c:v>
                </c:pt>
                <c:pt idx="60">
                  <c:v>2317.9354810719337</c:v>
                </c:pt>
                <c:pt idx="61">
                  <c:v>-1409.4281636641849</c:v>
                </c:pt>
                <c:pt idx="62">
                  <c:v>-4179.9880430752537</c:v>
                </c:pt>
                <c:pt idx="63">
                  <c:v>-4550.8971571175371</c:v>
                </c:pt>
                <c:pt idx="64">
                  <c:v>-6025.791969952711</c:v>
                </c:pt>
                <c:pt idx="65">
                  <c:v>-9437.0050893497555</c:v>
                </c:pt>
                <c:pt idx="66">
                  <c:v>-10633.419531974401</c:v>
                </c:pt>
                <c:pt idx="67">
                  <c:v>-7852.2937859146014</c:v>
                </c:pt>
                <c:pt idx="68">
                  <c:v>-4888.5895630964333</c:v>
                </c:pt>
                <c:pt idx="69">
                  <c:v>-5441.9351352253398</c:v>
                </c:pt>
                <c:pt idx="70">
                  <c:v>-8311.1160455599329</c:v>
                </c:pt>
                <c:pt idx="71">
                  <c:v>-9042.6595283655861</c:v>
                </c:pt>
                <c:pt idx="72">
                  <c:v>-7495.9532163767035</c:v>
                </c:pt>
                <c:pt idx="73">
                  <c:v>-3846.286985792593</c:v>
                </c:pt>
                <c:pt idx="74">
                  <c:v>-1180.3417332937295</c:v>
                </c:pt>
                <c:pt idx="75">
                  <c:v>198.26189343333346</c:v>
                </c:pt>
                <c:pt idx="76">
                  <c:v>1449.6180653136453</c:v>
                </c:pt>
                <c:pt idx="77">
                  <c:v>4036.2760529983025</c:v>
                </c:pt>
                <c:pt idx="78">
                  <c:v>7473.5353131129823</c:v>
                </c:pt>
                <c:pt idx="79">
                  <c:v>8996.0448921320185</c:v>
                </c:pt>
                <c:pt idx="80">
                  <c:v>10723.209979541974</c:v>
                </c:pt>
                <c:pt idx="81">
                  <c:v>8921.9410902913569</c:v>
                </c:pt>
                <c:pt idx="82">
                  <c:v>6934.3882427683639</c:v>
                </c:pt>
                <c:pt idx="83">
                  <c:v>7400.7431226999997</c:v>
                </c:pt>
                <c:pt idx="84">
                  <c:v>7877.1179493483023</c:v>
                </c:pt>
                <c:pt idx="85">
                  <c:v>5766.8471641975266</c:v>
                </c:pt>
                <c:pt idx="86">
                  <c:v>3050.7323545159343</c:v>
                </c:pt>
                <c:pt idx="87">
                  <c:v>289.08757509434059</c:v>
                </c:pt>
                <c:pt idx="88">
                  <c:v>-4989.096533233851</c:v>
                </c:pt>
                <c:pt idx="89">
                  <c:v>-7941.5019440902724</c:v>
                </c:pt>
                <c:pt idx="90">
                  <c:v>-8871.4434648323731</c:v>
                </c:pt>
                <c:pt idx="91">
                  <c:v>-8061.2860345510726</c:v>
                </c:pt>
                <c:pt idx="92">
                  <c:v>-4226.424570940766</c:v>
                </c:pt>
                <c:pt idx="93">
                  <c:v>-2237.1625573147671</c:v>
                </c:pt>
                <c:pt idx="94">
                  <c:v>-796.00479947930353</c:v>
                </c:pt>
                <c:pt idx="95">
                  <c:v>2524.6202005206997</c:v>
                </c:pt>
                <c:pt idx="96">
                  <c:v>4984.2476692492364</c:v>
                </c:pt>
                <c:pt idx="97">
                  <c:v>5260.0878687039904</c:v>
                </c:pt>
                <c:pt idx="98">
                  <c:v>5631.2554738848203</c:v>
                </c:pt>
                <c:pt idx="99">
                  <c:v>6111.0512629117702</c:v>
                </c:pt>
                <c:pt idx="100">
                  <c:v>4360.2260017331782</c:v>
                </c:pt>
                <c:pt idx="101">
                  <c:v>2453.3716390373861</c:v>
                </c:pt>
                <c:pt idx="102">
                  <c:v>2592.5081183391517</c:v>
                </c:pt>
                <c:pt idx="103">
                  <c:v>3517.306535167631</c:v>
                </c:pt>
                <c:pt idx="104">
                  <c:v>3389.0754159334861</c:v>
                </c:pt>
                <c:pt idx="105">
                  <c:v>1297.8882943172307</c:v>
                </c:pt>
                <c:pt idx="106">
                  <c:v>-4445.6053775517021</c:v>
                </c:pt>
                <c:pt idx="107">
                  <c:v>-5802.2579707600826</c:v>
                </c:pt>
                <c:pt idx="108">
                  <c:v>-3950.5753907661619</c:v>
                </c:pt>
                <c:pt idx="109">
                  <c:v>-2513.7631812166674</c:v>
                </c:pt>
                <c:pt idx="110">
                  <c:v>-638.51131503205613</c:v>
                </c:pt>
                <c:pt idx="111">
                  <c:v>263.41365239534639</c:v>
                </c:pt>
                <c:pt idx="112">
                  <c:v>740.12313720260465</c:v>
                </c:pt>
                <c:pt idx="113">
                  <c:v>820.33147053593621</c:v>
                </c:pt>
                <c:pt idx="114">
                  <c:v>17.145666364489337</c:v>
                </c:pt>
                <c:pt idx="115">
                  <c:v>-1437.2226114867856</c:v>
                </c:pt>
                <c:pt idx="116">
                  <c:v>-2539.0968694652533</c:v>
                </c:pt>
                <c:pt idx="117">
                  <c:v>-2331.1213611480375</c:v>
                </c:pt>
                <c:pt idx="118">
                  <c:v>-1007.7977471102417</c:v>
                </c:pt>
                <c:pt idx="119">
                  <c:v>656.59522676666597</c:v>
                </c:pt>
                <c:pt idx="120">
                  <c:v>3096.4672981597673</c:v>
                </c:pt>
                <c:pt idx="121">
                  <c:v>5863.517099759365</c:v>
                </c:pt>
                <c:pt idx="122">
                  <c:v>4693.6013315741229</c:v>
                </c:pt>
                <c:pt idx="123">
                  <c:v>1026.7664627457216</c:v>
                </c:pt>
                <c:pt idx="124">
                  <c:v>-1760.8919031602093</c:v>
                </c:pt>
                <c:pt idx="125">
                  <c:v>-4386.0136005440791</c:v>
                </c:pt>
                <c:pt idx="126">
                  <c:v>-2894.7403508318662</c:v>
                </c:pt>
                <c:pt idx="127">
                  <c:v>-397.57143990000014</c:v>
                </c:pt>
                <c:pt idx="128">
                  <c:v>931.59522676666654</c:v>
                </c:pt>
                <c:pt idx="129">
                  <c:v>2502.5805728431906</c:v>
                </c:pt>
                <c:pt idx="130">
                  <c:v>4012.9090807308644</c:v>
                </c:pt>
                <c:pt idx="131">
                  <c:v>4022.4933439003639</c:v>
                </c:pt>
                <c:pt idx="132">
                  <c:v>4026.6335658876205</c:v>
                </c:pt>
                <c:pt idx="133">
                  <c:v>3903.7651569091781</c:v>
                </c:pt>
                <c:pt idx="134">
                  <c:v>4825.0964808000008</c:v>
                </c:pt>
                <c:pt idx="135">
                  <c:v>7217.1494831820228</c:v>
                </c:pt>
                <c:pt idx="136">
                  <c:v>10803.794566283093</c:v>
                </c:pt>
                <c:pt idx="137">
                  <c:v>12303.51342761223</c:v>
                </c:pt>
                <c:pt idx="138">
                  <c:v>9850.2637041655944</c:v>
                </c:pt>
                <c:pt idx="139">
                  <c:v>8106.284341919546</c:v>
                </c:pt>
                <c:pt idx="140">
                  <c:v>5107.1753291478835</c:v>
                </c:pt>
                <c:pt idx="141">
                  <c:v>3075.7268533042293</c:v>
                </c:pt>
                <c:pt idx="142">
                  <c:v>2926.7374309541733</c:v>
                </c:pt>
                <c:pt idx="143">
                  <c:v>3110.0963303707686</c:v>
                </c:pt>
                <c:pt idx="144">
                  <c:v>3295.1004636072198</c:v>
                </c:pt>
                <c:pt idx="145">
                  <c:v>3657.2378334648556</c:v>
                </c:pt>
                <c:pt idx="146">
                  <c:v>4202.5062664316702</c:v>
                </c:pt>
                <c:pt idx="147">
                  <c:v>4120.4940430345423</c:v>
                </c:pt>
                <c:pt idx="148">
                  <c:v>3321.9287466580222</c:v>
                </c:pt>
                <c:pt idx="149">
                  <c:v>4849.9218251333132</c:v>
                </c:pt>
                <c:pt idx="150">
                  <c:v>6768.4605156696052</c:v>
                </c:pt>
                <c:pt idx="151">
                  <c:v>6278.2061592783884</c:v>
                </c:pt>
                <c:pt idx="152">
                  <c:v>4624.661577316906</c:v>
                </c:pt>
                <c:pt idx="153">
                  <c:v>3375.0252903868945</c:v>
                </c:pt>
                <c:pt idx="154">
                  <c:v>3206.3246939763235</c:v>
                </c:pt>
                <c:pt idx="155">
                  <c:v>3206.3246939763235</c:v>
                </c:pt>
                <c:pt idx="156">
                  <c:v>3944.0112465570146</c:v>
                </c:pt>
                <c:pt idx="157">
                  <c:v>5096.1303384518142</c:v>
                </c:pt>
                <c:pt idx="158">
                  <c:v>5951.1767257630117</c:v>
                </c:pt>
                <c:pt idx="159">
                  <c:v>5528.0121548293228</c:v>
                </c:pt>
                <c:pt idx="160">
                  <c:v>4074.0234516540017</c:v>
                </c:pt>
                <c:pt idx="161">
                  <c:v>3122.9817849873484</c:v>
                </c:pt>
                <c:pt idx="162">
                  <c:v>2351.6702118205408</c:v>
                </c:pt>
                <c:pt idx="163">
                  <c:v>992.01210620692132</c:v>
                </c:pt>
                <c:pt idx="164">
                  <c:v>5.6922195804937301</c:v>
                </c:pt>
                <c:pt idx="165">
                  <c:v>-951.18581562139161</c:v>
                </c:pt>
                <c:pt idx="166">
                  <c:v>-3997.0380814612599</c:v>
                </c:pt>
                <c:pt idx="167">
                  <c:v>-9065.3740125210134</c:v>
                </c:pt>
                <c:pt idx="168">
                  <c:v>-12221.768198930695</c:v>
                </c:pt>
                <c:pt idx="169">
                  <c:v>-11667.28033791805</c:v>
                </c:pt>
                <c:pt idx="170">
                  <c:v>-10141.314795749095</c:v>
                </c:pt>
                <c:pt idx="171">
                  <c:v>-8545.7128674196283</c:v>
                </c:pt>
                <c:pt idx="172">
                  <c:v>-5838.9261530656677</c:v>
                </c:pt>
                <c:pt idx="173">
                  <c:v>-2921.5535074901572</c:v>
                </c:pt>
                <c:pt idx="174">
                  <c:v>-214.23810656666654</c:v>
                </c:pt>
                <c:pt idx="175">
                  <c:v>2463.3133640008687</c:v>
                </c:pt>
                <c:pt idx="176">
                  <c:v>4501.7979696197535</c:v>
                </c:pt>
                <c:pt idx="177">
                  <c:v>5471.0747575794057</c:v>
                </c:pt>
                <c:pt idx="178">
                  <c:v>6537.4709157477118</c:v>
                </c:pt>
                <c:pt idx="179">
                  <c:v>8690.3305564514012</c:v>
                </c:pt>
                <c:pt idx="180">
                  <c:v>12604.728811730889</c:v>
                </c:pt>
                <c:pt idx="181">
                  <c:v>15056.338195563932</c:v>
                </c:pt>
                <c:pt idx="182">
                  <c:v>16264.045359906</c:v>
                </c:pt>
                <c:pt idx="183">
                  <c:v>15620.014195732321</c:v>
                </c:pt>
                <c:pt idx="184">
                  <c:v>14648.004302112568</c:v>
                </c:pt>
                <c:pt idx="185">
                  <c:v>16282.801728689894</c:v>
                </c:pt>
                <c:pt idx="186">
                  <c:v>15037.700134160377</c:v>
                </c:pt>
                <c:pt idx="187">
                  <c:v>12797.309874467788</c:v>
                </c:pt>
                <c:pt idx="188">
                  <c:v>12235.659362425882</c:v>
                </c:pt>
                <c:pt idx="189">
                  <c:v>11590.659852487021</c:v>
                </c:pt>
                <c:pt idx="190">
                  <c:v>10320.422871687475</c:v>
                </c:pt>
                <c:pt idx="191">
                  <c:v>9154.9348578289646</c:v>
                </c:pt>
                <c:pt idx="192">
                  <c:v>8122.5004414223085</c:v>
                </c:pt>
                <c:pt idx="193">
                  <c:v>7266.371719168028</c:v>
                </c:pt>
                <c:pt idx="194">
                  <c:v>7085.9724813410403</c:v>
                </c:pt>
                <c:pt idx="195">
                  <c:v>8146.1989445530917</c:v>
                </c:pt>
                <c:pt idx="196">
                  <c:v>8550.0138472231247</c:v>
                </c:pt>
                <c:pt idx="197">
                  <c:v>7171.0324358047283</c:v>
                </c:pt>
                <c:pt idx="198">
                  <c:v>5944.8650350209909</c:v>
                </c:pt>
                <c:pt idx="199">
                  <c:v>5944.8650350210264</c:v>
                </c:pt>
                <c:pt idx="200">
                  <c:v>6713.2569608012127</c:v>
                </c:pt>
                <c:pt idx="201">
                  <c:v>7275.893560021641</c:v>
                </c:pt>
                <c:pt idx="202">
                  <c:v>5574.7749366374792</c:v>
                </c:pt>
                <c:pt idx="203">
                  <c:v>-512.3920407258862</c:v>
                </c:pt>
                <c:pt idx="204">
                  <c:v>-8941.8205458151078</c:v>
                </c:pt>
                <c:pt idx="205">
                  <c:v>-15571.475276809893</c:v>
                </c:pt>
                <c:pt idx="206">
                  <c:v>-17738.487916527043</c:v>
                </c:pt>
                <c:pt idx="207">
                  <c:v>-15013.369838237521</c:v>
                </c:pt>
                <c:pt idx="208">
                  <c:v>-9258.9466140810237</c:v>
                </c:pt>
                <c:pt idx="209">
                  <c:v>-3179.3260420299671</c:v>
                </c:pt>
                <c:pt idx="210">
                  <c:v>805.27656898636258</c:v>
                </c:pt>
                <c:pt idx="211">
                  <c:v>3481.0023791617441</c:v>
                </c:pt>
                <c:pt idx="212">
                  <c:v>7922.5689001153669</c:v>
                </c:pt>
                <c:pt idx="213">
                  <c:v>13479.985472545333</c:v>
                </c:pt>
                <c:pt idx="214">
                  <c:v>15528.574794468486</c:v>
                </c:pt>
                <c:pt idx="215">
                  <c:v>11957.893653676887</c:v>
                </c:pt>
                <c:pt idx="216">
                  <c:v>6908.3528376640452</c:v>
                </c:pt>
                <c:pt idx="217">
                  <c:v>3323.4198603439563</c:v>
                </c:pt>
                <c:pt idx="218">
                  <c:v>252.13745629068472</c:v>
                </c:pt>
                <c:pt idx="219">
                  <c:v>-1983.0432064971651</c:v>
                </c:pt>
                <c:pt idx="220">
                  <c:v>-4102.4270104016787</c:v>
                </c:pt>
                <c:pt idx="221">
                  <c:v>-7837.2169726903448</c:v>
                </c:pt>
                <c:pt idx="222">
                  <c:v>-10233.742068076561</c:v>
                </c:pt>
                <c:pt idx="223">
                  <c:v>-10208.766694119628</c:v>
                </c:pt>
                <c:pt idx="224">
                  <c:v>-9801.138222611562</c:v>
                </c:pt>
                <c:pt idx="225">
                  <c:v>-9404.7488261052949</c:v>
                </c:pt>
                <c:pt idx="226">
                  <c:v>-8037.2470962510843</c:v>
                </c:pt>
                <c:pt idx="227">
                  <c:v>-5993.6637162954958</c:v>
                </c:pt>
                <c:pt idx="228">
                  <c:v>-2621.2823596624994</c:v>
                </c:pt>
                <c:pt idx="229">
                  <c:v>699.0413497904899</c:v>
                </c:pt>
                <c:pt idx="230">
                  <c:v>3772.4676403374988</c:v>
                </c:pt>
                <c:pt idx="231">
                  <c:v>6479.9576183854215</c:v>
                </c:pt>
                <c:pt idx="232">
                  <c:v>7270.4946415622035</c:v>
                </c:pt>
                <c:pt idx="233">
                  <c:v>7699.3540962868055</c:v>
                </c:pt>
                <c:pt idx="234">
                  <c:v>7501.7002692148153</c:v>
                </c:pt>
                <c:pt idx="235">
                  <c:v>7082.9193254130223</c:v>
                </c:pt>
                <c:pt idx="236">
                  <c:v>7323.7392537725218</c:v>
                </c:pt>
                <c:pt idx="237">
                  <c:v>7378.0709394868636</c:v>
                </c:pt>
                <c:pt idx="238">
                  <c:v>8540.6331117093087</c:v>
                </c:pt>
                <c:pt idx="239">
                  <c:v>10450.901568986365</c:v>
                </c:pt>
                <c:pt idx="240">
                  <c:v>10884.428746658021</c:v>
                </c:pt>
                <c:pt idx="241">
                  <c:v>9442.823029649855</c:v>
                </c:pt>
                <c:pt idx="242">
                  <c:v>6521.7752436907585</c:v>
                </c:pt>
                <c:pt idx="243">
                  <c:v>4960.0659091242851</c:v>
                </c:pt>
                <c:pt idx="244">
                  <c:v>5224.8894937101422</c:v>
                </c:pt>
                <c:pt idx="245">
                  <c:v>5322.8801617624695</c:v>
                </c:pt>
                <c:pt idx="246">
                  <c:v>5025.0651183206819</c:v>
                </c:pt>
                <c:pt idx="247">
                  <c:v>5472.1864077525579</c:v>
                </c:pt>
                <c:pt idx="248">
                  <c:v>6562.3156175787672</c:v>
                </c:pt>
                <c:pt idx="249">
                  <c:v>6733.8744466341277</c:v>
                </c:pt>
                <c:pt idx="250">
                  <c:v>6668.8041229573564</c:v>
                </c:pt>
                <c:pt idx="251">
                  <c:v>7840.6243493144266</c:v>
                </c:pt>
                <c:pt idx="252">
                  <c:v>8931.548987346383</c:v>
                </c:pt>
                <c:pt idx="253">
                  <c:v>8362.656718561122</c:v>
                </c:pt>
                <c:pt idx="254">
                  <c:v>6599.3934932925486</c:v>
                </c:pt>
                <c:pt idx="255">
                  <c:v>5355.1577032941532</c:v>
                </c:pt>
                <c:pt idx="256">
                  <c:v>5171.3507873838653</c:v>
                </c:pt>
                <c:pt idx="257">
                  <c:v>5860.0636317410208</c:v>
                </c:pt>
                <c:pt idx="258">
                  <c:v>7712.7865413540612</c:v>
                </c:pt>
                <c:pt idx="259">
                  <c:v>9943.509205632261</c:v>
                </c:pt>
                <c:pt idx="260">
                  <c:v>10296.586015715317</c:v>
                </c:pt>
                <c:pt idx="261">
                  <c:v>8686.8464827985808</c:v>
                </c:pt>
                <c:pt idx="262">
                  <c:v>7882.2334833312752</c:v>
                </c:pt>
                <c:pt idx="263">
                  <c:v>8012.6382828672467</c:v>
                </c:pt>
                <c:pt idx="264">
                  <c:v>7664.1175779932437</c:v>
                </c:pt>
                <c:pt idx="265">
                  <c:v>6541.059219168018</c:v>
                </c:pt>
                <c:pt idx="266">
                  <c:v>5834.2500566548597</c:v>
                </c:pt>
                <c:pt idx="267">
                  <c:v>8035.6100097404287</c:v>
                </c:pt>
                <c:pt idx="268">
                  <c:v>11214.151206778706</c:v>
                </c:pt>
                <c:pt idx="269">
                  <c:v>11569.433210109417</c:v>
                </c:pt>
                <c:pt idx="270">
                  <c:v>10062.012177396056</c:v>
                </c:pt>
                <c:pt idx="271">
                  <c:v>11245.050101482819</c:v>
                </c:pt>
                <c:pt idx="272">
                  <c:v>16097.989676335455</c:v>
                </c:pt>
                <c:pt idx="273">
                  <c:v>16358.34227967008</c:v>
                </c:pt>
                <c:pt idx="274">
                  <c:v>11808.092172461133</c:v>
                </c:pt>
                <c:pt idx="275">
                  <c:v>10282.671254652003</c:v>
                </c:pt>
                <c:pt idx="276">
                  <c:v>12404.519135359715</c:v>
                </c:pt>
                <c:pt idx="277">
                  <c:v>15040.412574029449</c:v>
                </c:pt>
                <c:pt idx="278">
                  <c:v>13766.836705897531</c:v>
                </c:pt>
                <c:pt idx="279">
                  <c:v>9568.3172313128471</c:v>
                </c:pt>
                <c:pt idx="280">
                  <c:v>6912.5556871584249</c:v>
                </c:pt>
                <c:pt idx="281">
                  <c:v>5971.8401621647808</c:v>
                </c:pt>
                <c:pt idx="282">
                  <c:v>5597.5308929498551</c:v>
                </c:pt>
                <c:pt idx="283">
                  <c:v>4939.134970358381</c:v>
                </c:pt>
                <c:pt idx="284">
                  <c:v>3393.1831058864304</c:v>
                </c:pt>
                <c:pt idx="285">
                  <c:v>1544.1180228127</c:v>
                </c:pt>
                <c:pt idx="286">
                  <c:v>-17.64420736004946</c:v>
                </c:pt>
                <c:pt idx="287">
                  <c:v>632.97622417228558</c:v>
                </c:pt>
                <c:pt idx="288">
                  <c:v>3209.7546245335006</c:v>
                </c:pt>
                <c:pt idx="289">
                  <c:v>5552.1766247877922</c:v>
                </c:pt>
                <c:pt idx="290">
                  <c:v>3948.0099581211416</c:v>
                </c:pt>
                <c:pt idx="291">
                  <c:v>1144.964782344272</c:v>
                </c:pt>
                <c:pt idx="292">
                  <c:v>3617.5541643691363</c:v>
                </c:pt>
                <c:pt idx="293">
                  <c:v>6214.7763865913594</c:v>
                </c:pt>
                <c:pt idx="294">
                  <c:v>6474.4986088135665</c:v>
                </c:pt>
                <c:pt idx="295">
                  <c:v>7275.0811541800385</c:v>
                </c:pt>
                <c:pt idx="296">
                  <c:v>7600.8633845992999</c:v>
                </c:pt>
                <c:pt idx="297">
                  <c:v>7120.8588404195016</c:v>
                </c:pt>
                <c:pt idx="298">
                  <c:v>6092.5948010740594</c:v>
                </c:pt>
                <c:pt idx="299">
                  <c:v>4744.8997803444499</c:v>
                </c:pt>
                <c:pt idx="300">
                  <c:v>3113.4144875133511</c:v>
                </c:pt>
                <c:pt idx="301">
                  <c:v>1192.9570320017438</c:v>
                </c:pt>
                <c:pt idx="302">
                  <c:v>-456.36630447795068</c:v>
                </c:pt>
                <c:pt idx="303">
                  <c:v>-832.03942041360358</c:v>
                </c:pt>
                <c:pt idx="304">
                  <c:v>41.389148007710581</c:v>
                </c:pt>
                <c:pt idx="305">
                  <c:v>1622.7999707781635</c:v>
                </c:pt>
                <c:pt idx="306">
                  <c:v>3462.4348578289673</c:v>
                </c:pt>
                <c:pt idx="307">
                  <c:v>4615.5987213159879</c:v>
                </c:pt>
                <c:pt idx="308">
                  <c:v>4852.0223324271028</c:v>
                </c:pt>
                <c:pt idx="309">
                  <c:v>4127.1932122990893</c:v>
                </c:pt>
                <c:pt idx="310">
                  <c:v>2906.2969205444688</c:v>
                </c:pt>
                <c:pt idx="311">
                  <c:v>732.63705006765258</c:v>
                </c:pt>
                <c:pt idx="312">
                  <c:v>-9642.9336101432236</c:v>
                </c:pt>
                <c:pt idx="313">
                  <c:v>-17738.487916527043</c:v>
                </c:pt>
                <c:pt idx="314">
                  <c:v>-15013.369838237521</c:v>
                </c:pt>
                <c:pt idx="315">
                  <c:v>-9258.9466140810237</c:v>
                </c:pt>
                <c:pt idx="316">
                  <c:v>-3179.3260420299671</c:v>
                </c:pt>
                <c:pt idx="317">
                  <c:v>805.27656898636258</c:v>
                </c:pt>
                <c:pt idx="318">
                  <c:v>3481.0023791617441</c:v>
                </c:pt>
                <c:pt idx="319">
                  <c:v>7922.5689001153669</c:v>
                </c:pt>
                <c:pt idx="320">
                  <c:v>13479.985472545333</c:v>
                </c:pt>
                <c:pt idx="321">
                  <c:v>15528.574794468486</c:v>
                </c:pt>
                <c:pt idx="322">
                  <c:v>11957.893653676887</c:v>
                </c:pt>
                <c:pt idx="323">
                  <c:v>8921.2000598862687</c:v>
                </c:pt>
                <c:pt idx="324">
                  <c:v>12734.384289112493</c:v>
                </c:pt>
                <c:pt idx="325">
                  <c:v>13226.559120717189</c:v>
                </c:pt>
                <c:pt idx="326">
                  <c:v>9350.8329735369989</c:v>
                </c:pt>
                <c:pt idx="327">
                  <c:v>6677.0124671493504</c:v>
                </c:pt>
                <c:pt idx="328">
                  <c:v>4384.8075147248619</c:v>
                </c:pt>
                <c:pt idx="329">
                  <c:v>5754.7088736158948</c:v>
                </c:pt>
                <c:pt idx="330">
                  <c:v>7871.7054069894784</c:v>
                </c:pt>
                <c:pt idx="331">
                  <c:v>11323.267806904611</c:v>
                </c:pt>
                <c:pt idx="332">
                  <c:v>13247.568838422809</c:v>
                </c:pt>
                <c:pt idx="333">
                  <c:v>12273.054869729363</c:v>
                </c:pt>
                <c:pt idx="334">
                  <c:v>6155.6132602361031</c:v>
                </c:pt>
                <c:pt idx="335">
                  <c:v>-400.47355863776932</c:v>
                </c:pt>
                <c:pt idx="336">
                  <c:v>197.62839184125809</c:v>
                </c:pt>
                <c:pt idx="337">
                  <c:v>1790.2973021871783</c:v>
                </c:pt>
                <c:pt idx="338">
                  <c:v>2411.121809625165</c:v>
                </c:pt>
                <c:pt idx="339">
                  <c:v>3058.6787167343186</c:v>
                </c:pt>
                <c:pt idx="340">
                  <c:v>3235.5941957935152</c:v>
                </c:pt>
                <c:pt idx="341">
                  <c:v>3194.2699494026947</c:v>
                </c:pt>
                <c:pt idx="342">
                  <c:v>2911.3542969314558</c:v>
                </c:pt>
                <c:pt idx="343">
                  <c:v>1951.5349698087475</c:v>
                </c:pt>
                <c:pt idx="344">
                  <c:v>294.36192281464452</c:v>
                </c:pt>
                <c:pt idx="345">
                  <c:v>-15.943416853238149</c:v>
                </c:pt>
                <c:pt idx="346">
                  <c:v>997.80326725264865</c:v>
                </c:pt>
                <c:pt idx="347">
                  <c:v>1798.9051696691326</c:v>
                </c:pt>
                <c:pt idx="348">
                  <c:v>1958.9396186431641</c:v>
                </c:pt>
                <c:pt idx="349">
                  <c:v>1695.9811978997845</c:v>
                </c:pt>
                <c:pt idx="350">
                  <c:v>2051.6238139347784</c:v>
                </c:pt>
                <c:pt idx="351">
                  <c:v>3053.0473563826049</c:v>
                </c:pt>
                <c:pt idx="352">
                  <c:v>3453.1342891124937</c:v>
                </c:pt>
                <c:pt idx="353">
                  <c:v>3645.8629633092501</c:v>
                </c:pt>
                <c:pt idx="354">
                  <c:v>4057.5990744203664</c:v>
                </c:pt>
                <c:pt idx="355">
                  <c:v>4484.3842891125096</c:v>
                </c:pt>
                <c:pt idx="356">
                  <c:v>5963.6925124802983</c:v>
                </c:pt>
                <c:pt idx="357">
                  <c:v>7367.856197899775</c:v>
                </c:pt>
                <c:pt idx="358">
                  <c:v>6679.8858702944663</c:v>
                </c:pt>
                <c:pt idx="359">
                  <c:v>4825.0942237705221</c:v>
                </c:pt>
                <c:pt idx="360">
                  <c:v>1809.410734254169</c:v>
                </c:pt>
                <c:pt idx="361">
                  <c:v>-3134.2817153208057</c:v>
                </c:pt>
                <c:pt idx="362">
                  <c:v>-9798.2791067804064</c:v>
                </c:pt>
                <c:pt idx="363">
                  <c:v>-14603.786316642616</c:v>
                </c:pt>
                <c:pt idx="364">
                  <c:v>-14893.188178012775</c:v>
                </c:pt>
                <c:pt idx="365">
                  <c:v>-13249.736295834411</c:v>
                </c:pt>
                <c:pt idx="366">
                  <c:v>-11532.401084047364</c:v>
                </c:pt>
                <c:pt idx="367">
                  <c:v>-6427.0974010359278</c:v>
                </c:pt>
                <c:pt idx="368">
                  <c:v>-19.038505975374516</c:v>
                </c:pt>
                <c:pt idx="369">
                  <c:v>5356.6460271899678</c:v>
                </c:pt>
                <c:pt idx="370">
                  <c:v>11022.565319518499</c:v>
                </c:pt>
                <c:pt idx="371">
                  <c:v>16456.122956055355</c:v>
                </c:pt>
                <c:pt idx="372">
                  <c:v>18801.250075713207</c:v>
                </c:pt>
                <c:pt idx="373">
                  <c:v>17668.773015669613</c:v>
                </c:pt>
                <c:pt idx="374">
                  <c:v>14069.911952857781</c:v>
                </c:pt>
                <c:pt idx="375">
                  <c:v>9527.7942584189714</c:v>
                </c:pt>
                <c:pt idx="376">
                  <c:v>5796.741731771358</c:v>
                </c:pt>
                <c:pt idx="377">
                  <c:v>3621.0569431912882</c:v>
                </c:pt>
                <c:pt idx="378">
                  <c:v>2612.8528428824666</c:v>
                </c:pt>
                <c:pt idx="379">
                  <c:v>1185.6413286119478</c:v>
                </c:pt>
                <c:pt idx="380">
                  <c:v>-1408.4829935323323</c:v>
                </c:pt>
                <c:pt idx="381">
                  <c:v>-6156.4536380145673</c:v>
                </c:pt>
                <c:pt idx="382">
                  <c:v>-12221.82551557379</c:v>
                </c:pt>
                <c:pt idx="383">
                  <c:v>-14127.83841109107</c:v>
                </c:pt>
                <c:pt idx="384">
                  <c:v>-12448.245137769394</c:v>
                </c:pt>
                <c:pt idx="385">
                  <c:v>-10699.654998437496</c:v>
                </c:pt>
                <c:pt idx="386">
                  <c:v>-8986.767573701889</c:v>
                </c:pt>
                <c:pt idx="387">
                  <c:v>-5600.9244684223631</c:v>
                </c:pt>
                <c:pt idx="388">
                  <c:v>-3075.9798081580257</c:v>
                </c:pt>
                <c:pt idx="389">
                  <c:v>-2146.8660351735671</c:v>
                </c:pt>
                <c:pt idx="390">
                  <c:v>-1379.8644740907107</c:v>
                </c:pt>
                <c:pt idx="391">
                  <c:v>-836.12294869340246</c:v>
                </c:pt>
                <c:pt idx="392">
                  <c:v>-631.23818301840026</c:v>
                </c:pt>
                <c:pt idx="393">
                  <c:v>-630.62155019098907</c:v>
                </c:pt>
                <c:pt idx="394">
                  <c:v>-416.53856202081977</c:v>
                </c:pt>
                <c:pt idx="395">
                  <c:v>-92.883658623750151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36-467B-937C-A4789E3A48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471040"/>
        <c:axId val="245840432"/>
      </c:lineChart>
      <c:catAx>
        <c:axId val="32471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</a:t>
                </a:r>
                <a:r>
                  <a:rPr lang="en-GB" sz="1400" baseline="0"/>
                  <a:t> (s)</a:t>
                </a:r>
                <a:endParaRPr lang="en-GB" sz="1400"/>
              </a:p>
            </c:rich>
          </c:tx>
          <c:layout>
            <c:manualLayout>
              <c:xMode val="edge"/>
              <c:yMode val="edge"/>
              <c:x val="0.49792380489598448"/>
              <c:y val="0.944034429503719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5840432"/>
        <c:crosses val="autoZero"/>
        <c:auto val="1"/>
        <c:lblAlgn val="ctr"/>
        <c:lblOffset val="100"/>
        <c:noMultiLvlLbl val="0"/>
      </c:catAx>
      <c:valAx>
        <c:axId val="24584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Tractive</a:t>
                </a:r>
                <a:r>
                  <a:rPr lang="en-GB" sz="1400" baseline="0"/>
                  <a:t> Power (W)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47104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Tractive Power (High Phase)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454398119435533"/>
          <c:y val="8.3431750478300551E-2"/>
          <c:w val="0.87957318026385078"/>
          <c:h val="0.84338250348810251"/>
        </c:manualLayout>
      </c:layout>
      <c:lineChart>
        <c:grouping val="standard"/>
        <c:varyColors val="0"/>
        <c:ser>
          <c:idx val="0"/>
          <c:order val="0"/>
          <c:tx>
            <c:v>Power (W)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WLTC_class_3!$AB$1031:$AB$1485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140.22073774620247</c:v>
                </c:pt>
                <c:pt idx="5">
                  <c:v>1209.0076771227</c:v>
                </c:pt>
                <c:pt idx="6">
                  <c:v>3945.3799879963144</c:v>
                </c:pt>
                <c:pt idx="7">
                  <c:v>6944.5953741840503</c:v>
                </c:pt>
                <c:pt idx="8">
                  <c:v>8334.2583955246901</c:v>
                </c:pt>
                <c:pt idx="9">
                  <c:v>8731.9652907922737</c:v>
                </c:pt>
                <c:pt idx="10">
                  <c:v>9187.8552653244551</c:v>
                </c:pt>
                <c:pt idx="11">
                  <c:v>9799.8835945818591</c:v>
                </c:pt>
                <c:pt idx="12">
                  <c:v>9706.2785364318097</c:v>
                </c:pt>
                <c:pt idx="13">
                  <c:v>8786.2924462011779</c:v>
                </c:pt>
                <c:pt idx="14">
                  <c:v>8138.6985836581525</c:v>
                </c:pt>
                <c:pt idx="15">
                  <c:v>8578.0517883800148</c:v>
                </c:pt>
                <c:pt idx="16">
                  <c:v>10101.650790854674</c:v>
                </c:pt>
                <c:pt idx="17">
                  <c:v>11299.50555279336</c:v>
                </c:pt>
                <c:pt idx="18">
                  <c:v>11461.630350024052</c:v>
                </c:pt>
                <c:pt idx="19">
                  <c:v>10151.748069752368</c:v>
                </c:pt>
                <c:pt idx="20">
                  <c:v>7744.2616641868517</c:v>
                </c:pt>
                <c:pt idx="21">
                  <c:v>5482.5011522135683</c:v>
                </c:pt>
                <c:pt idx="22">
                  <c:v>4306.2550822250605</c:v>
                </c:pt>
                <c:pt idx="23">
                  <c:v>4320.8954554796146</c:v>
                </c:pt>
                <c:pt idx="24">
                  <c:v>4553.0991997344236</c:v>
                </c:pt>
                <c:pt idx="25">
                  <c:v>3769.0965715366488</c:v>
                </c:pt>
                <c:pt idx="26">
                  <c:v>1713.7241997344265</c:v>
                </c:pt>
                <c:pt idx="27">
                  <c:v>-1159.8345786374859</c:v>
                </c:pt>
                <c:pt idx="28">
                  <c:v>-3351.3546856814442</c:v>
                </c:pt>
                <c:pt idx="29">
                  <c:v>-4637.4749625506911</c:v>
                </c:pt>
                <c:pt idx="30">
                  <c:v>-5957.9409245981124</c:v>
                </c:pt>
                <c:pt idx="31">
                  <c:v>-7743.3406303639586</c:v>
                </c:pt>
                <c:pt idx="32">
                  <c:v>-9724.9273677062811</c:v>
                </c:pt>
                <c:pt idx="33">
                  <c:v>-11299.256877299998</c:v>
                </c:pt>
                <c:pt idx="34">
                  <c:v>-10934.18578016617</c:v>
                </c:pt>
                <c:pt idx="35">
                  <c:v>-8260.9839100432782</c:v>
                </c:pt>
                <c:pt idx="36">
                  <c:v>-6077.5851961307299</c:v>
                </c:pt>
                <c:pt idx="37">
                  <c:v>-4162.891592714298</c:v>
                </c:pt>
                <c:pt idx="38">
                  <c:v>-1871.4842367190292</c:v>
                </c:pt>
                <c:pt idx="39">
                  <c:v>-122.57143990000037</c:v>
                </c:pt>
                <c:pt idx="40">
                  <c:v>847.2661495663483</c:v>
                </c:pt>
                <c:pt idx="41">
                  <c:v>2218.8689195564243</c:v>
                </c:pt>
                <c:pt idx="42">
                  <c:v>4863.6329125396978</c:v>
                </c:pt>
                <c:pt idx="43">
                  <c:v>6771.5273885132128</c:v>
                </c:pt>
                <c:pt idx="44">
                  <c:v>5233.0012048214885</c:v>
                </c:pt>
                <c:pt idx="45">
                  <c:v>2793.0012869148463</c:v>
                </c:pt>
                <c:pt idx="46">
                  <c:v>2869.8556530860974</c:v>
                </c:pt>
                <c:pt idx="47">
                  <c:v>4840.4731852781351</c:v>
                </c:pt>
                <c:pt idx="48">
                  <c:v>7304.764286822402</c:v>
                </c:pt>
                <c:pt idx="49">
                  <c:v>9468.764868500959</c:v>
                </c:pt>
                <c:pt idx="50">
                  <c:v>12224.984028897272</c:v>
                </c:pt>
                <c:pt idx="51">
                  <c:v>16086.448416267167</c:v>
                </c:pt>
                <c:pt idx="52">
                  <c:v>19359.25030684342</c:v>
                </c:pt>
                <c:pt idx="53">
                  <c:v>19821.873217318029</c:v>
                </c:pt>
                <c:pt idx="54">
                  <c:v>18223.020182647761</c:v>
                </c:pt>
                <c:pt idx="55">
                  <c:v>16274.078589262303</c:v>
                </c:pt>
                <c:pt idx="56">
                  <c:v>15392.620820893306</c:v>
                </c:pt>
                <c:pt idx="57">
                  <c:v>13618.494103825111</c:v>
                </c:pt>
                <c:pt idx="58">
                  <c:v>9513.0083041114885</c:v>
                </c:pt>
                <c:pt idx="59">
                  <c:v>5038.6257044703107</c:v>
                </c:pt>
                <c:pt idx="60">
                  <c:v>178.84844198344427</c:v>
                </c:pt>
                <c:pt idx="61">
                  <c:v>-2523.8212832656932</c:v>
                </c:pt>
                <c:pt idx="62">
                  <c:v>-551.33719064734737</c:v>
                </c:pt>
                <c:pt idx="63">
                  <c:v>2980.1952561479843</c:v>
                </c:pt>
                <c:pt idx="64">
                  <c:v>4770.7508117035331</c:v>
                </c:pt>
                <c:pt idx="65">
                  <c:v>5011.0786500766972</c:v>
                </c:pt>
                <c:pt idx="66">
                  <c:v>4803.0445558715537</c:v>
                </c:pt>
                <c:pt idx="67">
                  <c:v>4578.4612225382325</c:v>
                </c:pt>
                <c:pt idx="68">
                  <c:v>5252.2112225382425</c:v>
                </c:pt>
                <c:pt idx="69">
                  <c:v>7560.542206949237</c:v>
                </c:pt>
                <c:pt idx="70">
                  <c:v>10755.683237937545</c:v>
                </c:pt>
                <c:pt idx="71">
                  <c:v>11888.448761109059</c:v>
                </c:pt>
                <c:pt idx="72">
                  <c:v>10091.750704470312</c:v>
                </c:pt>
                <c:pt idx="73">
                  <c:v>7593.1153188174167</c:v>
                </c:pt>
                <c:pt idx="74">
                  <c:v>4951.1798697293634</c:v>
                </c:pt>
                <c:pt idx="75">
                  <c:v>1487.1725097404224</c:v>
                </c:pt>
                <c:pt idx="76">
                  <c:v>-2457.2228282438582</c:v>
                </c:pt>
                <c:pt idx="77">
                  <c:v>-3010.4347835215576</c:v>
                </c:pt>
                <c:pt idx="78">
                  <c:v>319.94720978219175</c:v>
                </c:pt>
                <c:pt idx="79">
                  <c:v>4292.5090588903768</c:v>
                </c:pt>
                <c:pt idx="80">
                  <c:v>8620.9612225382425</c:v>
                </c:pt>
                <c:pt idx="81">
                  <c:v>12851.353282736034</c:v>
                </c:pt>
                <c:pt idx="82">
                  <c:v>13961.423005089468</c:v>
                </c:pt>
                <c:pt idx="83">
                  <c:v>10808.679869729378</c:v>
                </c:pt>
                <c:pt idx="84">
                  <c:v>6779.7762067787298</c:v>
                </c:pt>
                <c:pt idx="85">
                  <c:v>3070.0546039761034</c:v>
                </c:pt>
                <c:pt idx="86">
                  <c:v>-453.10526803736542</c:v>
                </c:pt>
                <c:pt idx="87">
                  <c:v>-340.95269781280172</c:v>
                </c:pt>
                <c:pt idx="88">
                  <c:v>3333.4941038250945</c:v>
                </c:pt>
                <c:pt idx="89">
                  <c:v>8264.4204207362764</c:v>
                </c:pt>
                <c:pt idx="90">
                  <c:v>14773.147193000383</c:v>
                </c:pt>
                <c:pt idx="91">
                  <c:v>19163.580312798778</c:v>
                </c:pt>
                <c:pt idx="92">
                  <c:v>16863.38749770249</c:v>
                </c:pt>
                <c:pt idx="93">
                  <c:v>11003.727809072874</c:v>
                </c:pt>
                <c:pt idx="94">
                  <c:v>6293.1506366325593</c:v>
                </c:pt>
                <c:pt idx="95">
                  <c:v>2242.0377071499643</c:v>
                </c:pt>
                <c:pt idx="96">
                  <c:v>-7.8355124866189216</c:v>
                </c:pt>
                <c:pt idx="97">
                  <c:v>1144.2190182574723</c:v>
                </c:pt>
                <c:pt idx="98">
                  <c:v>2830.6475844109314</c:v>
                </c:pt>
                <c:pt idx="99">
                  <c:v>2508.0810600216619</c:v>
                </c:pt>
                <c:pt idx="100">
                  <c:v>-575.67954273453768</c:v>
                </c:pt>
                <c:pt idx="101">
                  <c:v>-5789.3792389697292</c:v>
                </c:pt>
                <c:pt idx="102">
                  <c:v>-12222.934783521576</c:v>
                </c:pt>
                <c:pt idx="103">
                  <c:v>-16763.864129705533</c:v>
                </c:pt>
                <c:pt idx="104">
                  <c:v>-17044.606096914285</c:v>
                </c:pt>
                <c:pt idx="105">
                  <c:v>-15176.363721656429</c:v>
                </c:pt>
                <c:pt idx="106">
                  <c:v>-11522.05930943672</c:v>
                </c:pt>
                <c:pt idx="107">
                  <c:v>-8037.6350327441378</c:v>
                </c:pt>
                <c:pt idx="108">
                  <c:v>-6386.6487362363232</c:v>
                </c:pt>
                <c:pt idx="109">
                  <c:v>-5738.2211748013779</c:v>
                </c:pt>
                <c:pt idx="110">
                  <c:v>-5685.6977390401998</c:v>
                </c:pt>
                <c:pt idx="111">
                  <c:v>-5315.221847567499</c:v>
                </c:pt>
                <c:pt idx="112">
                  <c:v>-4147.1296663912926</c:v>
                </c:pt>
                <c:pt idx="113">
                  <c:v>-2322.4824150655504</c:v>
                </c:pt>
                <c:pt idx="114">
                  <c:v>-583.52962581594954</c:v>
                </c:pt>
                <c:pt idx="115">
                  <c:v>406.81037730841615</c:v>
                </c:pt>
                <c:pt idx="116">
                  <c:v>792.47427028762013</c:v>
                </c:pt>
                <c:pt idx="117">
                  <c:v>1033.6231519618282</c:v>
                </c:pt>
                <c:pt idx="118">
                  <c:v>1648.3578055186269</c:v>
                </c:pt>
                <c:pt idx="119">
                  <c:v>3176.1133813081033</c:v>
                </c:pt>
                <c:pt idx="120">
                  <c:v>5252.2205909127415</c:v>
                </c:pt>
                <c:pt idx="121">
                  <c:v>5536.5776569091768</c:v>
                </c:pt>
                <c:pt idx="122">
                  <c:v>3233.4930685700529</c:v>
                </c:pt>
                <c:pt idx="123">
                  <c:v>-496.72758066001899</c:v>
                </c:pt>
                <c:pt idx="124">
                  <c:v>-5422.9048782402479</c:v>
                </c:pt>
                <c:pt idx="125">
                  <c:v>-5196.5256465484681</c:v>
                </c:pt>
                <c:pt idx="126">
                  <c:v>-2294.566527074579</c:v>
                </c:pt>
                <c:pt idx="127">
                  <c:v>-351.738106566667</c:v>
                </c:pt>
                <c:pt idx="128">
                  <c:v>473.26189343333323</c:v>
                </c:pt>
                <c:pt idx="129">
                  <c:v>1344.0952267666669</c:v>
                </c:pt>
                <c:pt idx="130">
                  <c:v>4166.2665936125795</c:v>
                </c:pt>
                <c:pt idx="131">
                  <c:v>8829.329350219592</c:v>
                </c:pt>
                <c:pt idx="132">
                  <c:v>11676.864271802402</c:v>
                </c:pt>
                <c:pt idx="133">
                  <c:v>11334.695491865283</c:v>
                </c:pt>
                <c:pt idx="134">
                  <c:v>12568.560198069696</c:v>
                </c:pt>
                <c:pt idx="135">
                  <c:v>16095.88351619081</c:v>
                </c:pt>
                <c:pt idx="136">
                  <c:v>20323.916342539087</c:v>
                </c:pt>
                <c:pt idx="137">
                  <c:v>22627.104259896791</c:v>
                </c:pt>
                <c:pt idx="138">
                  <c:v>22126.129142723221</c:v>
                </c:pt>
                <c:pt idx="139">
                  <c:v>21421.256848609864</c:v>
                </c:pt>
                <c:pt idx="140">
                  <c:v>21932.859420544472</c:v>
                </c:pt>
                <c:pt idx="141">
                  <c:v>22770.031049843281</c:v>
                </c:pt>
                <c:pt idx="142">
                  <c:v>23537.113384599284</c:v>
                </c:pt>
                <c:pt idx="143">
                  <c:v>19540.820243112594</c:v>
                </c:pt>
                <c:pt idx="144">
                  <c:v>14796.718106339729</c:v>
                </c:pt>
                <c:pt idx="145">
                  <c:v>16644.145918966344</c:v>
                </c:pt>
                <c:pt idx="146">
                  <c:v>18486.63182883148</c:v>
                </c:pt>
                <c:pt idx="147">
                  <c:v>18243.127705782066</c:v>
                </c:pt>
                <c:pt idx="148">
                  <c:v>18242.724424494187</c:v>
                </c:pt>
                <c:pt idx="149">
                  <c:v>17884.95510075468</c:v>
                </c:pt>
                <c:pt idx="150">
                  <c:v>17431.59616456541</c:v>
                </c:pt>
                <c:pt idx="151">
                  <c:v>17240.5810773794</c:v>
                </c:pt>
                <c:pt idx="152">
                  <c:v>16679.74636376026</c:v>
                </c:pt>
                <c:pt idx="153">
                  <c:v>16029.300469920518</c:v>
                </c:pt>
                <c:pt idx="154">
                  <c:v>15987.218929447061</c:v>
                </c:pt>
                <c:pt idx="155">
                  <c:v>16940.890317425408</c:v>
                </c:pt>
                <c:pt idx="156">
                  <c:v>17987.379308092251</c:v>
                </c:pt>
                <c:pt idx="157">
                  <c:v>18374.651335604485</c:v>
                </c:pt>
                <c:pt idx="158">
                  <c:v>18423.991260703235</c:v>
                </c:pt>
                <c:pt idx="159">
                  <c:v>17737.328485214402</c:v>
                </c:pt>
                <c:pt idx="160">
                  <c:v>16959.046158028621</c:v>
                </c:pt>
                <c:pt idx="161">
                  <c:v>16483.115166934716</c:v>
                </c:pt>
                <c:pt idx="162">
                  <c:v>15608.676652004806</c:v>
                </c:pt>
                <c:pt idx="163">
                  <c:v>13941.398973373682</c:v>
                </c:pt>
                <c:pt idx="164">
                  <c:v>12874.628140040355</c:v>
                </c:pt>
                <c:pt idx="165">
                  <c:v>12874.628140040355</c:v>
                </c:pt>
                <c:pt idx="166">
                  <c:v>12874.628140040355</c:v>
                </c:pt>
                <c:pt idx="167">
                  <c:v>12874.628140040355</c:v>
                </c:pt>
                <c:pt idx="168">
                  <c:v>12874.628140040355</c:v>
                </c:pt>
                <c:pt idx="169">
                  <c:v>12874.628140040355</c:v>
                </c:pt>
                <c:pt idx="170">
                  <c:v>12874.628140040355</c:v>
                </c:pt>
                <c:pt idx="171">
                  <c:v>12874.628140040355</c:v>
                </c:pt>
                <c:pt idx="172">
                  <c:v>13230.218417818165</c:v>
                </c:pt>
                <c:pt idx="173">
                  <c:v>13264.565514160045</c:v>
                </c:pt>
                <c:pt idx="174">
                  <c:v>13264.565514159996</c:v>
                </c:pt>
                <c:pt idx="175">
                  <c:v>14724.394128490359</c:v>
                </c:pt>
                <c:pt idx="176">
                  <c:v>16300.330712911311</c:v>
                </c:pt>
                <c:pt idx="177">
                  <c:v>17929.114781466989</c:v>
                </c:pt>
                <c:pt idx="178">
                  <c:v>19336.678583567202</c:v>
                </c:pt>
                <c:pt idx="179">
                  <c:v>18937.292474281177</c:v>
                </c:pt>
                <c:pt idx="180">
                  <c:v>17712.043739660945</c:v>
                </c:pt>
                <c:pt idx="181">
                  <c:v>16393.403733525738</c:v>
                </c:pt>
                <c:pt idx="182">
                  <c:v>15359.418145532762</c:v>
                </c:pt>
                <c:pt idx="183">
                  <c:v>15026.241837734202</c:v>
                </c:pt>
                <c:pt idx="184">
                  <c:v>15063.619206104111</c:v>
                </c:pt>
                <c:pt idx="185">
                  <c:v>15101.064209114349</c:v>
                </c:pt>
                <c:pt idx="186">
                  <c:v>14766.563027459033</c:v>
                </c:pt>
                <c:pt idx="187">
                  <c:v>14394.549138570112</c:v>
                </c:pt>
                <c:pt idx="188">
                  <c:v>14394.549138570112</c:v>
                </c:pt>
                <c:pt idx="189">
                  <c:v>14022.535249681192</c:v>
                </c:pt>
                <c:pt idx="190">
                  <c:v>13986.168375780973</c:v>
                </c:pt>
                <c:pt idx="191">
                  <c:v>14357.800320225453</c:v>
                </c:pt>
                <c:pt idx="192">
                  <c:v>14357.800320225453</c:v>
                </c:pt>
                <c:pt idx="193">
                  <c:v>13986.168375781028</c:v>
                </c:pt>
                <c:pt idx="194">
                  <c:v>13578.619206104089</c:v>
                </c:pt>
                <c:pt idx="195">
                  <c:v>13542.769615511959</c:v>
                </c:pt>
                <c:pt idx="196">
                  <c:v>13506.98758997726</c:v>
                </c:pt>
                <c:pt idx="197">
                  <c:v>13101.168893250222</c:v>
                </c:pt>
                <c:pt idx="198">
                  <c:v>12292.02537455424</c:v>
                </c:pt>
                <c:pt idx="199">
                  <c:v>11820.932628549803</c:v>
                </c:pt>
                <c:pt idx="200">
                  <c:v>11352.735251001763</c:v>
                </c:pt>
                <c:pt idx="201">
                  <c:v>11585.854684664853</c:v>
                </c:pt>
                <c:pt idx="202">
                  <c:v>12248.803808536857</c:v>
                </c:pt>
                <c:pt idx="203">
                  <c:v>12544.970128217663</c:v>
                </c:pt>
                <c:pt idx="204">
                  <c:v>12510.774319473365</c:v>
                </c:pt>
                <c:pt idx="205">
                  <c:v>12442.581361345015</c:v>
                </c:pt>
                <c:pt idx="206">
                  <c:v>12408.584072795036</c:v>
                </c:pt>
                <c:pt idx="207">
                  <c:v>11979.086139919753</c:v>
                </c:pt>
                <c:pt idx="208">
                  <c:v>12273.254565087314</c:v>
                </c:pt>
                <c:pt idx="209">
                  <c:v>12960.697862979734</c:v>
                </c:pt>
                <c:pt idx="210">
                  <c:v>12960.697862979683</c:v>
                </c:pt>
                <c:pt idx="211">
                  <c:v>12926.331847189458</c:v>
                </c:pt>
                <c:pt idx="212">
                  <c:v>12566.158236078367</c:v>
                </c:pt>
                <c:pt idx="213">
                  <c:v>11779.567429562636</c:v>
                </c:pt>
                <c:pt idx="214">
                  <c:v>10637.64825554301</c:v>
                </c:pt>
                <c:pt idx="215">
                  <c:v>9052.6209970587825</c:v>
                </c:pt>
                <c:pt idx="216">
                  <c:v>7810.8988742270203</c:v>
                </c:pt>
                <c:pt idx="217">
                  <c:v>7234.4384223469151</c:v>
                </c:pt>
                <c:pt idx="218">
                  <c:v>7392.2517684481891</c:v>
                </c:pt>
                <c:pt idx="219">
                  <c:v>7547.8308253568948</c:v>
                </c:pt>
                <c:pt idx="220">
                  <c:v>7384.7450421875128</c:v>
                </c:pt>
                <c:pt idx="221">
                  <c:v>7197.3266621624989</c:v>
                </c:pt>
                <c:pt idx="222">
                  <c:v>7377.8913290907076</c:v>
                </c:pt>
                <c:pt idx="223">
                  <c:v>6883.1084747589284</c:v>
                </c:pt>
                <c:pt idx="224">
                  <c:v>6370.0794220541593</c:v>
                </c:pt>
                <c:pt idx="225">
                  <c:v>6196.5233848915996</c:v>
                </c:pt>
                <c:pt idx="226">
                  <c:v>6025.9234407593958</c:v>
                </c:pt>
                <c:pt idx="227">
                  <c:v>6184.0543338122197</c:v>
                </c:pt>
                <c:pt idx="228">
                  <c:v>6363.8701457018196</c:v>
                </c:pt>
                <c:pt idx="229">
                  <c:v>6220.009070197576</c:v>
                </c:pt>
                <c:pt idx="230">
                  <c:v>6078.254688490556</c:v>
                </c:pt>
                <c:pt idx="231">
                  <c:v>5938.5919706605555</c:v>
                </c:pt>
                <c:pt idx="232">
                  <c:v>5801.0058867876251</c:v>
                </c:pt>
                <c:pt idx="233">
                  <c:v>5665.4814069516524</c:v>
                </c:pt>
                <c:pt idx="234">
                  <c:v>5532.0035012325525</c:v>
                </c:pt>
                <c:pt idx="235">
                  <c:v>5400.557139710304</c:v>
                </c:pt>
                <c:pt idx="236">
                  <c:v>5576.3009035758387</c:v>
                </c:pt>
                <c:pt idx="237">
                  <c:v>6074.5903025985526</c:v>
                </c:pt>
                <c:pt idx="238">
                  <c:v>6589.4111634706123</c:v>
                </c:pt>
                <c:pt idx="239">
                  <c:v>7723.5695211234797</c:v>
                </c:pt>
                <c:pt idx="240">
                  <c:v>8925.9306322345637</c:v>
                </c:pt>
                <c:pt idx="241">
                  <c:v>9854.5822510401231</c:v>
                </c:pt>
                <c:pt idx="242">
                  <c:v>10539.789985150372</c:v>
                </c:pt>
                <c:pt idx="243">
                  <c:v>10320.284747043015</c:v>
                </c:pt>
                <c:pt idx="244">
                  <c:v>10071.608309290094</c:v>
                </c:pt>
                <c:pt idx="245">
                  <c:v>9516.833979247971</c:v>
                </c:pt>
                <c:pt idx="246">
                  <c:v>8297.6673125812868</c:v>
                </c:pt>
                <c:pt idx="247">
                  <c:v>7335.3583092901181</c:v>
                </c:pt>
                <c:pt idx="248">
                  <c:v>6658.108651798053</c:v>
                </c:pt>
                <c:pt idx="249">
                  <c:v>6265.26786788748</c:v>
                </c:pt>
                <c:pt idx="250">
                  <c:v>6476.0138326390706</c:v>
                </c:pt>
                <c:pt idx="251">
                  <c:v>6707.3120178738163</c:v>
                </c:pt>
                <c:pt idx="252">
                  <c:v>6936.8082613376291</c:v>
                </c:pt>
                <c:pt idx="253">
                  <c:v>7781.2690282234998</c:v>
                </c:pt>
                <c:pt idx="254">
                  <c:v>8671.5815282234907</c:v>
                </c:pt>
                <c:pt idx="255">
                  <c:v>8993.9247714522953</c:v>
                </c:pt>
                <c:pt idx="256">
                  <c:v>9317.0860391153983</c:v>
                </c:pt>
                <c:pt idx="257">
                  <c:v>9667.5643149653952</c:v>
                </c:pt>
                <c:pt idx="258">
                  <c:v>9122.6002457706036</c:v>
                </c:pt>
                <c:pt idx="259">
                  <c:v>8823.5377457706199</c:v>
                </c:pt>
                <c:pt idx="260">
                  <c:v>8849.0540682388018</c:v>
                </c:pt>
                <c:pt idx="261">
                  <c:v>8549.6096237943311</c:v>
                </c:pt>
                <c:pt idx="262">
                  <c:v>7950.7207349054361</c:v>
                </c:pt>
                <c:pt idx="263">
                  <c:v>7304.6731289848931</c:v>
                </c:pt>
                <c:pt idx="264">
                  <c:v>6959.8154007958346</c:v>
                </c:pt>
                <c:pt idx="265">
                  <c:v>6297.4148615568338</c:v>
                </c:pt>
                <c:pt idx="266">
                  <c:v>5914.1721302148107</c:v>
                </c:pt>
                <c:pt idx="267">
                  <c:v>6122.2761120740861</c:v>
                </c:pt>
                <c:pt idx="268">
                  <c:v>6057.4838979795059</c:v>
                </c:pt>
                <c:pt idx="269">
                  <c:v>5389.7568288314806</c:v>
                </c:pt>
                <c:pt idx="270">
                  <c:v>4998.5821370967733</c:v>
                </c:pt>
                <c:pt idx="271">
                  <c:v>4899.7659696094033</c:v>
                </c:pt>
                <c:pt idx="272">
                  <c:v>5372.8829618322743</c:v>
                </c:pt>
                <c:pt idx="273">
                  <c:v>6449.3774555127848</c:v>
                </c:pt>
                <c:pt idx="274">
                  <c:v>7563.0348078552252</c:v>
                </c:pt>
                <c:pt idx="275">
                  <c:v>8438.544122179459</c:v>
                </c:pt>
                <c:pt idx="276">
                  <c:v>9056.8709073628015</c:v>
                </c:pt>
                <c:pt idx="277">
                  <c:v>9132.250575774935</c:v>
                </c:pt>
                <c:pt idx="278">
                  <c:v>8895.9238824978747</c:v>
                </c:pt>
                <c:pt idx="279">
                  <c:v>8945.8826053315533</c:v>
                </c:pt>
                <c:pt idx="280">
                  <c:v>9284.4189676062233</c:v>
                </c:pt>
                <c:pt idx="281">
                  <c:v>9071.6975596165303</c:v>
                </c:pt>
                <c:pt idx="282">
                  <c:v>8517.2268371335704</c:v>
                </c:pt>
                <c:pt idx="283">
                  <c:v>8251.5589281197372</c:v>
                </c:pt>
                <c:pt idx="284">
                  <c:v>7961.2811503419753</c:v>
                </c:pt>
                <c:pt idx="285">
                  <c:v>7671.0033725642143</c:v>
                </c:pt>
                <c:pt idx="286">
                  <c:v>7647.5393371335767</c:v>
                </c:pt>
                <c:pt idx="287">
                  <c:v>7647.5393371335367</c:v>
                </c:pt>
                <c:pt idx="288">
                  <c:v>7334.6142262831718</c:v>
                </c:pt>
                <c:pt idx="289">
                  <c:v>7022.5057482078919</c:v>
                </c:pt>
                <c:pt idx="290">
                  <c:v>6400.7384120506676</c:v>
                </c:pt>
                <c:pt idx="291">
                  <c:v>6335.8770807205146</c:v>
                </c:pt>
                <c:pt idx="292">
                  <c:v>6292.8979410807287</c:v>
                </c:pt>
                <c:pt idx="293">
                  <c:v>5087.5704618322488</c:v>
                </c:pt>
                <c:pt idx="294">
                  <c:v>4686.962876715661</c:v>
                </c:pt>
                <c:pt idx="295">
                  <c:v>5174.1177450381456</c:v>
                </c:pt>
                <c:pt idx="296">
                  <c:v>6775.8431356639603</c:v>
                </c:pt>
                <c:pt idx="297">
                  <c:v>9345.9198200616611</c:v>
                </c:pt>
                <c:pt idx="298">
                  <c:v>11451.261231845538</c:v>
                </c:pt>
                <c:pt idx="299">
                  <c:v>13709.472797997138</c:v>
                </c:pt>
                <c:pt idx="300">
                  <c:v>16123.652235491385</c:v>
                </c:pt>
                <c:pt idx="301">
                  <c:v>17574.706528223538</c:v>
                </c:pt>
                <c:pt idx="302">
                  <c:v>16617.654402509583</c:v>
                </c:pt>
                <c:pt idx="303">
                  <c:v>13944.829431260368</c:v>
                </c:pt>
                <c:pt idx="304">
                  <c:v>11329.638427927937</c:v>
                </c:pt>
                <c:pt idx="305">
                  <c:v>9841.2051007546979</c:v>
                </c:pt>
                <c:pt idx="306">
                  <c:v>9222.4551007546888</c:v>
                </c:pt>
                <c:pt idx="307">
                  <c:v>9222.4551007546888</c:v>
                </c:pt>
                <c:pt idx="308">
                  <c:v>9222.4551007546888</c:v>
                </c:pt>
                <c:pt idx="309">
                  <c:v>8913.0801007547052</c:v>
                </c:pt>
                <c:pt idx="310">
                  <c:v>7959.9075069215251</c:v>
                </c:pt>
                <c:pt idx="311">
                  <c:v>7269.4077583496755</c:v>
                </c:pt>
                <c:pt idx="312">
                  <c:v>7197.3988757048483</c:v>
                </c:pt>
                <c:pt idx="313">
                  <c:v>7737.00398024694</c:v>
                </c:pt>
                <c:pt idx="314">
                  <c:v>8322.8634035758132</c:v>
                </c:pt>
                <c:pt idx="315">
                  <c:v>8602.4589792479364</c:v>
                </c:pt>
                <c:pt idx="316">
                  <c:v>8907.250645914628</c:v>
                </c:pt>
                <c:pt idx="317">
                  <c:v>9212.0423125813213</c:v>
                </c:pt>
                <c:pt idx="318">
                  <c:v>9543.5578480202767</c:v>
                </c:pt>
                <c:pt idx="319">
                  <c:v>10487.003980246915</c:v>
                </c:pt>
                <c:pt idx="320">
                  <c:v>11520.512535356294</c:v>
                </c:pt>
                <c:pt idx="321">
                  <c:v>11638.249539039032</c:v>
                </c:pt>
                <c:pt idx="322">
                  <c:v>11446.747222382583</c:v>
                </c:pt>
                <c:pt idx="323">
                  <c:v>10601.317672361667</c:v>
                </c:pt>
                <c:pt idx="324">
                  <c:v>9694.760038696515</c:v>
                </c:pt>
                <c:pt idx="325">
                  <c:v>8759.7600386965678</c:v>
                </c:pt>
                <c:pt idx="326">
                  <c:v>6531.1959050308642</c:v>
                </c:pt>
                <c:pt idx="327">
                  <c:v>3594.7727941908661</c:v>
                </c:pt>
                <c:pt idx="328">
                  <c:v>1254.8027537345642</c:v>
                </c:pt>
                <c:pt idx="329">
                  <c:v>136.33979565158526</c:v>
                </c:pt>
                <c:pt idx="330">
                  <c:v>-352.70804247895046</c:v>
                </c:pt>
                <c:pt idx="331">
                  <c:v>-832.65906133512726</c:v>
                </c:pt>
                <c:pt idx="332">
                  <c:v>-1571.2376532991693</c:v>
                </c:pt>
                <c:pt idx="333">
                  <c:v>-2843.9632028460328</c:v>
                </c:pt>
                <c:pt idx="334">
                  <c:v>-3793.5070698198151</c:v>
                </c:pt>
                <c:pt idx="335">
                  <c:v>-4425.3305811222035</c:v>
                </c:pt>
                <c:pt idx="336">
                  <c:v>-5262.6589588673914</c:v>
                </c:pt>
                <c:pt idx="337">
                  <c:v>-5544.2808526918834</c:v>
                </c:pt>
                <c:pt idx="338">
                  <c:v>-3432.6833129481447</c:v>
                </c:pt>
                <c:pt idx="339">
                  <c:v>665.03383829157985</c:v>
                </c:pt>
                <c:pt idx="340">
                  <c:v>5195.3820747092341</c:v>
                </c:pt>
                <c:pt idx="341">
                  <c:v>9450.5274420810529</c:v>
                </c:pt>
                <c:pt idx="342">
                  <c:v>10264.276545632427</c:v>
                </c:pt>
                <c:pt idx="343">
                  <c:v>7361.1333041115095</c:v>
                </c:pt>
                <c:pt idx="344">
                  <c:v>3550.3367251745708</c:v>
                </c:pt>
                <c:pt idx="345">
                  <c:v>-1294.9915564617893</c:v>
                </c:pt>
                <c:pt idx="346">
                  <c:v>-3249.7366541666665</c:v>
                </c:pt>
                <c:pt idx="347">
                  <c:v>-391.65760777629293</c:v>
                </c:pt>
                <c:pt idx="348">
                  <c:v>3097.8540708320802</c:v>
                </c:pt>
                <c:pt idx="349">
                  <c:v>4422.4374041654164</c:v>
                </c:pt>
                <c:pt idx="350">
                  <c:v>3318.6179597209721</c:v>
                </c:pt>
                <c:pt idx="351">
                  <c:v>844.27138797731129</c:v>
                </c:pt>
                <c:pt idx="352">
                  <c:v>-2258.4474428961521</c:v>
                </c:pt>
                <c:pt idx="353">
                  <c:v>-7291.8051730114585</c:v>
                </c:pt>
                <c:pt idx="354">
                  <c:v>-13635.457347012898</c:v>
                </c:pt>
                <c:pt idx="355">
                  <c:v>-15610.303321292638</c:v>
                </c:pt>
                <c:pt idx="356">
                  <c:v>-14003.715658080464</c:v>
                </c:pt>
                <c:pt idx="357">
                  <c:v>-12318.553660205076</c:v>
                </c:pt>
                <c:pt idx="358">
                  <c:v>-7173.5099638285492</c:v>
                </c:pt>
                <c:pt idx="359">
                  <c:v>954.2282146007874</c:v>
                </c:pt>
                <c:pt idx="360">
                  <c:v>7665.273652851828</c:v>
                </c:pt>
                <c:pt idx="361">
                  <c:v>9572.1359859859003</c:v>
                </c:pt>
                <c:pt idx="362">
                  <c:v>7034.743919770508</c:v>
                </c:pt>
                <c:pt idx="363">
                  <c:v>4762.833826642187</c:v>
                </c:pt>
                <c:pt idx="364">
                  <c:v>5914.0702239789471</c:v>
                </c:pt>
                <c:pt idx="365">
                  <c:v>9571.2152897133492</c:v>
                </c:pt>
                <c:pt idx="366">
                  <c:v>14020.598139087519</c:v>
                </c:pt>
                <c:pt idx="367">
                  <c:v>16597.78824206856</c:v>
                </c:pt>
                <c:pt idx="368">
                  <c:v>15442.464185530329</c:v>
                </c:pt>
                <c:pt idx="369">
                  <c:v>11969.588415558388</c:v>
                </c:pt>
                <c:pt idx="370">
                  <c:v>8262.8823269885543</c:v>
                </c:pt>
                <c:pt idx="371">
                  <c:v>5250.5879373057642</c:v>
                </c:pt>
                <c:pt idx="372">
                  <c:v>3573.0879373057701</c:v>
                </c:pt>
                <c:pt idx="373">
                  <c:v>2292.6242830086558</c:v>
                </c:pt>
                <c:pt idx="374">
                  <c:v>780.09596749371349</c:v>
                </c:pt>
                <c:pt idx="375">
                  <c:v>-308.43451232159094</c:v>
                </c:pt>
                <c:pt idx="376">
                  <c:v>-1367.0082682286443</c:v>
                </c:pt>
                <c:pt idx="377">
                  <c:v>-2383.1255190147763</c:v>
                </c:pt>
                <c:pt idx="378">
                  <c:v>-2961.4476474181192</c:v>
                </c:pt>
                <c:pt idx="379">
                  <c:v>-4035.341972690343</c:v>
                </c:pt>
                <c:pt idx="380">
                  <c:v>-6889.697054989766</c:v>
                </c:pt>
                <c:pt idx="381">
                  <c:v>-11464.074013528527</c:v>
                </c:pt>
                <c:pt idx="382">
                  <c:v>-12834.943729763088</c:v>
                </c:pt>
                <c:pt idx="383">
                  <c:v>-9075.2349663490622</c:v>
                </c:pt>
                <c:pt idx="384">
                  <c:v>-3246.680683263301</c:v>
                </c:pt>
                <c:pt idx="385">
                  <c:v>933.48347756262513</c:v>
                </c:pt>
                <c:pt idx="386">
                  <c:v>1892.6657146007894</c:v>
                </c:pt>
                <c:pt idx="387">
                  <c:v>1384.8531705708044</c:v>
                </c:pt>
                <c:pt idx="388">
                  <c:v>854.80893749760321</c:v>
                </c:pt>
                <c:pt idx="389">
                  <c:v>529.79035433781576</c:v>
                </c:pt>
                <c:pt idx="390">
                  <c:v>923.22369427818012</c:v>
                </c:pt>
                <c:pt idx="391">
                  <c:v>2770.8442618033191</c:v>
                </c:pt>
                <c:pt idx="392">
                  <c:v>5956.6052653244542</c:v>
                </c:pt>
                <c:pt idx="393">
                  <c:v>9363.2372850058146</c:v>
                </c:pt>
                <c:pt idx="394">
                  <c:v>11506.013427612228</c:v>
                </c:pt>
                <c:pt idx="395">
                  <c:v>11053.644294690133</c:v>
                </c:pt>
                <c:pt idx="396">
                  <c:v>7493.2895238943156</c:v>
                </c:pt>
                <c:pt idx="397">
                  <c:v>2415.8764275396134</c:v>
                </c:pt>
                <c:pt idx="398">
                  <c:v>-2973.1340872168098</c:v>
                </c:pt>
                <c:pt idx="399">
                  <c:v>-6093.8605308081169</c:v>
                </c:pt>
                <c:pt idx="400">
                  <c:v>-3549.7034711027291</c:v>
                </c:pt>
                <c:pt idx="401">
                  <c:v>846.39819810799975</c:v>
                </c:pt>
                <c:pt idx="402">
                  <c:v>4430.2201782775837</c:v>
                </c:pt>
                <c:pt idx="403">
                  <c:v>8719.3594716247262</c:v>
                </c:pt>
                <c:pt idx="404">
                  <c:v>10504.330360711605</c:v>
                </c:pt>
                <c:pt idx="405">
                  <c:v>7215.3009864714777</c:v>
                </c:pt>
                <c:pt idx="406">
                  <c:v>2657.7509168652969</c:v>
                </c:pt>
                <c:pt idx="407">
                  <c:v>-1405.2453689179883</c:v>
                </c:pt>
                <c:pt idx="408">
                  <c:v>-5855.149587214496</c:v>
                </c:pt>
                <c:pt idx="409">
                  <c:v>-10350.755185242739</c:v>
                </c:pt>
                <c:pt idx="410">
                  <c:v>-11134.379952263842</c:v>
                </c:pt>
                <c:pt idx="411">
                  <c:v>-9439.8817505878069</c:v>
                </c:pt>
                <c:pt idx="412">
                  <c:v>-4549.5469896679333</c:v>
                </c:pt>
                <c:pt idx="413">
                  <c:v>145.62336869051569</c:v>
                </c:pt>
                <c:pt idx="414">
                  <c:v>2337.565179269724</c:v>
                </c:pt>
                <c:pt idx="415">
                  <c:v>2759.4346649074578</c:v>
                </c:pt>
                <c:pt idx="416">
                  <c:v>1794.6713433322525</c:v>
                </c:pt>
                <c:pt idx="417">
                  <c:v>453.40365565637205</c:v>
                </c:pt>
                <c:pt idx="418">
                  <c:v>-1121.5007149479122</c:v>
                </c:pt>
                <c:pt idx="419">
                  <c:v>-1493.1106065726563</c:v>
                </c:pt>
                <c:pt idx="420">
                  <c:v>-356.09673565534302</c:v>
                </c:pt>
                <c:pt idx="421">
                  <c:v>747.46764033750003</c:v>
                </c:pt>
                <c:pt idx="422">
                  <c:v>1111.7157643446576</c:v>
                </c:pt>
                <c:pt idx="423">
                  <c:v>489.50723278925147</c:v>
                </c:pt>
                <c:pt idx="424">
                  <c:v>-1650.3121472430321</c:v>
                </c:pt>
                <c:pt idx="425">
                  <c:v>-3977.6654164713536</c:v>
                </c:pt>
                <c:pt idx="426">
                  <c:v>-3547.3391367138483</c:v>
                </c:pt>
                <c:pt idx="427">
                  <c:v>-1353.6777454472067</c:v>
                </c:pt>
                <c:pt idx="428">
                  <c:v>-165.4910934399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01-4F48-A35D-A1360989E2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471040"/>
        <c:axId val="245840432"/>
      </c:lineChart>
      <c:catAx>
        <c:axId val="32471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</a:t>
                </a:r>
                <a:r>
                  <a:rPr lang="en-GB" sz="1400" baseline="0"/>
                  <a:t> (s)</a:t>
                </a:r>
                <a:endParaRPr lang="en-GB" sz="1400"/>
              </a:p>
            </c:rich>
          </c:tx>
          <c:layout>
            <c:manualLayout>
              <c:xMode val="edge"/>
              <c:yMode val="edge"/>
              <c:x val="0.49792380489598448"/>
              <c:y val="0.944034429503719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5840432"/>
        <c:crosses val="autoZero"/>
        <c:auto val="1"/>
        <c:lblAlgn val="ctr"/>
        <c:lblOffset val="100"/>
        <c:noMultiLvlLbl val="0"/>
      </c:catAx>
      <c:valAx>
        <c:axId val="24584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Tractive</a:t>
                </a:r>
                <a:r>
                  <a:rPr lang="en-GB" sz="1400" baseline="0"/>
                  <a:t> Power (W)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47104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Tractive Power (Extra</a:t>
            </a:r>
            <a:r>
              <a:rPr lang="en-GB" baseline="0"/>
              <a:t> </a:t>
            </a:r>
            <a:r>
              <a:rPr lang="en-GB"/>
              <a:t>High Phase)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454398119435533"/>
          <c:y val="8.3431750478300551E-2"/>
          <c:w val="0.87957318026385078"/>
          <c:h val="0.84338250348810251"/>
        </c:manualLayout>
      </c:layout>
      <c:lineChart>
        <c:grouping val="standard"/>
        <c:varyColors val="0"/>
        <c:ser>
          <c:idx val="0"/>
          <c:order val="0"/>
          <c:tx>
            <c:v>Power (W)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WLTC_class_3!$AB$1486:$AB$1808</c:f>
              <c:numCache>
                <c:formatCode>General</c:formatCode>
                <c:ptCount val="323"/>
                <c:pt idx="0">
                  <c:v>0</c:v>
                </c:pt>
                <c:pt idx="1">
                  <c:v>452.93640878777677</c:v>
                </c:pt>
                <c:pt idx="2">
                  <c:v>856.19707030221366</c:v>
                </c:pt>
                <c:pt idx="3">
                  <c:v>1083.0288852044703</c:v>
                </c:pt>
                <c:pt idx="4">
                  <c:v>1179.1237246634705</c:v>
                </c:pt>
                <c:pt idx="5">
                  <c:v>1234.9729919779022</c:v>
                </c:pt>
                <c:pt idx="6">
                  <c:v>1319.448739517936</c:v>
                </c:pt>
                <c:pt idx="7">
                  <c:v>1550.0658593318406</c:v>
                </c:pt>
                <c:pt idx="8">
                  <c:v>2088.7758136542293</c:v>
                </c:pt>
                <c:pt idx="9">
                  <c:v>2894.0147638938261</c:v>
                </c:pt>
                <c:pt idx="10">
                  <c:v>4010.4996831238245</c:v>
                </c:pt>
                <c:pt idx="11">
                  <c:v>5450.9630062892138</c:v>
                </c:pt>
                <c:pt idx="12">
                  <c:v>7103.2159854499978</c:v>
                </c:pt>
                <c:pt idx="13">
                  <c:v>8775.6195276115104</c:v>
                </c:pt>
                <c:pt idx="14">
                  <c:v>10101.467248509221</c:v>
                </c:pt>
                <c:pt idx="15">
                  <c:v>10864.768273193062</c:v>
                </c:pt>
                <c:pt idx="16">
                  <c:v>11337.783596801757</c:v>
                </c:pt>
                <c:pt idx="17">
                  <c:v>11303.550477797817</c:v>
                </c:pt>
                <c:pt idx="18">
                  <c:v>11011.344451681902</c:v>
                </c:pt>
                <c:pt idx="19">
                  <c:v>10513.038649404994</c:v>
                </c:pt>
                <c:pt idx="20">
                  <c:v>9618.9627436907376</c:v>
                </c:pt>
                <c:pt idx="21">
                  <c:v>8523.9565506513645</c:v>
                </c:pt>
                <c:pt idx="22">
                  <c:v>7258.5189030857027</c:v>
                </c:pt>
                <c:pt idx="23">
                  <c:v>6638.2067935028317</c:v>
                </c:pt>
                <c:pt idx="24">
                  <c:v>6393.7208984380331</c:v>
                </c:pt>
                <c:pt idx="25">
                  <c:v>6304.49867099737</c:v>
                </c:pt>
                <c:pt idx="26">
                  <c:v>6434.2341875587726</c:v>
                </c:pt>
                <c:pt idx="27">
                  <c:v>6134.3842891125032</c:v>
                </c:pt>
                <c:pt idx="28">
                  <c:v>6017.3128762352599</c:v>
                </c:pt>
                <c:pt idx="29">
                  <c:v>6317.5089756775678</c:v>
                </c:pt>
                <c:pt idx="30">
                  <c:v>6853.9385467605589</c:v>
                </c:pt>
                <c:pt idx="31">
                  <c:v>7636.4765411344588</c:v>
                </c:pt>
                <c:pt idx="32">
                  <c:v>9137.1469650743547</c:v>
                </c:pt>
                <c:pt idx="33">
                  <c:v>11234.352637835742</c:v>
                </c:pt>
                <c:pt idx="34">
                  <c:v>13541.144949402693</c:v>
                </c:pt>
                <c:pt idx="35">
                  <c:v>15865.03411620059</c:v>
                </c:pt>
                <c:pt idx="36">
                  <c:v>17446.263847223112</c:v>
                </c:pt>
                <c:pt idx="37">
                  <c:v>17570.716867015039</c:v>
                </c:pt>
                <c:pt idx="38">
                  <c:v>15971.57638177626</c:v>
                </c:pt>
                <c:pt idx="39">
                  <c:v>14059.528626956069</c:v>
                </c:pt>
                <c:pt idx="40">
                  <c:v>12518.522376890745</c:v>
                </c:pt>
                <c:pt idx="41">
                  <c:v>11366.97384819553</c:v>
                </c:pt>
                <c:pt idx="42">
                  <c:v>10442.088579804149</c:v>
                </c:pt>
                <c:pt idx="43">
                  <c:v>9421.887346700807</c:v>
                </c:pt>
                <c:pt idx="44">
                  <c:v>8083.2128767156682</c:v>
                </c:pt>
                <c:pt idx="45">
                  <c:v>6081.1223429566344</c:v>
                </c:pt>
                <c:pt idx="46">
                  <c:v>3186.7466482416198</c:v>
                </c:pt>
                <c:pt idx="47">
                  <c:v>-595.8317738573528</c:v>
                </c:pt>
                <c:pt idx="48">
                  <c:v>-3756.4669265554476</c:v>
                </c:pt>
                <c:pt idx="49">
                  <c:v>-5717.8217151360323</c:v>
                </c:pt>
                <c:pt idx="50">
                  <c:v>-5766.1579711446038</c:v>
                </c:pt>
                <c:pt idx="51">
                  <c:v>-4320.4677221135798</c:v>
                </c:pt>
                <c:pt idx="52">
                  <c:v>-2224.6899310645858</c:v>
                </c:pt>
                <c:pt idx="53">
                  <c:v>267.42871673431256</c:v>
                </c:pt>
                <c:pt idx="54">
                  <c:v>2734.4088382915934</c:v>
                </c:pt>
                <c:pt idx="55">
                  <c:v>5229.4300124999909</c:v>
                </c:pt>
                <c:pt idx="56">
                  <c:v>8066.3607754143832</c:v>
                </c:pt>
                <c:pt idx="57">
                  <c:v>11569.833836448421</c:v>
                </c:pt>
                <c:pt idx="58">
                  <c:v>15452.842983252505</c:v>
                </c:pt>
                <c:pt idx="59">
                  <c:v>18780.3857370519</c:v>
                </c:pt>
                <c:pt idx="60">
                  <c:v>21969.613384599299</c:v>
                </c:pt>
                <c:pt idx="61">
                  <c:v>24736.792465334835</c:v>
                </c:pt>
                <c:pt idx="62">
                  <c:v>27155.063075774968</c:v>
                </c:pt>
                <c:pt idx="63">
                  <c:v>29211.276290460974</c:v>
                </c:pt>
                <c:pt idx="64">
                  <c:v>29745.079068932246</c:v>
                </c:pt>
                <c:pt idx="65">
                  <c:v>28462.711256144379</c:v>
                </c:pt>
                <c:pt idx="66">
                  <c:v>24730.148866498555</c:v>
                </c:pt>
                <c:pt idx="67">
                  <c:v>20375.229621414081</c:v>
                </c:pt>
                <c:pt idx="68">
                  <c:v>17353.495042187482</c:v>
                </c:pt>
                <c:pt idx="69">
                  <c:v>15506.789158690215</c:v>
                </c:pt>
                <c:pt idx="70">
                  <c:v>15304.34237410328</c:v>
                </c:pt>
                <c:pt idx="71">
                  <c:v>15834.740376415557</c:v>
                </c:pt>
                <c:pt idx="72">
                  <c:v>16721.938422346924</c:v>
                </c:pt>
                <c:pt idx="73">
                  <c:v>17696.289654009444</c:v>
                </c:pt>
                <c:pt idx="74">
                  <c:v>18327.759885947704</c:v>
                </c:pt>
                <c:pt idx="75">
                  <c:v>18648.698114800329</c:v>
                </c:pt>
                <c:pt idx="76">
                  <c:v>18932.959072795027</c:v>
                </c:pt>
                <c:pt idx="77">
                  <c:v>19992.833851331463</c:v>
                </c:pt>
                <c:pt idx="78">
                  <c:v>21481.617080086009</c:v>
                </c:pt>
                <c:pt idx="79">
                  <c:v>23087.876125884668</c:v>
                </c:pt>
                <c:pt idx="80">
                  <c:v>25153.015736951093</c:v>
                </c:pt>
                <c:pt idx="81">
                  <c:v>27416.480173131527</c:v>
                </c:pt>
                <c:pt idx="82">
                  <c:v>28626.053221412454</c:v>
                </c:pt>
                <c:pt idx="83">
                  <c:v>29470.32355085079</c:v>
                </c:pt>
                <c:pt idx="84">
                  <c:v>30333.048395486356</c:v>
                </c:pt>
                <c:pt idx="85">
                  <c:v>31622.429433803551</c:v>
                </c:pt>
                <c:pt idx="86">
                  <c:v>33000.739859117843</c:v>
                </c:pt>
                <c:pt idx="87">
                  <c:v>33992.952399655769</c:v>
                </c:pt>
                <c:pt idx="88">
                  <c:v>35434.721416516135</c:v>
                </c:pt>
                <c:pt idx="89">
                  <c:v>36105.902034539031</c:v>
                </c:pt>
                <c:pt idx="90">
                  <c:v>35782.775490265783</c:v>
                </c:pt>
                <c:pt idx="91">
                  <c:v>35827.65673778973</c:v>
                </c:pt>
                <c:pt idx="92">
                  <c:v>35805.16922226052</c:v>
                </c:pt>
                <c:pt idx="93">
                  <c:v>35714.363087999023</c:v>
                </c:pt>
                <c:pt idx="94">
                  <c:v>35554.45895758627</c:v>
                </c:pt>
                <c:pt idx="95">
                  <c:v>34394.444833874455</c:v>
                </c:pt>
                <c:pt idx="96">
                  <c:v>32557.025732556929</c:v>
                </c:pt>
                <c:pt idx="97">
                  <c:v>31044.851451970295</c:v>
                </c:pt>
                <c:pt idx="98">
                  <c:v>28926.73589839269</c:v>
                </c:pt>
                <c:pt idx="99">
                  <c:v>26623.289902953085</c:v>
                </c:pt>
                <c:pt idx="100">
                  <c:v>24677.985898392664</c:v>
                </c:pt>
                <c:pt idx="101">
                  <c:v>23570.297966968988</c:v>
                </c:pt>
                <c:pt idx="102">
                  <c:v>22467.965531022408</c:v>
                </c:pt>
                <c:pt idx="103">
                  <c:v>21734.365339791591</c:v>
                </c:pt>
                <c:pt idx="104">
                  <c:v>21058.499075312408</c:v>
                </c:pt>
                <c:pt idx="105">
                  <c:v>19356.882527547088</c:v>
                </c:pt>
                <c:pt idx="106">
                  <c:v>18084.970692203984</c:v>
                </c:pt>
                <c:pt idx="107">
                  <c:v>16780.446766666661</c:v>
                </c:pt>
                <c:pt idx="108">
                  <c:v>15447.576625436799</c:v>
                </c:pt>
                <c:pt idx="109">
                  <c:v>14541.922692400978</c:v>
                </c:pt>
                <c:pt idx="110">
                  <c:v>14546.639285109888</c:v>
                </c:pt>
                <c:pt idx="111">
                  <c:v>15483.342466073738</c:v>
                </c:pt>
                <c:pt idx="112">
                  <c:v>16496.257847916619</c:v>
                </c:pt>
                <c:pt idx="113">
                  <c:v>17542.918801514206</c:v>
                </c:pt>
                <c:pt idx="114">
                  <c:v>18234.653825960031</c:v>
                </c:pt>
                <c:pt idx="115">
                  <c:v>18921.552499182726</c:v>
                </c:pt>
                <c:pt idx="116">
                  <c:v>19698.221534648284</c:v>
                </c:pt>
                <c:pt idx="117">
                  <c:v>18735.068701205699</c:v>
                </c:pt>
                <c:pt idx="118">
                  <c:v>17684.364645386213</c:v>
                </c:pt>
                <c:pt idx="119">
                  <c:v>16209.817822858906</c:v>
                </c:pt>
                <c:pt idx="120">
                  <c:v>14190.11710736671</c:v>
                </c:pt>
                <c:pt idx="121">
                  <c:v>13006.868270711178</c:v>
                </c:pt>
                <c:pt idx="122">
                  <c:v>11801.763012602172</c:v>
                </c:pt>
                <c:pt idx="123">
                  <c:v>10997.354963063217</c:v>
                </c:pt>
                <c:pt idx="124">
                  <c:v>11451.43430356227</c:v>
                </c:pt>
                <c:pt idx="125">
                  <c:v>12796.3869370375</c:v>
                </c:pt>
                <c:pt idx="126">
                  <c:v>13792.209209562607</c:v>
                </c:pt>
                <c:pt idx="127">
                  <c:v>15224.336827848796</c:v>
                </c:pt>
                <c:pt idx="128">
                  <c:v>16362.374256982865</c:v>
                </c:pt>
                <c:pt idx="129">
                  <c:v>17090.499497875404</c:v>
                </c:pt>
                <c:pt idx="130">
                  <c:v>17901.749497875411</c:v>
                </c:pt>
                <c:pt idx="131">
                  <c:v>18712.999497875426</c:v>
                </c:pt>
                <c:pt idx="132">
                  <c:v>19207.09647920504</c:v>
                </c:pt>
                <c:pt idx="133">
                  <c:v>19658.214322821124</c:v>
                </c:pt>
                <c:pt idx="134">
                  <c:v>21016.596100470244</c:v>
                </c:pt>
                <c:pt idx="135">
                  <c:v>22430.062533190245</c:v>
                </c:pt>
                <c:pt idx="136">
                  <c:v>23952.084695362897</c:v>
                </c:pt>
                <c:pt idx="137">
                  <c:v>25541.36485911785</c:v>
                </c:pt>
                <c:pt idx="138">
                  <c:v>27673.42811962475</c:v>
                </c:pt>
                <c:pt idx="139">
                  <c:v>29527.804679268855</c:v>
                </c:pt>
                <c:pt idx="140">
                  <c:v>31047.138721933727</c:v>
                </c:pt>
                <c:pt idx="141">
                  <c:v>31359.682001896013</c:v>
                </c:pt>
                <c:pt idx="142">
                  <c:v>30688.114999182675</c:v>
                </c:pt>
                <c:pt idx="143">
                  <c:v>29944.162660352955</c:v>
                </c:pt>
                <c:pt idx="144">
                  <c:v>28629.986150864515</c:v>
                </c:pt>
                <c:pt idx="145">
                  <c:v>26296.8014799132</c:v>
                </c:pt>
                <c:pt idx="146">
                  <c:v>23284.964082818104</c:v>
                </c:pt>
                <c:pt idx="147">
                  <c:v>20561.380408942503</c:v>
                </c:pt>
                <c:pt idx="148">
                  <c:v>16370.981354962641</c:v>
                </c:pt>
                <c:pt idx="149">
                  <c:v>11520.94635663358</c:v>
                </c:pt>
                <c:pt idx="150">
                  <c:v>7480.5985807764155</c:v>
                </c:pt>
                <c:pt idx="151">
                  <c:v>4695.4698017975188</c:v>
                </c:pt>
                <c:pt idx="152">
                  <c:v>4076.9976860057131</c:v>
                </c:pt>
                <c:pt idx="153">
                  <c:v>5998.470868499212</c:v>
                </c:pt>
                <c:pt idx="154">
                  <c:v>9257.2776315109641</c:v>
                </c:pt>
                <c:pt idx="155">
                  <c:v>12995.853554329287</c:v>
                </c:pt>
                <c:pt idx="156">
                  <c:v>16113.886188281338</c:v>
                </c:pt>
                <c:pt idx="157">
                  <c:v>17283.875415111503</c:v>
                </c:pt>
                <c:pt idx="158">
                  <c:v>17283.875415111441</c:v>
                </c:pt>
                <c:pt idx="159">
                  <c:v>16031.646524467178</c:v>
                </c:pt>
                <c:pt idx="160">
                  <c:v>14702.275451858099</c:v>
                </c:pt>
                <c:pt idx="161">
                  <c:v>13742.820044592729</c:v>
                </c:pt>
                <c:pt idx="162">
                  <c:v>13550.61134553028</c:v>
                </c:pt>
                <c:pt idx="163">
                  <c:v>14589.819073491326</c:v>
                </c:pt>
                <c:pt idx="164">
                  <c:v>16494.024080161485</c:v>
                </c:pt>
                <c:pt idx="165">
                  <c:v>19312.822928477006</c:v>
                </c:pt>
                <c:pt idx="166">
                  <c:v>21924.361345530255</c:v>
                </c:pt>
                <c:pt idx="167">
                  <c:v>24257.227873725333</c:v>
                </c:pt>
                <c:pt idx="168">
                  <c:v>26368.874387662669</c:v>
                </c:pt>
                <c:pt idx="169">
                  <c:v>28162.284755412489</c:v>
                </c:pt>
                <c:pt idx="170">
                  <c:v>30099.87180356227</c:v>
                </c:pt>
                <c:pt idx="171">
                  <c:v>31297.713854983849</c:v>
                </c:pt>
                <c:pt idx="172">
                  <c:v>32096.134632812089</c:v>
                </c:pt>
                <c:pt idx="173">
                  <c:v>32048.832017142799</c:v>
                </c:pt>
                <c:pt idx="174">
                  <c:v>31444.159034648237</c:v>
                </c:pt>
                <c:pt idx="175">
                  <c:v>31205.167387396286</c:v>
                </c:pt>
                <c:pt idx="176">
                  <c:v>30458.107516502463</c:v>
                </c:pt>
                <c:pt idx="177">
                  <c:v>30028.212293345234</c:v>
                </c:pt>
                <c:pt idx="178">
                  <c:v>30489.629646972568</c:v>
                </c:pt>
                <c:pt idx="179">
                  <c:v>30956.284092750422</c:v>
                </c:pt>
                <c:pt idx="180">
                  <c:v>31428.211257155999</c:v>
                </c:pt>
                <c:pt idx="181">
                  <c:v>31905.446766666642</c:v>
                </c:pt>
                <c:pt idx="182">
                  <c:v>32388.026247759513</c:v>
                </c:pt>
                <c:pt idx="183">
                  <c:v>32411.540882467405</c:v>
                </c:pt>
                <c:pt idx="184">
                  <c:v>32840.272424290415</c:v>
                </c:pt>
                <c:pt idx="185">
                  <c:v>33335.358718737989</c:v>
                </c:pt>
                <c:pt idx="186">
                  <c:v>32827.360537194676</c:v>
                </c:pt>
                <c:pt idx="187">
                  <c:v>32726.165240372233</c:v>
                </c:pt>
                <c:pt idx="188">
                  <c:v>32146.072258089804</c:v>
                </c:pt>
                <c:pt idx="189">
                  <c:v>31436.684101396608</c:v>
                </c:pt>
                <c:pt idx="190">
                  <c:v>31203.067057279226</c:v>
                </c:pt>
                <c:pt idx="191">
                  <c:v>30906.359957568882</c:v>
                </c:pt>
                <c:pt idx="192">
                  <c:v>30608.150888242337</c:v>
                </c:pt>
                <c:pt idx="193">
                  <c:v>29763.789120010795</c:v>
                </c:pt>
                <c:pt idx="194">
                  <c:v>29340.594505817568</c:v>
                </c:pt>
                <c:pt idx="195">
                  <c:v>29401.029719905498</c:v>
                </c:pt>
                <c:pt idx="196">
                  <c:v>28976.865665190926</c:v>
                </c:pt>
                <c:pt idx="197">
                  <c:v>28492.178165190886</c:v>
                </c:pt>
                <c:pt idx="198">
                  <c:v>28007.490665190846</c:v>
                </c:pt>
                <c:pt idx="199">
                  <c:v>26979.501942127648</c:v>
                </c:pt>
                <c:pt idx="200">
                  <c:v>25895.455786677474</c:v>
                </c:pt>
                <c:pt idx="201">
                  <c:v>25240.567903114694</c:v>
                </c:pt>
                <c:pt idx="202">
                  <c:v>25070.01263576253</c:v>
                </c:pt>
                <c:pt idx="203">
                  <c:v>25860.45477254756</c:v>
                </c:pt>
                <c:pt idx="204">
                  <c:v>27242.443842489629</c:v>
                </c:pt>
                <c:pt idx="205">
                  <c:v>28681.610509156351</c:v>
                </c:pt>
                <c:pt idx="206">
                  <c:v>30722.580946168211</c:v>
                </c:pt>
                <c:pt idx="207">
                  <c:v>31931.822801269678</c:v>
                </c:pt>
                <c:pt idx="208">
                  <c:v>32181.497453344127</c:v>
                </c:pt>
                <c:pt idx="209">
                  <c:v>32432.581577923458</c:v>
                </c:pt>
                <c:pt idx="210">
                  <c:v>31711.885183872662</c:v>
                </c:pt>
                <c:pt idx="211">
                  <c:v>30862.415822909192</c:v>
                </c:pt>
                <c:pt idx="212">
                  <c:v>30498.371057835018</c:v>
                </c:pt>
                <c:pt idx="213">
                  <c:v>30071.655642158141</c:v>
                </c:pt>
                <c:pt idx="214">
                  <c:v>30133.154223091311</c:v>
                </c:pt>
                <c:pt idx="215">
                  <c:v>30194.741870217567</c:v>
                </c:pt>
                <c:pt idx="216">
                  <c:v>30256.418653119981</c:v>
                </c:pt>
                <c:pt idx="217">
                  <c:v>30318.184641381238</c:v>
                </c:pt>
                <c:pt idx="218">
                  <c:v>30380.039904584242</c:v>
                </c:pt>
                <c:pt idx="219">
                  <c:v>30441.984512312301</c:v>
                </c:pt>
                <c:pt idx="220">
                  <c:v>30012.837978592681</c:v>
                </c:pt>
                <c:pt idx="221">
                  <c:v>29030.476867481626</c:v>
                </c:pt>
                <c:pt idx="222">
                  <c:v>27987.991456756885</c:v>
                </c:pt>
                <c:pt idx="223">
                  <c:v>27377.97630804779</c:v>
                </c:pt>
                <c:pt idx="224">
                  <c:v>27259.116870217593</c:v>
                </c:pt>
                <c:pt idx="225">
                  <c:v>26652.107031047017</c:v>
                </c:pt>
                <c:pt idx="226">
                  <c:v>26476.165822909235</c:v>
                </c:pt>
                <c:pt idx="227">
                  <c:v>26845.912961650512</c:v>
                </c:pt>
                <c:pt idx="228">
                  <c:v>26728.653584061576</c:v>
                </c:pt>
                <c:pt idx="229">
                  <c:v>27096.817689034528</c:v>
                </c:pt>
                <c:pt idx="230">
                  <c:v>27522.803165190875</c:v>
                </c:pt>
                <c:pt idx="231">
                  <c:v>27463.807497683247</c:v>
                </c:pt>
                <c:pt idx="232">
                  <c:v>28372.74728359533</c:v>
                </c:pt>
                <c:pt idx="233">
                  <c:v>29401.029719905498</c:v>
                </c:pt>
                <c:pt idx="234">
                  <c:v>29946.240665190875</c:v>
                </c:pt>
                <c:pt idx="235">
                  <c:v>31039.219194352638</c:v>
                </c:pt>
                <c:pt idx="236">
                  <c:v>31711.885183872735</c:v>
                </c:pt>
                <c:pt idx="237">
                  <c:v>32387.640678316642</c:v>
                </c:pt>
                <c:pt idx="238">
                  <c:v>33130.366870217607</c:v>
                </c:pt>
                <c:pt idx="239">
                  <c:v>33877.574790090162</c:v>
                </c:pt>
                <c:pt idx="240">
                  <c:v>34694.716820896363</c:v>
                </c:pt>
                <c:pt idx="241">
                  <c:v>35517.922346713756</c:v>
                </c:pt>
                <c:pt idx="242">
                  <c:v>35917.493371044307</c:v>
                </c:pt>
                <c:pt idx="243">
                  <c:v>35255.319202390281</c:v>
                </c:pt>
                <c:pt idx="244">
                  <c:v>34021.229095159557</c:v>
                </c:pt>
                <c:pt idx="245">
                  <c:v>32649.626518637411</c:v>
                </c:pt>
                <c:pt idx="246">
                  <c:v>31210.003801523217</c:v>
                </c:pt>
                <c:pt idx="247">
                  <c:v>28139.626518637244</c:v>
                </c:pt>
                <c:pt idx="248">
                  <c:v>23840.288660822382</c:v>
                </c:pt>
                <c:pt idx="249">
                  <c:v>18861.329202568228</c:v>
                </c:pt>
                <c:pt idx="250">
                  <c:v>13215.456571250907</c:v>
                </c:pt>
                <c:pt idx="251">
                  <c:v>7477.8009929022201</c:v>
                </c:pt>
                <c:pt idx="252">
                  <c:v>3626.3743027247901</c:v>
                </c:pt>
                <c:pt idx="253">
                  <c:v>1758.2075491340938</c:v>
                </c:pt>
                <c:pt idx="254">
                  <c:v>857.30264480475785</c:v>
                </c:pt>
                <c:pt idx="255">
                  <c:v>933.78064657985749</c:v>
                </c:pt>
                <c:pt idx="256">
                  <c:v>1053.8094436271379</c:v>
                </c:pt>
                <c:pt idx="257">
                  <c:v>785.92589457067811</c:v>
                </c:pt>
                <c:pt idx="258">
                  <c:v>-294.83253693679427</c:v>
                </c:pt>
                <c:pt idx="259">
                  <c:v>-934.04079043736726</c:v>
                </c:pt>
                <c:pt idx="260">
                  <c:v>-1106.0451797227115</c:v>
                </c:pt>
                <c:pt idx="261">
                  <c:v>-865.54971970151382</c:v>
                </c:pt>
                <c:pt idx="262">
                  <c:v>573.42461757597357</c:v>
                </c:pt>
                <c:pt idx="263">
                  <c:v>2789.7301052109569</c:v>
                </c:pt>
                <c:pt idx="264">
                  <c:v>4297.3692061041438</c:v>
                </c:pt>
                <c:pt idx="265">
                  <c:v>5059.5608132652096</c:v>
                </c:pt>
                <c:pt idx="266">
                  <c:v>5857.1528184772014</c:v>
                </c:pt>
                <c:pt idx="267">
                  <c:v>5948.4707387062244</c:v>
                </c:pt>
                <c:pt idx="268">
                  <c:v>5684.2322075603743</c:v>
                </c:pt>
                <c:pt idx="269">
                  <c:v>6127.7009754097235</c:v>
                </c:pt>
                <c:pt idx="270">
                  <c:v>6615.1062629921689</c:v>
                </c:pt>
                <c:pt idx="271">
                  <c:v>7094.3418401355329</c:v>
                </c:pt>
                <c:pt idx="272">
                  <c:v>7961.7190522980809</c:v>
                </c:pt>
                <c:pt idx="273">
                  <c:v>8165.276335604487</c:v>
                </c:pt>
                <c:pt idx="274">
                  <c:v>8028.1613571963744</c:v>
                </c:pt>
                <c:pt idx="275">
                  <c:v>7892.5876414255863</c:v>
                </c:pt>
                <c:pt idx="276">
                  <c:v>7758.5464904217006</c:v>
                </c:pt>
                <c:pt idx="277">
                  <c:v>7626.029206314307</c:v>
                </c:pt>
                <c:pt idx="278">
                  <c:v>7495.0270912329952</c:v>
                </c:pt>
                <c:pt idx="279">
                  <c:v>7036.6772806406989</c:v>
                </c:pt>
                <c:pt idx="280">
                  <c:v>6885.5504699205276</c:v>
                </c:pt>
                <c:pt idx="281">
                  <c:v>6761.2481682557091</c:v>
                </c:pt>
                <c:pt idx="282">
                  <c:v>6291.6753318550464</c:v>
                </c:pt>
                <c:pt idx="283">
                  <c:v>6148.8694819894008</c:v>
                </c:pt>
                <c:pt idx="284">
                  <c:v>6008.162810960901</c:v>
                </c:pt>
                <c:pt idx="285">
                  <c:v>5869.5402888494655</c:v>
                </c:pt>
                <c:pt idx="286">
                  <c:v>5419.7924412905977</c:v>
                </c:pt>
                <c:pt idx="287">
                  <c:v>4334.1863337876912</c:v>
                </c:pt>
                <c:pt idx="288">
                  <c:v>2308.0125353562935</c:v>
                </c:pt>
                <c:pt idx="289">
                  <c:v>-336.46001484965393</c:v>
                </c:pt>
                <c:pt idx="290">
                  <c:v>-3524.2907506863876</c:v>
                </c:pt>
                <c:pt idx="291">
                  <c:v>-6880.2913952799026</c:v>
                </c:pt>
                <c:pt idx="292">
                  <c:v>-9455.1369942055371</c:v>
                </c:pt>
                <c:pt idx="293">
                  <c:v>-10454.947903297994</c:v>
                </c:pt>
                <c:pt idx="294">
                  <c:v>-10300.939687546261</c:v>
                </c:pt>
                <c:pt idx="295">
                  <c:v>-9621.0174414920966</c:v>
                </c:pt>
                <c:pt idx="296">
                  <c:v>-8274.80861014324</c:v>
                </c:pt>
                <c:pt idx="297">
                  <c:v>-6802.6075459494814</c:v>
                </c:pt>
                <c:pt idx="298">
                  <c:v>-6060.154583193691</c:v>
                </c:pt>
                <c:pt idx="299">
                  <c:v>-6148.3180568087091</c:v>
                </c:pt>
                <c:pt idx="300">
                  <c:v>-6949.8228437350263</c:v>
                </c:pt>
                <c:pt idx="301">
                  <c:v>-8126.1877614281029</c:v>
                </c:pt>
                <c:pt idx="302">
                  <c:v>-8866.5371231531863</c:v>
                </c:pt>
                <c:pt idx="303">
                  <c:v>-8576.4754734273392</c:v>
                </c:pt>
                <c:pt idx="304">
                  <c:v>-7380.773543168496</c:v>
                </c:pt>
                <c:pt idx="305">
                  <c:v>-5803.2228167938738</c:v>
                </c:pt>
                <c:pt idx="306">
                  <c:v>-4227.1785848241161</c:v>
                </c:pt>
                <c:pt idx="307">
                  <c:v>-3208.0913040934179</c:v>
                </c:pt>
                <c:pt idx="308">
                  <c:v>-2713.3234851399725</c:v>
                </c:pt>
                <c:pt idx="309">
                  <c:v>-2451.3680425410585</c:v>
                </c:pt>
                <c:pt idx="310">
                  <c:v>-2369.6723430908187</c:v>
                </c:pt>
                <c:pt idx="311">
                  <c:v>-2492.6750399798357</c:v>
                </c:pt>
                <c:pt idx="312">
                  <c:v>-2718.3934734516188</c:v>
                </c:pt>
                <c:pt idx="313">
                  <c:v>-2864.283818194991</c:v>
                </c:pt>
                <c:pt idx="314">
                  <c:v>-2708.4500099689781</c:v>
                </c:pt>
                <c:pt idx="315">
                  <c:v>-2023.0481183185586</c:v>
                </c:pt>
                <c:pt idx="316">
                  <c:v>-1529.8898131158137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54-42BD-9D0A-80148ADBEC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471040"/>
        <c:axId val="245840432"/>
      </c:lineChart>
      <c:catAx>
        <c:axId val="32471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</a:t>
                </a:r>
                <a:r>
                  <a:rPr lang="en-GB" sz="1400" baseline="0"/>
                  <a:t> (s)</a:t>
                </a:r>
                <a:endParaRPr lang="en-GB" sz="1400"/>
              </a:p>
            </c:rich>
          </c:tx>
          <c:layout>
            <c:manualLayout>
              <c:xMode val="edge"/>
              <c:yMode val="edge"/>
              <c:x val="0.49792380489598448"/>
              <c:y val="0.944034429503719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5840432"/>
        <c:crosses val="autoZero"/>
        <c:auto val="1"/>
        <c:lblAlgn val="ctr"/>
        <c:lblOffset val="100"/>
        <c:noMultiLvlLbl val="0"/>
      </c:catAx>
      <c:valAx>
        <c:axId val="24584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Tractive</a:t>
                </a:r>
                <a:r>
                  <a:rPr lang="en-GB" sz="1400" baseline="0"/>
                  <a:t> Power (W)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47104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Cumulative Traction</a:t>
            </a:r>
            <a:r>
              <a:rPr lang="en-GB" baseline="0"/>
              <a:t> Energy vs Cumulative Braking Energy (Low Phase)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431647833283457"/>
          <c:y val="8.6447660961466194E-2"/>
          <c:w val="0.83048630693113301"/>
          <c:h val="0.78973980266406585"/>
        </c:manualLayout>
      </c:layout>
      <c:lineChart>
        <c:grouping val="standard"/>
        <c:varyColors val="0"/>
        <c:ser>
          <c:idx val="1"/>
          <c:order val="1"/>
          <c:tx>
            <c:v>Braking Energy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WLTC_class_3!$AI$8:$AI$597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367.95718808234307</c:v>
                </c:pt>
                <c:pt idx="37">
                  <c:v>4865.2332435063881</c:v>
                </c:pt>
                <c:pt idx="38">
                  <c:v>11308.167050267064</c:v>
                </c:pt>
                <c:pt idx="39">
                  <c:v>16813.232132397479</c:v>
                </c:pt>
                <c:pt idx="40">
                  <c:v>21237.248065231008</c:v>
                </c:pt>
                <c:pt idx="41">
                  <c:v>26535.132413629148</c:v>
                </c:pt>
                <c:pt idx="42">
                  <c:v>33132.002764933794</c:v>
                </c:pt>
                <c:pt idx="43">
                  <c:v>38519.652382020278</c:v>
                </c:pt>
                <c:pt idx="44">
                  <c:v>41115.556591760454</c:v>
                </c:pt>
                <c:pt idx="45">
                  <c:v>41657.195647618188</c:v>
                </c:pt>
                <c:pt idx="46">
                  <c:v>41879.095584513554</c:v>
                </c:pt>
                <c:pt idx="47">
                  <c:v>42546.201672001116</c:v>
                </c:pt>
                <c:pt idx="48">
                  <c:v>42973.738936177899</c:v>
                </c:pt>
                <c:pt idx="49">
                  <c:v>42973.738936177899</c:v>
                </c:pt>
                <c:pt idx="50">
                  <c:v>42973.738936177899</c:v>
                </c:pt>
                <c:pt idx="51">
                  <c:v>43651.097916059705</c:v>
                </c:pt>
                <c:pt idx="52">
                  <c:v>45591.759640065262</c:v>
                </c:pt>
                <c:pt idx="53">
                  <c:v>46872.170817803439</c:v>
                </c:pt>
                <c:pt idx="54">
                  <c:v>46902.994946014871</c:v>
                </c:pt>
                <c:pt idx="55">
                  <c:v>46902.994946014871</c:v>
                </c:pt>
                <c:pt idx="56">
                  <c:v>46902.994946014871</c:v>
                </c:pt>
                <c:pt idx="57">
                  <c:v>46902.994946014871</c:v>
                </c:pt>
                <c:pt idx="58">
                  <c:v>46902.994946014871</c:v>
                </c:pt>
                <c:pt idx="59">
                  <c:v>46902.994946014871</c:v>
                </c:pt>
                <c:pt idx="60">
                  <c:v>46902.994946014871</c:v>
                </c:pt>
                <c:pt idx="61">
                  <c:v>46902.994946014871</c:v>
                </c:pt>
                <c:pt idx="62">
                  <c:v>46902.994946014871</c:v>
                </c:pt>
                <c:pt idx="63">
                  <c:v>46902.994946014871</c:v>
                </c:pt>
                <c:pt idx="64">
                  <c:v>46902.994946014871</c:v>
                </c:pt>
                <c:pt idx="65">
                  <c:v>46902.994946014871</c:v>
                </c:pt>
                <c:pt idx="66">
                  <c:v>46902.994946014871</c:v>
                </c:pt>
                <c:pt idx="67">
                  <c:v>46902.994946014871</c:v>
                </c:pt>
                <c:pt idx="68">
                  <c:v>46902.994946014871</c:v>
                </c:pt>
                <c:pt idx="69">
                  <c:v>46902.994946014871</c:v>
                </c:pt>
                <c:pt idx="70">
                  <c:v>46902.994946014871</c:v>
                </c:pt>
                <c:pt idx="71">
                  <c:v>46902.994946014871</c:v>
                </c:pt>
                <c:pt idx="72">
                  <c:v>46902.994946014871</c:v>
                </c:pt>
                <c:pt idx="73">
                  <c:v>46902.994946014871</c:v>
                </c:pt>
                <c:pt idx="74">
                  <c:v>46902.994946014871</c:v>
                </c:pt>
                <c:pt idx="75">
                  <c:v>46902.994946014871</c:v>
                </c:pt>
                <c:pt idx="76">
                  <c:v>46902.994946014871</c:v>
                </c:pt>
                <c:pt idx="77">
                  <c:v>46902.994946014871</c:v>
                </c:pt>
                <c:pt idx="78">
                  <c:v>46902.994946014871</c:v>
                </c:pt>
                <c:pt idx="79">
                  <c:v>46902.994946014871</c:v>
                </c:pt>
                <c:pt idx="80">
                  <c:v>46902.994946014871</c:v>
                </c:pt>
                <c:pt idx="81">
                  <c:v>47286.923272635249</c:v>
                </c:pt>
                <c:pt idx="82">
                  <c:v>47413.301385603787</c:v>
                </c:pt>
                <c:pt idx="83">
                  <c:v>47413.301385603787</c:v>
                </c:pt>
                <c:pt idx="84">
                  <c:v>47413.301385603787</c:v>
                </c:pt>
                <c:pt idx="85">
                  <c:v>47440.484353367836</c:v>
                </c:pt>
                <c:pt idx="86">
                  <c:v>47440.484353367836</c:v>
                </c:pt>
                <c:pt idx="87">
                  <c:v>47440.484353367836</c:v>
                </c:pt>
                <c:pt idx="88">
                  <c:v>49211.77065529293</c:v>
                </c:pt>
                <c:pt idx="89">
                  <c:v>56037.470441046084</c:v>
                </c:pt>
                <c:pt idx="90">
                  <c:v>65093.242226445291</c:v>
                </c:pt>
                <c:pt idx="91">
                  <c:v>72793.709772001923</c:v>
                </c:pt>
                <c:pt idx="92">
                  <c:v>77159.25175554477</c:v>
                </c:pt>
                <c:pt idx="93">
                  <c:v>79301.538600458574</c:v>
                </c:pt>
                <c:pt idx="94">
                  <c:v>81165.776707025245</c:v>
                </c:pt>
                <c:pt idx="95">
                  <c:v>82968.274628706698</c:v>
                </c:pt>
                <c:pt idx="96">
                  <c:v>83965.357361294911</c:v>
                </c:pt>
                <c:pt idx="97">
                  <c:v>84323.849684172208</c:v>
                </c:pt>
                <c:pt idx="98">
                  <c:v>84543.13549760665</c:v>
                </c:pt>
                <c:pt idx="99">
                  <c:v>84543.13549760665</c:v>
                </c:pt>
                <c:pt idx="100">
                  <c:v>84543.13549760665</c:v>
                </c:pt>
                <c:pt idx="101">
                  <c:v>84543.13549760665</c:v>
                </c:pt>
                <c:pt idx="102">
                  <c:v>84543.13549760665</c:v>
                </c:pt>
                <c:pt idx="103">
                  <c:v>84543.13549760665</c:v>
                </c:pt>
                <c:pt idx="104">
                  <c:v>84543.13549760665</c:v>
                </c:pt>
                <c:pt idx="105">
                  <c:v>84543.13549760665</c:v>
                </c:pt>
                <c:pt idx="106">
                  <c:v>84543.13549760665</c:v>
                </c:pt>
                <c:pt idx="107">
                  <c:v>84543.13549760665</c:v>
                </c:pt>
                <c:pt idx="108">
                  <c:v>84543.13549760665</c:v>
                </c:pt>
                <c:pt idx="109">
                  <c:v>84543.13549760665</c:v>
                </c:pt>
                <c:pt idx="110">
                  <c:v>84543.13549760665</c:v>
                </c:pt>
                <c:pt idx="111">
                  <c:v>84543.13549760665</c:v>
                </c:pt>
                <c:pt idx="112">
                  <c:v>84543.13549760665</c:v>
                </c:pt>
                <c:pt idx="113">
                  <c:v>84543.13549760665</c:v>
                </c:pt>
                <c:pt idx="114">
                  <c:v>84543.13549760665</c:v>
                </c:pt>
                <c:pt idx="115">
                  <c:v>84543.13549760665</c:v>
                </c:pt>
                <c:pt idx="116">
                  <c:v>84543.13549760665</c:v>
                </c:pt>
                <c:pt idx="117">
                  <c:v>84543.13549760665</c:v>
                </c:pt>
                <c:pt idx="118">
                  <c:v>84543.13549760665</c:v>
                </c:pt>
                <c:pt idx="119">
                  <c:v>84543.13549760665</c:v>
                </c:pt>
                <c:pt idx="120">
                  <c:v>84543.13549760665</c:v>
                </c:pt>
                <c:pt idx="121">
                  <c:v>84543.13549760665</c:v>
                </c:pt>
                <c:pt idx="122">
                  <c:v>84543.13549760665</c:v>
                </c:pt>
                <c:pt idx="123">
                  <c:v>84543.13549760665</c:v>
                </c:pt>
                <c:pt idx="124">
                  <c:v>84543.13549760665</c:v>
                </c:pt>
                <c:pt idx="125">
                  <c:v>84543.13549760665</c:v>
                </c:pt>
                <c:pt idx="126">
                  <c:v>84543.13549760665</c:v>
                </c:pt>
                <c:pt idx="127">
                  <c:v>84543.13549760665</c:v>
                </c:pt>
                <c:pt idx="128">
                  <c:v>84543.13549760665</c:v>
                </c:pt>
                <c:pt idx="129">
                  <c:v>84543.13549760665</c:v>
                </c:pt>
                <c:pt idx="130">
                  <c:v>84543.13549760665</c:v>
                </c:pt>
                <c:pt idx="131">
                  <c:v>84543.13549760665</c:v>
                </c:pt>
                <c:pt idx="132">
                  <c:v>84543.13549760665</c:v>
                </c:pt>
                <c:pt idx="133">
                  <c:v>84543.13549760665</c:v>
                </c:pt>
                <c:pt idx="134">
                  <c:v>84543.13549760665</c:v>
                </c:pt>
                <c:pt idx="135">
                  <c:v>84543.13549760665</c:v>
                </c:pt>
                <c:pt idx="136">
                  <c:v>84543.13549760665</c:v>
                </c:pt>
                <c:pt idx="137">
                  <c:v>84543.13549760665</c:v>
                </c:pt>
                <c:pt idx="138">
                  <c:v>84543.13549760665</c:v>
                </c:pt>
                <c:pt idx="139">
                  <c:v>84543.13549760665</c:v>
                </c:pt>
                <c:pt idx="140">
                  <c:v>84543.13549760665</c:v>
                </c:pt>
                <c:pt idx="141">
                  <c:v>84543.13549760665</c:v>
                </c:pt>
                <c:pt idx="142">
                  <c:v>84543.13549760665</c:v>
                </c:pt>
                <c:pt idx="143">
                  <c:v>84543.13549760665</c:v>
                </c:pt>
                <c:pt idx="144">
                  <c:v>84543.13549760665</c:v>
                </c:pt>
                <c:pt idx="145">
                  <c:v>84543.13549760665</c:v>
                </c:pt>
                <c:pt idx="146">
                  <c:v>84543.13549760665</c:v>
                </c:pt>
                <c:pt idx="147">
                  <c:v>84543.13549760665</c:v>
                </c:pt>
                <c:pt idx="148">
                  <c:v>84543.13549760665</c:v>
                </c:pt>
                <c:pt idx="149">
                  <c:v>84543.13549760665</c:v>
                </c:pt>
                <c:pt idx="150">
                  <c:v>84543.13549760665</c:v>
                </c:pt>
                <c:pt idx="151">
                  <c:v>86057.615753122707</c:v>
                </c:pt>
                <c:pt idx="152">
                  <c:v>91861.379820825299</c:v>
                </c:pt>
                <c:pt idx="153">
                  <c:v>99419.568655476789</c:v>
                </c:pt>
                <c:pt idx="154">
                  <c:v>104851.23095680321</c:v>
                </c:pt>
                <c:pt idx="155">
                  <c:v>107013.95238668323</c:v>
                </c:pt>
                <c:pt idx="156">
                  <c:v>107013.95238668323</c:v>
                </c:pt>
                <c:pt idx="157">
                  <c:v>107013.95238668323</c:v>
                </c:pt>
                <c:pt idx="158">
                  <c:v>107013.95238668323</c:v>
                </c:pt>
                <c:pt idx="159">
                  <c:v>107013.95238668323</c:v>
                </c:pt>
                <c:pt idx="160">
                  <c:v>107013.95238668323</c:v>
                </c:pt>
                <c:pt idx="161">
                  <c:v>107013.95238668323</c:v>
                </c:pt>
                <c:pt idx="162">
                  <c:v>107013.95238668323</c:v>
                </c:pt>
                <c:pt idx="163">
                  <c:v>107013.95238668323</c:v>
                </c:pt>
                <c:pt idx="164">
                  <c:v>107013.95238668323</c:v>
                </c:pt>
                <c:pt idx="165">
                  <c:v>107013.95238668323</c:v>
                </c:pt>
                <c:pt idx="166">
                  <c:v>107013.95238668323</c:v>
                </c:pt>
                <c:pt idx="167">
                  <c:v>107013.95238668323</c:v>
                </c:pt>
                <c:pt idx="168">
                  <c:v>107013.95238668323</c:v>
                </c:pt>
                <c:pt idx="169">
                  <c:v>107013.95238668323</c:v>
                </c:pt>
                <c:pt idx="170">
                  <c:v>107013.95238668323</c:v>
                </c:pt>
                <c:pt idx="171">
                  <c:v>109137.29043455854</c:v>
                </c:pt>
                <c:pt idx="172">
                  <c:v>115890.11368078602</c:v>
                </c:pt>
                <c:pt idx="173">
                  <c:v>123846.02139301262</c:v>
                </c:pt>
                <c:pt idx="174">
                  <c:v>128491.57826089702</c:v>
                </c:pt>
                <c:pt idx="175">
                  <c:v>129280.86646939824</c:v>
                </c:pt>
                <c:pt idx="176">
                  <c:v>129280.86646939824</c:v>
                </c:pt>
                <c:pt idx="177">
                  <c:v>129280.86646939824</c:v>
                </c:pt>
                <c:pt idx="178">
                  <c:v>129280.86646939824</c:v>
                </c:pt>
                <c:pt idx="179">
                  <c:v>129280.86646939824</c:v>
                </c:pt>
                <c:pt idx="180">
                  <c:v>129280.86646939824</c:v>
                </c:pt>
                <c:pt idx="181">
                  <c:v>129280.86646939824</c:v>
                </c:pt>
                <c:pt idx="182">
                  <c:v>129280.86646939824</c:v>
                </c:pt>
                <c:pt idx="183">
                  <c:v>131299.96471793609</c:v>
                </c:pt>
                <c:pt idx="184">
                  <c:v>134793.32671253718</c:v>
                </c:pt>
                <c:pt idx="185">
                  <c:v>138346.63739870591</c:v>
                </c:pt>
                <c:pt idx="186">
                  <c:v>141215.8892615033</c:v>
                </c:pt>
                <c:pt idx="187">
                  <c:v>143239.08156098259</c:v>
                </c:pt>
                <c:pt idx="188">
                  <c:v>144625.25196122323</c:v>
                </c:pt>
                <c:pt idx="189">
                  <c:v>145546.50396300657</c:v>
                </c:pt>
                <c:pt idx="190">
                  <c:v>146071.14420830854</c:v>
                </c:pt>
                <c:pt idx="191">
                  <c:v>146361.11758695467</c:v>
                </c:pt>
                <c:pt idx="192">
                  <c:v>146440.25843996712</c:v>
                </c:pt>
                <c:pt idx="193">
                  <c:v>146440.25843996712</c:v>
                </c:pt>
                <c:pt idx="194">
                  <c:v>146440.25843996712</c:v>
                </c:pt>
                <c:pt idx="195">
                  <c:v>146440.25843996712</c:v>
                </c:pt>
                <c:pt idx="196">
                  <c:v>146440.25843996712</c:v>
                </c:pt>
                <c:pt idx="197">
                  <c:v>146440.25843996712</c:v>
                </c:pt>
                <c:pt idx="198">
                  <c:v>146440.25843996712</c:v>
                </c:pt>
                <c:pt idx="199">
                  <c:v>146440.25843996712</c:v>
                </c:pt>
                <c:pt idx="200">
                  <c:v>146440.25843996712</c:v>
                </c:pt>
                <c:pt idx="201">
                  <c:v>146440.25843996712</c:v>
                </c:pt>
                <c:pt idx="202">
                  <c:v>146440.25843996712</c:v>
                </c:pt>
                <c:pt idx="203">
                  <c:v>146440.25843996712</c:v>
                </c:pt>
                <c:pt idx="204">
                  <c:v>146440.25843996712</c:v>
                </c:pt>
                <c:pt idx="205">
                  <c:v>146440.25843996712</c:v>
                </c:pt>
                <c:pt idx="206">
                  <c:v>146440.25843996712</c:v>
                </c:pt>
                <c:pt idx="207">
                  <c:v>146440.25843996712</c:v>
                </c:pt>
                <c:pt idx="208">
                  <c:v>146440.25843996712</c:v>
                </c:pt>
                <c:pt idx="209">
                  <c:v>146440.25843996712</c:v>
                </c:pt>
                <c:pt idx="210">
                  <c:v>146440.25843996712</c:v>
                </c:pt>
                <c:pt idx="211">
                  <c:v>146440.25843996712</c:v>
                </c:pt>
                <c:pt idx="212">
                  <c:v>146440.25843996712</c:v>
                </c:pt>
                <c:pt idx="213">
                  <c:v>146440.25843996712</c:v>
                </c:pt>
                <c:pt idx="214">
                  <c:v>146440.25843996712</c:v>
                </c:pt>
                <c:pt idx="215">
                  <c:v>146440.25843996712</c:v>
                </c:pt>
                <c:pt idx="216">
                  <c:v>146440.25843996712</c:v>
                </c:pt>
                <c:pt idx="217">
                  <c:v>146440.25843996712</c:v>
                </c:pt>
                <c:pt idx="218">
                  <c:v>146440.25843996712</c:v>
                </c:pt>
                <c:pt idx="219">
                  <c:v>146440.25843996712</c:v>
                </c:pt>
                <c:pt idx="220">
                  <c:v>146440.25843996712</c:v>
                </c:pt>
                <c:pt idx="221">
                  <c:v>146440.25843996712</c:v>
                </c:pt>
                <c:pt idx="222">
                  <c:v>146440.25843996712</c:v>
                </c:pt>
                <c:pt idx="223">
                  <c:v>146440.25843996712</c:v>
                </c:pt>
                <c:pt idx="224">
                  <c:v>146440.25843996712</c:v>
                </c:pt>
                <c:pt idx="225">
                  <c:v>146440.25843996712</c:v>
                </c:pt>
                <c:pt idx="226">
                  <c:v>146440.25843996712</c:v>
                </c:pt>
                <c:pt idx="227">
                  <c:v>146440.25843996712</c:v>
                </c:pt>
                <c:pt idx="228">
                  <c:v>146440.25843996712</c:v>
                </c:pt>
                <c:pt idx="229">
                  <c:v>146440.25843996712</c:v>
                </c:pt>
                <c:pt idx="230">
                  <c:v>146440.25843996712</c:v>
                </c:pt>
                <c:pt idx="231">
                  <c:v>146440.25843996712</c:v>
                </c:pt>
                <c:pt idx="232">
                  <c:v>146440.25843996712</c:v>
                </c:pt>
                <c:pt idx="233">
                  <c:v>149367.48300266138</c:v>
                </c:pt>
                <c:pt idx="234">
                  <c:v>153532.62921384844</c:v>
                </c:pt>
                <c:pt idx="235">
                  <c:v>156106.60243617187</c:v>
                </c:pt>
                <c:pt idx="236">
                  <c:v>156217.16231785121</c:v>
                </c:pt>
                <c:pt idx="237">
                  <c:v>156217.16231785121</c:v>
                </c:pt>
                <c:pt idx="238">
                  <c:v>157326.08752338271</c:v>
                </c:pt>
                <c:pt idx="239">
                  <c:v>161702.77169354443</c:v>
                </c:pt>
                <c:pt idx="240">
                  <c:v>168158.26463917267</c:v>
                </c:pt>
                <c:pt idx="241">
                  <c:v>173370.31701745931</c:v>
                </c:pt>
                <c:pt idx="242">
                  <c:v>177952.79221230326</c:v>
                </c:pt>
                <c:pt idx="243">
                  <c:v>182892.57951665591</c:v>
                </c:pt>
                <c:pt idx="244">
                  <c:v>187316.59544948945</c:v>
                </c:pt>
                <c:pt idx="245">
                  <c:v>192614.47979788759</c:v>
                </c:pt>
                <c:pt idx="246">
                  <c:v>199211.35014919224</c:v>
                </c:pt>
                <c:pt idx="247">
                  <c:v>204598.99976627872</c:v>
                </c:pt>
                <c:pt idx="248">
                  <c:v>207194.90397601889</c:v>
                </c:pt>
                <c:pt idx="249">
                  <c:v>207736.54303187662</c:v>
                </c:pt>
                <c:pt idx="250">
                  <c:v>207958.44296877197</c:v>
                </c:pt>
                <c:pt idx="251">
                  <c:v>208625.54905625954</c:v>
                </c:pt>
                <c:pt idx="252">
                  <c:v>209053.08632043633</c:v>
                </c:pt>
                <c:pt idx="253">
                  <c:v>209053.08632043633</c:v>
                </c:pt>
                <c:pt idx="254">
                  <c:v>209053.08632043633</c:v>
                </c:pt>
                <c:pt idx="255">
                  <c:v>209730.44530031813</c:v>
                </c:pt>
                <c:pt idx="256">
                  <c:v>210831.59313543478</c:v>
                </c:pt>
                <c:pt idx="257">
                  <c:v>210831.59313543478</c:v>
                </c:pt>
                <c:pt idx="258">
                  <c:v>210831.59313543478</c:v>
                </c:pt>
                <c:pt idx="259">
                  <c:v>210831.59313543478</c:v>
                </c:pt>
                <c:pt idx="260">
                  <c:v>210831.59313543478</c:v>
                </c:pt>
                <c:pt idx="261">
                  <c:v>210831.59313543478</c:v>
                </c:pt>
                <c:pt idx="262">
                  <c:v>210831.59313543478</c:v>
                </c:pt>
                <c:pt idx="263">
                  <c:v>210831.59313543478</c:v>
                </c:pt>
                <c:pt idx="264">
                  <c:v>210831.59313543478</c:v>
                </c:pt>
                <c:pt idx="265">
                  <c:v>210831.59313543478</c:v>
                </c:pt>
                <c:pt idx="266">
                  <c:v>210831.59313543478</c:v>
                </c:pt>
                <c:pt idx="267">
                  <c:v>210831.59313543478</c:v>
                </c:pt>
                <c:pt idx="268">
                  <c:v>210831.59313543478</c:v>
                </c:pt>
                <c:pt idx="269">
                  <c:v>210831.59313543478</c:v>
                </c:pt>
                <c:pt idx="270">
                  <c:v>210831.59313543478</c:v>
                </c:pt>
                <c:pt idx="271">
                  <c:v>210831.59313543478</c:v>
                </c:pt>
                <c:pt idx="272">
                  <c:v>210831.59313543478</c:v>
                </c:pt>
                <c:pt idx="273">
                  <c:v>211330.00761976518</c:v>
                </c:pt>
                <c:pt idx="274">
                  <c:v>216222.63857673065</c:v>
                </c:pt>
                <c:pt idx="275">
                  <c:v>222776.53580522691</c:v>
                </c:pt>
                <c:pt idx="276">
                  <c:v>229993.86230032306</c:v>
                </c:pt>
                <c:pt idx="277">
                  <c:v>237551.14462411447</c:v>
                </c:pt>
                <c:pt idx="278">
                  <c:v>246545.79381841043</c:v>
                </c:pt>
                <c:pt idx="279">
                  <c:v>254643.00436703418</c:v>
                </c:pt>
                <c:pt idx="280">
                  <c:v>258053.11619309321</c:v>
                </c:pt>
                <c:pt idx="281">
                  <c:v>258053.11619309321</c:v>
                </c:pt>
                <c:pt idx="282">
                  <c:v>258053.11619309321</c:v>
                </c:pt>
                <c:pt idx="283">
                  <c:v>258053.11619309321</c:v>
                </c:pt>
                <c:pt idx="284">
                  <c:v>258053.11619309321</c:v>
                </c:pt>
                <c:pt idx="285">
                  <c:v>258053.11619309321</c:v>
                </c:pt>
                <c:pt idx="286">
                  <c:v>258053.11619309321</c:v>
                </c:pt>
                <c:pt idx="287">
                  <c:v>258053.11619309321</c:v>
                </c:pt>
                <c:pt idx="288">
                  <c:v>258053.11619309321</c:v>
                </c:pt>
                <c:pt idx="289">
                  <c:v>258053.11619309321</c:v>
                </c:pt>
                <c:pt idx="290">
                  <c:v>258053.11619309321</c:v>
                </c:pt>
                <c:pt idx="291">
                  <c:v>258053.11619309321</c:v>
                </c:pt>
                <c:pt idx="292">
                  <c:v>258053.11619309321</c:v>
                </c:pt>
                <c:pt idx="293">
                  <c:v>258436.45577225598</c:v>
                </c:pt>
                <c:pt idx="294">
                  <c:v>258436.45577225598</c:v>
                </c:pt>
                <c:pt idx="295">
                  <c:v>258436.45577225598</c:v>
                </c:pt>
                <c:pt idx="296">
                  <c:v>258436.45577225598</c:v>
                </c:pt>
                <c:pt idx="297">
                  <c:v>258436.45577225598</c:v>
                </c:pt>
                <c:pt idx="298">
                  <c:v>258436.45577225598</c:v>
                </c:pt>
                <c:pt idx="299">
                  <c:v>258436.45577225598</c:v>
                </c:pt>
                <c:pt idx="300">
                  <c:v>258436.45577225598</c:v>
                </c:pt>
                <c:pt idx="301">
                  <c:v>258436.45577225598</c:v>
                </c:pt>
                <c:pt idx="302">
                  <c:v>258436.45577225598</c:v>
                </c:pt>
                <c:pt idx="303">
                  <c:v>258741.24708428344</c:v>
                </c:pt>
                <c:pt idx="304">
                  <c:v>260284.23282496841</c:v>
                </c:pt>
                <c:pt idx="305">
                  <c:v>262668.82587328652</c:v>
                </c:pt>
                <c:pt idx="306">
                  <c:v>264234.4276645928</c:v>
                </c:pt>
                <c:pt idx="307">
                  <c:v>264243.32489308907</c:v>
                </c:pt>
                <c:pt idx="308">
                  <c:v>264243.32489308907</c:v>
                </c:pt>
                <c:pt idx="309">
                  <c:v>264243.32489308907</c:v>
                </c:pt>
                <c:pt idx="310">
                  <c:v>264243.32489308907</c:v>
                </c:pt>
                <c:pt idx="311">
                  <c:v>264243.32489308907</c:v>
                </c:pt>
                <c:pt idx="312">
                  <c:v>264774.30183082056</c:v>
                </c:pt>
                <c:pt idx="313">
                  <c:v>266326.25098980695</c:v>
                </c:pt>
                <c:pt idx="314">
                  <c:v>268550.50786710694</c:v>
                </c:pt>
                <c:pt idx="315">
                  <c:v>270720.84574645391</c:v>
                </c:pt>
                <c:pt idx="316">
                  <c:v>272460.84308770753</c:v>
                </c:pt>
                <c:pt idx="317">
                  <c:v>274526.4456042368</c:v>
                </c:pt>
                <c:pt idx="318">
                  <c:v>277319.8506026743</c:v>
                </c:pt>
                <c:pt idx="319">
                  <c:v>280178.58506757679</c:v>
                </c:pt>
                <c:pt idx="320">
                  <c:v>281379.13456217787</c:v>
                </c:pt>
                <c:pt idx="321">
                  <c:v>281391.02622794872</c:v>
                </c:pt>
                <c:pt idx="322">
                  <c:v>281391.02622794872</c:v>
                </c:pt>
                <c:pt idx="323">
                  <c:v>281391.02622794872</c:v>
                </c:pt>
                <c:pt idx="324">
                  <c:v>281391.02622794872</c:v>
                </c:pt>
                <c:pt idx="325">
                  <c:v>281391.02622794872</c:v>
                </c:pt>
                <c:pt idx="326">
                  <c:v>281391.02622794872</c:v>
                </c:pt>
                <c:pt idx="327">
                  <c:v>281391.02622794872</c:v>
                </c:pt>
                <c:pt idx="328">
                  <c:v>283123.10850810941</c:v>
                </c:pt>
                <c:pt idx="329">
                  <c:v>286790.2627147559</c:v>
                </c:pt>
                <c:pt idx="330">
                  <c:v>288473.41043242416</c:v>
                </c:pt>
                <c:pt idx="331">
                  <c:v>288473.41043242416</c:v>
                </c:pt>
                <c:pt idx="332">
                  <c:v>288473.41043242416</c:v>
                </c:pt>
                <c:pt idx="333">
                  <c:v>288494.29525302822</c:v>
                </c:pt>
                <c:pt idx="334">
                  <c:v>288494.29525302822</c:v>
                </c:pt>
                <c:pt idx="335">
                  <c:v>288518.83566949959</c:v>
                </c:pt>
                <c:pt idx="336">
                  <c:v>288518.83566949959</c:v>
                </c:pt>
                <c:pt idx="337">
                  <c:v>288518.83566949959</c:v>
                </c:pt>
                <c:pt idx="338">
                  <c:v>288518.83566949959</c:v>
                </c:pt>
                <c:pt idx="339">
                  <c:v>288518.83566949959</c:v>
                </c:pt>
                <c:pt idx="340">
                  <c:v>288518.83566949959</c:v>
                </c:pt>
                <c:pt idx="341">
                  <c:v>288518.83566949959</c:v>
                </c:pt>
                <c:pt idx="342">
                  <c:v>288518.83566949959</c:v>
                </c:pt>
                <c:pt idx="343">
                  <c:v>288518.83566949959</c:v>
                </c:pt>
                <c:pt idx="344">
                  <c:v>288518.83566949959</c:v>
                </c:pt>
                <c:pt idx="345">
                  <c:v>288518.83566949959</c:v>
                </c:pt>
                <c:pt idx="346">
                  <c:v>288518.83566949959</c:v>
                </c:pt>
                <c:pt idx="347">
                  <c:v>288518.83566949959</c:v>
                </c:pt>
                <c:pt idx="348">
                  <c:v>288518.83566949959</c:v>
                </c:pt>
                <c:pt idx="349">
                  <c:v>288518.83566949959</c:v>
                </c:pt>
                <c:pt idx="350">
                  <c:v>288518.83566949959</c:v>
                </c:pt>
                <c:pt idx="351">
                  <c:v>288518.83566949959</c:v>
                </c:pt>
                <c:pt idx="352">
                  <c:v>288518.83566949959</c:v>
                </c:pt>
                <c:pt idx="353">
                  <c:v>288518.83566949959</c:v>
                </c:pt>
                <c:pt idx="354">
                  <c:v>288518.83566949959</c:v>
                </c:pt>
                <c:pt idx="355">
                  <c:v>288518.83566949959</c:v>
                </c:pt>
                <c:pt idx="356">
                  <c:v>288518.83566949959</c:v>
                </c:pt>
                <c:pt idx="357">
                  <c:v>288518.83566949959</c:v>
                </c:pt>
                <c:pt idx="358">
                  <c:v>288597.01457884652</c:v>
                </c:pt>
                <c:pt idx="359">
                  <c:v>290437.59360128391</c:v>
                </c:pt>
                <c:pt idx="360">
                  <c:v>292845.16157877474</c:v>
                </c:pt>
                <c:pt idx="361">
                  <c:v>294571.06113108719</c:v>
                </c:pt>
                <c:pt idx="362">
                  <c:v>295378.68318071601</c:v>
                </c:pt>
                <c:pt idx="363">
                  <c:v>295439.9082380308</c:v>
                </c:pt>
                <c:pt idx="364">
                  <c:v>295439.9082380308</c:v>
                </c:pt>
                <c:pt idx="365">
                  <c:v>295439.9082380308</c:v>
                </c:pt>
                <c:pt idx="366">
                  <c:v>295439.9082380308</c:v>
                </c:pt>
                <c:pt idx="367">
                  <c:v>295439.9082380308</c:v>
                </c:pt>
                <c:pt idx="368">
                  <c:v>295439.9082380308</c:v>
                </c:pt>
                <c:pt idx="369">
                  <c:v>295439.9082380308</c:v>
                </c:pt>
                <c:pt idx="370">
                  <c:v>295439.9082380308</c:v>
                </c:pt>
                <c:pt idx="371">
                  <c:v>295439.9082380308</c:v>
                </c:pt>
                <c:pt idx="372">
                  <c:v>297293.56235109456</c:v>
                </c:pt>
                <c:pt idx="373">
                  <c:v>301339.62718184531</c:v>
                </c:pt>
                <c:pt idx="374">
                  <c:v>305271.50327444775</c:v>
                </c:pt>
                <c:pt idx="375">
                  <c:v>307883.00793859496</c:v>
                </c:pt>
                <c:pt idx="376">
                  <c:v>309322.97806245019</c:v>
                </c:pt>
                <c:pt idx="377">
                  <c:v>310094.18236289546</c:v>
                </c:pt>
                <c:pt idx="378">
                  <c:v>310497.71429644071</c:v>
                </c:pt>
                <c:pt idx="379">
                  <c:v>310709.07299468271</c:v>
                </c:pt>
                <c:pt idx="380">
                  <c:v>310955.31117770111</c:v>
                </c:pt>
                <c:pt idx="381">
                  <c:v>311258.15904815745</c:v>
                </c:pt>
                <c:pt idx="382">
                  <c:v>311520.89567048236</c:v>
                </c:pt>
                <c:pt idx="383">
                  <c:v>311747.9953450645</c:v>
                </c:pt>
                <c:pt idx="384">
                  <c:v>311906.95891463431</c:v>
                </c:pt>
                <c:pt idx="385">
                  <c:v>311952.02131030429</c:v>
                </c:pt>
                <c:pt idx="386">
                  <c:v>311952.02131030429</c:v>
                </c:pt>
                <c:pt idx="387">
                  <c:v>311952.02131030429</c:v>
                </c:pt>
                <c:pt idx="388">
                  <c:v>311952.02131030429</c:v>
                </c:pt>
                <c:pt idx="389">
                  <c:v>311952.02131030429</c:v>
                </c:pt>
                <c:pt idx="390">
                  <c:v>311952.02131030429</c:v>
                </c:pt>
                <c:pt idx="391">
                  <c:v>311952.02131030429</c:v>
                </c:pt>
                <c:pt idx="392">
                  <c:v>311952.02131030429</c:v>
                </c:pt>
                <c:pt idx="393">
                  <c:v>311952.02131030429</c:v>
                </c:pt>
                <c:pt idx="394">
                  <c:v>311952.02131030429</c:v>
                </c:pt>
                <c:pt idx="395">
                  <c:v>311952.02131030429</c:v>
                </c:pt>
                <c:pt idx="396">
                  <c:v>311952.02131030429</c:v>
                </c:pt>
                <c:pt idx="397">
                  <c:v>311952.02131030429</c:v>
                </c:pt>
                <c:pt idx="398">
                  <c:v>311952.02131030429</c:v>
                </c:pt>
                <c:pt idx="399">
                  <c:v>311952.02131030429</c:v>
                </c:pt>
                <c:pt idx="400">
                  <c:v>311952.02131030429</c:v>
                </c:pt>
                <c:pt idx="401">
                  <c:v>311952.02131030429</c:v>
                </c:pt>
                <c:pt idx="402">
                  <c:v>313019.94164134754</c:v>
                </c:pt>
                <c:pt idx="403">
                  <c:v>314930.01003261935</c:v>
                </c:pt>
                <c:pt idx="404">
                  <c:v>316554.83777411614</c:v>
                </c:pt>
                <c:pt idx="405">
                  <c:v>317933.7561007631</c:v>
                </c:pt>
                <c:pt idx="406">
                  <c:v>319437.20451924752</c:v>
                </c:pt>
                <c:pt idx="407">
                  <c:v>320945.80205834593</c:v>
                </c:pt>
                <c:pt idx="408">
                  <c:v>321962.65788484865</c:v>
                </c:pt>
                <c:pt idx="409">
                  <c:v>322152.44472976244</c:v>
                </c:pt>
                <c:pt idx="410">
                  <c:v>322152.44472976244</c:v>
                </c:pt>
                <c:pt idx="411">
                  <c:v>322152.44472976244</c:v>
                </c:pt>
                <c:pt idx="412">
                  <c:v>322152.44472976244</c:v>
                </c:pt>
                <c:pt idx="413">
                  <c:v>322152.44472976244</c:v>
                </c:pt>
                <c:pt idx="414">
                  <c:v>322152.44472976244</c:v>
                </c:pt>
                <c:pt idx="415">
                  <c:v>322152.44472976244</c:v>
                </c:pt>
                <c:pt idx="416">
                  <c:v>322152.44472976244</c:v>
                </c:pt>
                <c:pt idx="417">
                  <c:v>322152.44472976244</c:v>
                </c:pt>
                <c:pt idx="418">
                  <c:v>322152.44472976244</c:v>
                </c:pt>
                <c:pt idx="419">
                  <c:v>322442.42093509843</c:v>
                </c:pt>
                <c:pt idx="420">
                  <c:v>323193.35910242342</c:v>
                </c:pt>
                <c:pt idx="421">
                  <c:v>323400.99204618932</c:v>
                </c:pt>
                <c:pt idx="422">
                  <c:v>323400.99204618932</c:v>
                </c:pt>
                <c:pt idx="423">
                  <c:v>323400.99204618932</c:v>
                </c:pt>
                <c:pt idx="424">
                  <c:v>323400.99204618932</c:v>
                </c:pt>
                <c:pt idx="425">
                  <c:v>323400.99204618932</c:v>
                </c:pt>
                <c:pt idx="426">
                  <c:v>323400.99204618932</c:v>
                </c:pt>
                <c:pt idx="427">
                  <c:v>323400.99204618932</c:v>
                </c:pt>
                <c:pt idx="428">
                  <c:v>323400.99204618932</c:v>
                </c:pt>
                <c:pt idx="429">
                  <c:v>323400.99204618932</c:v>
                </c:pt>
                <c:pt idx="430">
                  <c:v>323400.99204618932</c:v>
                </c:pt>
                <c:pt idx="431">
                  <c:v>323757.39428461337</c:v>
                </c:pt>
                <c:pt idx="432">
                  <c:v>324003.71907036653</c:v>
                </c:pt>
                <c:pt idx="433">
                  <c:v>324003.71907036653</c:v>
                </c:pt>
                <c:pt idx="434">
                  <c:v>324003.71907036653</c:v>
                </c:pt>
                <c:pt idx="435">
                  <c:v>324736.33898238838</c:v>
                </c:pt>
                <c:pt idx="436">
                  <c:v>327694.34658891597</c:v>
                </c:pt>
                <c:pt idx="437">
                  <c:v>332787.89372797112</c:v>
                </c:pt>
                <c:pt idx="438">
                  <c:v>339245.12946442753</c:v>
                </c:pt>
                <c:pt idx="439">
                  <c:v>345508.73127121245</c:v>
                </c:pt>
                <c:pt idx="440">
                  <c:v>350170.0596242249</c:v>
                </c:pt>
                <c:pt idx="441">
                  <c:v>352550.23240994895</c:v>
                </c:pt>
                <c:pt idx="442">
                  <c:v>353334.96463944402</c:v>
                </c:pt>
                <c:pt idx="443">
                  <c:v>353464.5901104823</c:v>
                </c:pt>
                <c:pt idx="444">
                  <c:v>353466.96687326056</c:v>
                </c:pt>
                <c:pt idx="445">
                  <c:v>353466.96687326056</c:v>
                </c:pt>
                <c:pt idx="446">
                  <c:v>353466.96687326056</c:v>
                </c:pt>
                <c:pt idx="447">
                  <c:v>353466.96687326056</c:v>
                </c:pt>
                <c:pt idx="448">
                  <c:v>353466.96687326056</c:v>
                </c:pt>
                <c:pt idx="449">
                  <c:v>353466.96687326056</c:v>
                </c:pt>
                <c:pt idx="450">
                  <c:v>353466.96687326056</c:v>
                </c:pt>
                <c:pt idx="451">
                  <c:v>353466.96687326056</c:v>
                </c:pt>
                <c:pt idx="452">
                  <c:v>353466.96687326056</c:v>
                </c:pt>
                <c:pt idx="453">
                  <c:v>353466.96687326056</c:v>
                </c:pt>
                <c:pt idx="454">
                  <c:v>353466.96687326056</c:v>
                </c:pt>
                <c:pt idx="455">
                  <c:v>353466.96687326056</c:v>
                </c:pt>
                <c:pt idx="456">
                  <c:v>353466.96687326056</c:v>
                </c:pt>
                <c:pt idx="457">
                  <c:v>353466.96687326056</c:v>
                </c:pt>
                <c:pt idx="458">
                  <c:v>353466.96687326056</c:v>
                </c:pt>
                <c:pt idx="459">
                  <c:v>353466.96687326056</c:v>
                </c:pt>
                <c:pt idx="460">
                  <c:v>353466.96687326056</c:v>
                </c:pt>
                <c:pt idx="461">
                  <c:v>353466.96687326056</c:v>
                </c:pt>
                <c:pt idx="462">
                  <c:v>353466.96687326056</c:v>
                </c:pt>
                <c:pt idx="463">
                  <c:v>353466.96687326056</c:v>
                </c:pt>
                <c:pt idx="464">
                  <c:v>353466.96687326056</c:v>
                </c:pt>
                <c:pt idx="465">
                  <c:v>353466.96687326056</c:v>
                </c:pt>
                <c:pt idx="466">
                  <c:v>353466.96687326056</c:v>
                </c:pt>
                <c:pt idx="467">
                  <c:v>353466.96687326056</c:v>
                </c:pt>
                <c:pt idx="468">
                  <c:v>353466.96687326056</c:v>
                </c:pt>
                <c:pt idx="469">
                  <c:v>353466.96687326056</c:v>
                </c:pt>
                <c:pt idx="470">
                  <c:v>353466.96687326056</c:v>
                </c:pt>
                <c:pt idx="471">
                  <c:v>353466.96687326056</c:v>
                </c:pt>
                <c:pt idx="472">
                  <c:v>353466.96687326056</c:v>
                </c:pt>
                <c:pt idx="473">
                  <c:v>353466.96687326056</c:v>
                </c:pt>
                <c:pt idx="474">
                  <c:v>353466.96687326056</c:v>
                </c:pt>
                <c:pt idx="475">
                  <c:v>353466.96687326056</c:v>
                </c:pt>
                <c:pt idx="476">
                  <c:v>353466.96687326056</c:v>
                </c:pt>
                <c:pt idx="477">
                  <c:v>353466.96687326056</c:v>
                </c:pt>
                <c:pt idx="478">
                  <c:v>353466.96687326056</c:v>
                </c:pt>
                <c:pt idx="479">
                  <c:v>353466.96687326056</c:v>
                </c:pt>
                <c:pt idx="480">
                  <c:v>353466.96687326056</c:v>
                </c:pt>
                <c:pt idx="481">
                  <c:v>353466.96687326056</c:v>
                </c:pt>
                <c:pt idx="482">
                  <c:v>353466.96687326056</c:v>
                </c:pt>
                <c:pt idx="483">
                  <c:v>353466.96687326056</c:v>
                </c:pt>
                <c:pt idx="484">
                  <c:v>353466.96687326056</c:v>
                </c:pt>
                <c:pt idx="485">
                  <c:v>353466.96687326056</c:v>
                </c:pt>
                <c:pt idx="486">
                  <c:v>353466.96687326056</c:v>
                </c:pt>
                <c:pt idx="487">
                  <c:v>353466.96687326056</c:v>
                </c:pt>
                <c:pt idx="488">
                  <c:v>353466.96687326056</c:v>
                </c:pt>
                <c:pt idx="489">
                  <c:v>353466.96687326056</c:v>
                </c:pt>
                <c:pt idx="490">
                  <c:v>353466.96687326056</c:v>
                </c:pt>
                <c:pt idx="491">
                  <c:v>353466.96687326056</c:v>
                </c:pt>
                <c:pt idx="492">
                  <c:v>353466.96687326056</c:v>
                </c:pt>
                <c:pt idx="493">
                  <c:v>353466.96687326056</c:v>
                </c:pt>
                <c:pt idx="494">
                  <c:v>353466.96687326056</c:v>
                </c:pt>
                <c:pt idx="495">
                  <c:v>353466.96687326056</c:v>
                </c:pt>
                <c:pt idx="496">
                  <c:v>353466.96687326056</c:v>
                </c:pt>
                <c:pt idx="497">
                  <c:v>353466.96687326056</c:v>
                </c:pt>
                <c:pt idx="498">
                  <c:v>353466.96687326056</c:v>
                </c:pt>
                <c:pt idx="499">
                  <c:v>353466.96687326056</c:v>
                </c:pt>
                <c:pt idx="500">
                  <c:v>353466.96687326056</c:v>
                </c:pt>
                <c:pt idx="501">
                  <c:v>353466.96687326056</c:v>
                </c:pt>
                <c:pt idx="502">
                  <c:v>353466.96687326056</c:v>
                </c:pt>
                <c:pt idx="503">
                  <c:v>353466.96687326056</c:v>
                </c:pt>
                <c:pt idx="504">
                  <c:v>353466.96687326056</c:v>
                </c:pt>
                <c:pt idx="505">
                  <c:v>353466.96687326056</c:v>
                </c:pt>
                <c:pt idx="506">
                  <c:v>353466.96687326056</c:v>
                </c:pt>
                <c:pt idx="507">
                  <c:v>353466.96687326056</c:v>
                </c:pt>
                <c:pt idx="508">
                  <c:v>353466.96687326056</c:v>
                </c:pt>
                <c:pt idx="509">
                  <c:v>353466.96687326056</c:v>
                </c:pt>
                <c:pt idx="510">
                  <c:v>353466.96687326056</c:v>
                </c:pt>
                <c:pt idx="511">
                  <c:v>353466.96687326056</c:v>
                </c:pt>
                <c:pt idx="512">
                  <c:v>353466.96687326056</c:v>
                </c:pt>
                <c:pt idx="513">
                  <c:v>353466.96687326056</c:v>
                </c:pt>
                <c:pt idx="514">
                  <c:v>353466.96687326056</c:v>
                </c:pt>
                <c:pt idx="515">
                  <c:v>353466.96687326056</c:v>
                </c:pt>
                <c:pt idx="516">
                  <c:v>353466.96687326056</c:v>
                </c:pt>
                <c:pt idx="517">
                  <c:v>353466.96687326056</c:v>
                </c:pt>
                <c:pt idx="518">
                  <c:v>353466.96687326056</c:v>
                </c:pt>
                <c:pt idx="519">
                  <c:v>353466.96687326056</c:v>
                </c:pt>
                <c:pt idx="520">
                  <c:v>353852.09420401132</c:v>
                </c:pt>
                <c:pt idx="521">
                  <c:v>354616.60762067547</c:v>
                </c:pt>
                <c:pt idx="522">
                  <c:v>355642.70235050586</c:v>
                </c:pt>
                <c:pt idx="523">
                  <c:v>357420.50405220123</c:v>
                </c:pt>
                <c:pt idx="524">
                  <c:v>360284.78787039622</c:v>
                </c:pt>
                <c:pt idx="525">
                  <c:v>363406.45938314032</c:v>
                </c:pt>
                <c:pt idx="526">
                  <c:v>365407.5223524344</c:v>
                </c:pt>
                <c:pt idx="527">
                  <c:v>366111.26168971462</c:v>
                </c:pt>
                <c:pt idx="528">
                  <c:v>366264.79857909685</c:v>
                </c:pt>
                <c:pt idx="529">
                  <c:v>366303.40737082518</c:v>
                </c:pt>
                <c:pt idx="530">
                  <c:v>366303.40737082518</c:v>
                </c:pt>
                <c:pt idx="531">
                  <c:v>366303.40737082518</c:v>
                </c:pt>
                <c:pt idx="532">
                  <c:v>366303.40737082518</c:v>
                </c:pt>
                <c:pt idx="533">
                  <c:v>366303.40737082518</c:v>
                </c:pt>
                <c:pt idx="534">
                  <c:v>366303.40737082518</c:v>
                </c:pt>
                <c:pt idx="535">
                  <c:v>366303.40737082518</c:v>
                </c:pt>
                <c:pt idx="536">
                  <c:v>366303.40737082518</c:v>
                </c:pt>
                <c:pt idx="537">
                  <c:v>366303.40737082518</c:v>
                </c:pt>
                <c:pt idx="538">
                  <c:v>366303.40737082518</c:v>
                </c:pt>
                <c:pt idx="539">
                  <c:v>366303.40737082518</c:v>
                </c:pt>
                <c:pt idx="540">
                  <c:v>366303.40737082518</c:v>
                </c:pt>
                <c:pt idx="541">
                  <c:v>366303.40737082518</c:v>
                </c:pt>
                <c:pt idx="542">
                  <c:v>366303.40737082518</c:v>
                </c:pt>
                <c:pt idx="543">
                  <c:v>366303.40737082518</c:v>
                </c:pt>
                <c:pt idx="544">
                  <c:v>367062.41250143835</c:v>
                </c:pt>
                <c:pt idx="545">
                  <c:v>369072.64385137946</c:v>
                </c:pt>
                <c:pt idx="546">
                  <c:v>371136.61275447282</c:v>
                </c:pt>
                <c:pt idx="547">
                  <c:v>372413.59857723914</c:v>
                </c:pt>
                <c:pt idx="548">
                  <c:v>373150.24660660198</c:v>
                </c:pt>
                <c:pt idx="549">
                  <c:v>373605.02068833419</c:v>
                </c:pt>
                <c:pt idx="550">
                  <c:v>373922.14100746013</c:v>
                </c:pt>
                <c:pt idx="551">
                  <c:v>373947.70957689965</c:v>
                </c:pt>
                <c:pt idx="552">
                  <c:v>373947.70957689965</c:v>
                </c:pt>
                <c:pt idx="553">
                  <c:v>373947.70957689965</c:v>
                </c:pt>
                <c:pt idx="554">
                  <c:v>373947.70957689965</c:v>
                </c:pt>
                <c:pt idx="555">
                  <c:v>373947.70957689965</c:v>
                </c:pt>
                <c:pt idx="556">
                  <c:v>373947.70957689965</c:v>
                </c:pt>
                <c:pt idx="557">
                  <c:v>373947.70957689965</c:v>
                </c:pt>
                <c:pt idx="558">
                  <c:v>373947.70957689965</c:v>
                </c:pt>
                <c:pt idx="559">
                  <c:v>373947.70957689965</c:v>
                </c:pt>
                <c:pt idx="560">
                  <c:v>373947.70957689965</c:v>
                </c:pt>
                <c:pt idx="561">
                  <c:v>373947.70957689965</c:v>
                </c:pt>
                <c:pt idx="562">
                  <c:v>373947.70957689965</c:v>
                </c:pt>
                <c:pt idx="563">
                  <c:v>374287.55711599806</c:v>
                </c:pt>
                <c:pt idx="564">
                  <c:v>377722.10799067956</c:v>
                </c:pt>
                <c:pt idx="565">
                  <c:v>381417.79479678819</c:v>
                </c:pt>
                <c:pt idx="566">
                  <c:v>383086.89011027513</c:v>
                </c:pt>
                <c:pt idx="567">
                  <c:v>383086.89011027513</c:v>
                </c:pt>
                <c:pt idx="568">
                  <c:v>383086.89011027513</c:v>
                </c:pt>
                <c:pt idx="569">
                  <c:v>383086.89011027513</c:v>
                </c:pt>
                <c:pt idx="570">
                  <c:v>383086.89011027513</c:v>
                </c:pt>
                <c:pt idx="571">
                  <c:v>383086.89011027513</c:v>
                </c:pt>
                <c:pt idx="572">
                  <c:v>383086.89011027513</c:v>
                </c:pt>
                <c:pt idx="573">
                  <c:v>383086.89011027513</c:v>
                </c:pt>
                <c:pt idx="574">
                  <c:v>383086.89011027513</c:v>
                </c:pt>
                <c:pt idx="575">
                  <c:v>383086.89011027513</c:v>
                </c:pt>
                <c:pt idx="576">
                  <c:v>383086.89011027513</c:v>
                </c:pt>
                <c:pt idx="577">
                  <c:v>383086.89011027513</c:v>
                </c:pt>
                <c:pt idx="578">
                  <c:v>383086.89011027513</c:v>
                </c:pt>
                <c:pt idx="579">
                  <c:v>383086.89011027513</c:v>
                </c:pt>
                <c:pt idx="580">
                  <c:v>383086.89011027513</c:v>
                </c:pt>
                <c:pt idx="581">
                  <c:v>383086.89011027513</c:v>
                </c:pt>
                <c:pt idx="582">
                  <c:v>383086.89011027513</c:v>
                </c:pt>
                <c:pt idx="583">
                  <c:v>383086.89011027513</c:v>
                </c:pt>
                <c:pt idx="584">
                  <c:v>383086.89011027513</c:v>
                </c:pt>
                <c:pt idx="585">
                  <c:v>383086.89011027513</c:v>
                </c:pt>
                <c:pt idx="586">
                  <c:v>383086.89011027513</c:v>
                </c:pt>
                <c:pt idx="587">
                  <c:v>383086.89011027513</c:v>
                </c:pt>
                <c:pt idx="588">
                  <c:v>383086.89011027513</c:v>
                </c:pt>
                <c:pt idx="589">
                  <c:v>383086.89011027513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0A-4034-9FDE-C72EA4753BCE}"/>
            </c:ext>
          </c:extLst>
        </c:ser>
        <c:ser>
          <c:idx val="0"/>
          <c:order val="0"/>
          <c:tx>
            <c:v>Tractive Energy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WLTC_class_3!$AJ$8:$AJ$597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20.539903888395525</c:v>
                </c:pt>
                <c:pt idx="13">
                  <c:v>422.44221962707491</c:v>
                </c:pt>
                <c:pt idx="14">
                  <c:v>2319.4682549161876</c:v>
                </c:pt>
                <c:pt idx="15">
                  <c:v>5616.1916182023397</c:v>
                </c:pt>
                <c:pt idx="16">
                  <c:v>9639.4609960197195</c:v>
                </c:pt>
                <c:pt idx="17">
                  <c:v>15884.906480500653</c:v>
                </c:pt>
                <c:pt idx="18">
                  <c:v>24365.243291373597</c:v>
                </c:pt>
                <c:pt idx="19">
                  <c:v>31310.778207452455</c:v>
                </c:pt>
                <c:pt idx="20">
                  <c:v>34796.325822467705</c:v>
                </c:pt>
                <c:pt idx="21">
                  <c:v>36973.550057383465</c:v>
                </c:pt>
                <c:pt idx="22">
                  <c:v>39061.882364401157</c:v>
                </c:pt>
                <c:pt idx="23">
                  <c:v>41306.646651223557</c:v>
                </c:pt>
                <c:pt idx="24">
                  <c:v>44914.40588131961</c:v>
                </c:pt>
                <c:pt idx="25">
                  <c:v>49710.411706089973</c:v>
                </c:pt>
                <c:pt idx="26">
                  <c:v>55312.420253670156</c:v>
                </c:pt>
                <c:pt idx="27">
                  <c:v>63181.598249085444</c:v>
                </c:pt>
                <c:pt idx="28">
                  <c:v>72122.093063842709</c:v>
                </c:pt>
                <c:pt idx="29">
                  <c:v>81311.071800799153</c:v>
                </c:pt>
                <c:pt idx="30">
                  <c:v>89051.136679960895</c:v>
                </c:pt>
                <c:pt idx="31">
                  <c:v>94793.088985715076</c:v>
                </c:pt>
                <c:pt idx="32">
                  <c:v>99685.301492952538</c:v>
                </c:pt>
                <c:pt idx="33">
                  <c:v>104168.9205554169</c:v>
                </c:pt>
                <c:pt idx="34">
                  <c:v>107878.42267749553</c:v>
                </c:pt>
                <c:pt idx="35">
                  <c:v>110241.1452065612</c:v>
                </c:pt>
                <c:pt idx="36">
                  <c:v>110241.1452065612</c:v>
                </c:pt>
                <c:pt idx="37">
                  <c:v>110241.1452065612</c:v>
                </c:pt>
                <c:pt idx="38">
                  <c:v>110241.1452065612</c:v>
                </c:pt>
                <c:pt idx="39">
                  <c:v>110241.1452065612</c:v>
                </c:pt>
                <c:pt idx="40">
                  <c:v>110241.1452065612</c:v>
                </c:pt>
                <c:pt idx="41">
                  <c:v>110241.1452065612</c:v>
                </c:pt>
                <c:pt idx="42">
                  <c:v>110241.1452065612</c:v>
                </c:pt>
                <c:pt idx="43">
                  <c:v>110241.1452065612</c:v>
                </c:pt>
                <c:pt idx="44">
                  <c:v>110241.1452065612</c:v>
                </c:pt>
                <c:pt idx="45">
                  <c:v>110241.1452065612</c:v>
                </c:pt>
                <c:pt idx="46">
                  <c:v>110241.1452065612</c:v>
                </c:pt>
                <c:pt idx="47">
                  <c:v>110241.1452065612</c:v>
                </c:pt>
                <c:pt idx="48">
                  <c:v>110241.1452065612</c:v>
                </c:pt>
                <c:pt idx="49">
                  <c:v>110570.91294931028</c:v>
                </c:pt>
                <c:pt idx="50">
                  <c:v>111036.65291428159</c:v>
                </c:pt>
                <c:pt idx="51">
                  <c:v>111036.65291428159</c:v>
                </c:pt>
                <c:pt idx="52">
                  <c:v>111036.65291428159</c:v>
                </c:pt>
                <c:pt idx="53">
                  <c:v>111036.65291428159</c:v>
                </c:pt>
                <c:pt idx="54">
                  <c:v>111036.65291428159</c:v>
                </c:pt>
                <c:pt idx="55">
                  <c:v>111464.08147438159</c:v>
                </c:pt>
                <c:pt idx="56">
                  <c:v>111937.34336781492</c:v>
                </c:pt>
                <c:pt idx="57">
                  <c:v>112548.10526124825</c:v>
                </c:pt>
                <c:pt idx="58">
                  <c:v>113316.1135846126</c:v>
                </c:pt>
                <c:pt idx="59">
                  <c:v>114970.19536624836</c:v>
                </c:pt>
                <c:pt idx="60">
                  <c:v>117078.16846347552</c:v>
                </c:pt>
                <c:pt idx="61">
                  <c:v>118398.81263697278</c:v>
                </c:pt>
                <c:pt idx="62">
                  <c:v>119592.51114970207</c:v>
                </c:pt>
                <c:pt idx="63">
                  <c:v>120996.1665025081</c:v>
                </c:pt>
                <c:pt idx="64">
                  <c:v>122744.99610226747</c:v>
                </c:pt>
                <c:pt idx="65">
                  <c:v>124162.54162279434</c:v>
                </c:pt>
                <c:pt idx="66">
                  <c:v>125329.71129786798</c:v>
                </c:pt>
                <c:pt idx="67">
                  <c:v>127643.00736702453</c:v>
                </c:pt>
                <c:pt idx="68">
                  <c:v>132228.38978369371</c:v>
                </c:pt>
                <c:pt idx="69">
                  <c:v>138743.32356471461</c:v>
                </c:pt>
                <c:pt idx="70">
                  <c:v>146640.21595697984</c:v>
                </c:pt>
                <c:pt idx="71">
                  <c:v>155015.60589328955</c:v>
                </c:pt>
                <c:pt idx="72">
                  <c:v>162376.2928283207</c:v>
                </c:pt>
                <c:pt idx="73">
                  <c:v>167957.89939341819</c:v>
                </c:pt>
                <c:pt idx="74">
                  <c:v>172529.33061525106</c:v>
                </c:pt>
                <c:pt idx="75">
                  <c:v>177104.94596097144</c:v>
                </c:pt>
                <c:pt idx="76">
                  <c:v>182123.96902420724</c:v>
                </c:pt>
                <c:pt idx="77">
                  <c:v>187033.79069758687</c:v>
                </c:pt>
                <c:pt idx="78">
                  <c:v>190723.06416532284</c:v>
                </c:pt>
                <c:pt idx="79">
                  <c:v>192477.04730381223</c:v>
                </c:pt>
                <c:pt idx="80">
                  <c:v>193148.36743724503</c:v>
                </c:pt>
                <c:pt idx="81">
                  <c:v>193148.36743724503</c:v>
                </c:pt>
                <c:pt idx="82">
                  <c:v>193148.36743724503</c:v>
                </c:pt>
                <c:pt idx="83">
                  <c:v>194285.31624400351</c:v>
                </c:pt>
                <c:pt idx="84">
                  <c:v>194702.76812620126</c:v>
                </c:pt>
                <c:pt idx="85">
                  <c:v>194702.76812620126</c:v>
                </c:pt>
                <c:pt idx="86">
                  <c:v>194793.37715509854</c:v>
                </c:pt>
                <c:pt idx="87">
                  <c:v>195126.86122226503</c:v>
                </c:pt>
                <c:pt idx="88">
                  <c:v>195126.86122226503</c:v>
                </c:pt>
                <c:pt idx="89">
                  <c:v>195126.86122226503</c:v>
                </c:pt>
                <c:pt idx="90">
                  <c:v>195126.86122226503</c:v>
                </c:pt>
                <c:pt idx="91">
                  <c:v>195126.86122226503</c:v>
                </c:pt>
                <c:pt idx="92">
                  <c:v>195126.86122226503</c:v>
                </c:pt>
                <c:pt idx="93">
                  <c:v>195126.86122226503</c:v>
                </c:pt>
                <c:pt idx="94">
                  <c:v>195126.86122226503</c:v>
                </c:pt>
                <c:pt idx="95">
                  <c:v>195126.86122226503</c:v>
                </c:pt>
                <c:pt idx="96">
                  <c:v>195126.86122226503</c:v>
                </c:pt>
                <c:pt idx="97">
                  <c:v>195126.86122226503</c:v>
                </c:pt>
                <c:pt idx="98">
                  <c:v>195126.86122226503</c:v>
                </c:pt>
                <c:pt idx="99">
                  <c:v>195126.86122226503</c:v>
                </c:pt>
                <c:pt idx="100">
                  <c:v>195126.86122226503</c:v>
                </c:pt>
                <c:pt idx="101">
                  <c:v>195126.86122226503</c:v>
                </c:pt>
                <c:pt idx="102">
                  <c:v>195126.86122226503</c:v>
                </c:pt>
                <c:pt idx="103">
                  <c:v>195126.86122226503</c:v>
                </c:pt>
                <c:pt idx="104">
                  <c:v>195126.86122226503</c:v>
                </c:pt>
                <c:pt idx="105">
                  <c:v>195126.86122226503</c:v>
                </c:pt>
                <c:pt idx="106">
                  <c:v>195126.86122226503</c:v>
                </c:pt>
                <c:pt idx="107">
                  <c:v>195126.86122226503</c:v>
                </c:pt>
                <c:pt idx="108">
                  <c:v>195126.86122226503</c:v>
                </c:pt>
                <c:pt idx="109">
                  <c:v>195126.86122226503</c:v>
                </c:pt>
                <c:pt idx="110">
                  <c:v>195126.86122226503</c:v>
                </c:pt>
                <c:pt idx="111">
                  <c:v>195126.86122226503</c:v>
                </c:pt>
                <c:pt idx="112">
                  <c:v>195126.86122226503</c:v>
                </c:pt>
                <c:pt idx="113">
                  <c:v>195126.86122226503</c:v>
                </c:pt>
                <c:pt idx="114">
                  <c:v>195126.86122226503</c:v>
                </c:pt>
                <c:pt idx="115">
                  <c:v>195126.86122226503</c:v>
                </c:pt>
                <c:pt idx="116">
                  <c:v>195126.86122226503</c:v>
                </c:pt>
                <c:pt idx="117">
                  <c:v>195126.86122226503</c:v>
                </c:pt>
                <c:pt idx="118">
                  <c:v>195126.86122226503</c:v>
                </c:pt>
                <c:pt idx="119">
                  <c:v>195126.86122226503</c:v>
                </c:pt>
                <c:pt idx="120">
                  <c:v>195126.86122226503</c:v>
                </c:pt>
                <c:pt idx="121">
                  <c:v>195126.86122226503</c:v>
                </c:pt>
                <c:pt idx="122">
                  <c:v>195126.86122226503</c:v>
                </c:pt>
                <c:pt idx="123">
                  <c:v>195126.86122226503</c:v>
                </c:pt>
                <c:pt idx="124">
                  <c:v>195126.86122226503</c:v>
                </c:pt>
                <c:pt idx="125">
                  <c:v>195126.86122226503</c:v>
                </c:pt>
                <c:pt idx="126">
                  <c:v>195126.86122226503</c:v>
                </c:pt>
                <c:pt idx="127">
                  <c:v>195126.86122226503</c:v>
                </c:pt>
                <c:pt idx="128">
                  <c:v>195126.86122226503</c:v>
                </c:pt>
                <c:pt idx="129">
                  <c:v>195126.86122226503</c:v>
                </c:pt>
                <c:pt idx="130">
                  <c:v>195126.86122226503</c:v>
                </c:pt>
                <c:pt idx="131">
                  <c:v>195126.86122226503</c:v>
                </c:pt>
                <c:pt idx="132">
                  <c:v>195126.86122226503</c:v>
                </c:pt>
                <c:pt idx="133">
                  <c:v>195126.86122226503</c:v>
                </c:pt>
                <c:pt idx="134">
                  <c:v>195126.86122226503</c:v>
                </c:pt>
                <c:pt idx="135">
                  <c:v>195126.86122226503</c:v>
                </c:pt>
                <c:pt idx="136">
                  <c:v>195126.86122226503</c:v>
                </c:pt>
                <c:pt idx="137">
                  <c:v>195126.86122226503</c:v>
                </c:pt>
                <c:pt idx="138">
                  <c:v>195148.9289039312</c:v>
                </c:pt>
                <c:pt idx="139">
                  <c:v>195648.92832107763</c:v>
                </c:pt>
                <c:pt idx="140">
                  <c:v>198165.2123950657</c:v>
                </c:pt>
                <c:pt idx="141">
                  <c:v>203228.49050816838</c:v>
                </c:pt>
                <c:pt idx="142">
                  <c:v>208409.04833392092</c:v>
                </c:pt>
                <c:pt idx="143">
                  <c:v>211727.73103444162</c:v>
                </c:pt>
                <c:pt idx="144">
                  <c:v>214014.8487007326</c:v>
                </c:pt>
                <c:pt idx="145">
                  <c:v>217208.68421687608</c:v>
                </c:pt>
                <c:pt idx="146">
                  <c:v>222213.09297926864</c:v>
                </c:pt>
                <c:pt idx="147">
                  <c:v>228116.13684700313</c:v>
                </c:pt>
                <c:pt idx="148">
                  <c:v>233429.15679258137</c:v>
                </c:pt>
                <c:pt idx="149">
                  <c:v>237162.81585272044</c:v>
                </c:pt>
                <c:pt idx="150">
                  <c:v>238822.85856680793</c:v>
                </c:pt>
                <c:pt idx="151">
                  <c:v>238822.85856680793</c:v>
                </c:pt>
                <c:pt idx="152">
                  <c:v>238822.85856680793</c:v>
                </c:pt>
                <c:pt idx="153">
                  <c:v>238822.85856680793</c:v>
                </c:pt>
                <c:pt idx="154">
                  <c:v>238822.85856680793</c:v>
                </c:pt>
                <c:pt idx="155">
                  <c:v>238822.85856680793</c:v>
                </c:pt>
                <c:pt idx="156">
                  <c:v>238975.28712690793</c:v>
                </c:pt>
                <c:pt idx="157">
                  <c:v>240484.99390854369</c:v>
                </c:pt>
                <c:pt idx="158">
                  <c:v>243527.33082920924</c:v>
                </c:pt>
                <c:pt idx="159">
                  <c:v>248177.62724429087</c:v>
                </c:pt>
                <c:pt idx="160">
                  <c:v>253790.74167453081</c:v>
                </c:pt>
                <c:pt idx="161">
                  <c:v>259649.3678793523</c:v>
                </c:pt>
                <c:pt idx="162">
                  <c:v>264895.38649739523</c:v>
                </c:pt>
                <c:pt idx="163">
                  <c:v>270398.28914746526</c:v>
                </c:pt>
                <c:pt idx="164">
                  <c:v>275753.76294097252</c:v>
                </c:pt>
                <c:pt idx="165">
                  <c:v>280365.61133708945</c:v>
                </c:pt>
                <c:pt idx="166">
                  <c:v>284536.25723664026</c:v>
                </c:pt>
                <c:pt idx="167">
                  <c:v>290145.53441984637</c:v>
                </c:pt>
                <c:pt idx="168">
                  <c:v>297358.56437013525</c:v>
                </c:pt>
                <c:pt idx="169">
                  <c:v>303338.89436874102</c:v>
                </c:pt>
                <c:pt idx="170">
                  <c:v>305700.73454031156</c:v>
                </c:pt>
                <c:pt idx="171">
                  <c:v>305700.73454031156</c:v>
                </c:pt>
                <c:pt idx="172">
                  <c:v>305700.73454031156</c:v>
                </c:pt>
                <c:pt idx="173">
                  <c:v>305700.73454031156</c:v>
                </c:pt>
                <c:pt idx="174">
                  <c:v>305700.73454031156</c:v>
                </c:pt>
                <c:pt idx="175">
                  <c:v>305700.73454031156</c:v>
                </c:pt>
                <c:pt idx="176">
                  <c:v>307407.32103433617</c:v>
                </c:pt>
                <c:pt idx="177">
                  <c:v>311257.95150822098</c:v>
                </c:pt>
                <c:pt idx="178">
                  <c:v>316061.03857934382</c:v>
                </c:pt>
                <c:pt idx="179">
                  <c:v>319460.11430614954</c:v>
                </c:pt>
                <c:pt idx="180">
                  <c:v>321217.99323120987</c:v>
                </c:pt>
                <c:pt idx="181">
                  <c:v>322179.19619138382</c:v>
                </c:pt>
                <c:pt idx="182">
                  <c:v>322232.43858485622</c:v>
                </c:pt>
                <c:pt idx="183">
                  <c:v>322232.43858485622</c:v>
                </c:pt>
                <c:pt idx="184">
                  <c:v>322232.43858485622</c:v>
                </c:pt>
                <c:pt idx="185">
                  <c:v>322232.43858485622</c:v>
                </c:pt>
                <c:pt idx="186">
                  <c:v>322232.43858485622</c:v>
                </c:pt>
                <c:pt idx="187">
                  <c:v>322232.43858485622</c:v>
                </c:pt>
                <c:pt idx="188">
                  <c:v>322232.43858485622</c:v>
                </c:pt>
                <c:pt idx="189">
                  <c:v>322232.43858485622</c:v>
                </c:pt>
                <c:pt idx="190">
                  <c:v>322232.43858485622</c:v>
                </c:pt>
                <c:pt idx="191">
                  <c:v>322232.43858485622</c:v>
                </c:pt>
                <c:pt idx="192">
                  <c:v>322232.43858485622</c:v>
                </c:pt>
                <c:pt idx="193">
                  <c:v>322392.99415016989</c:v>
                </c:pt>
                <c:pt idx="194">
                  <c:v>322641.84241985227</c:v>
                </c:pt>
                <c:pt idx="195">
                  <c:v>323023.43764661893</c:v>
                </c:pt>
                <c:pt idx="196">
                  <c:v>323496.69954005227</c:v>
                </c:pt>
                <c:pt idx="197">
                  <c:v>323969.96143348562</c:v>
                </c:pt>
                <c:pt idx="198">
                  <c:v>324672.38999358559</c:v>
                </c:pt>
                <c:pt idx="199">
                  <c:v>325644.57750334369</c:v>
                </c:pt>
                <c:pt idx="200">
                  <c:v>326905.83863174246</c:v>
                </c:pt>
                <c:pt idx="201">
                  <c:v>328535.86468474078</c:v>
                </c:pt>
                <c:pt idx="202">
                  <c:v>330573.82426826941</c:v>
                </c:pt>
                <c:pt idx="203">
                  <c:v>333769.93374644604</c:v>
                </c:pt>
                <c:pt idx="204">
                  <c:v>337977.84405955905</c:v>
                </c:pt>
                <c:pt idx="205">
                  <c:v>342775.70215639885</c:v>
                </c:pt>
                <c:pt idx="206">
                  <c:v>349012.39526555728</c:v>
                </c:pt>
                <c:pt idx="207">
                  <c:v>356213.20513200882</c:v>
                </c:pt>
                <c:pt idx="208">
                  <c:v>363397.75072373584</c:v>
                </c:pt>
                <c:pt idx="209">
                  <c:v>371830.80292513833</c:v>
                </c:pt>
                <c:pt idx="210">
                  <c:v>381060.49954209389</c:v>
                </c:pt>
                <c:pt idx="211">
                  <c:v>388817.55397222901</c:v>
                </c:pt>
                <c:pt idx="212">
                  <c:v>395488.31574186997</c:v>
                </c:pt>
                <c:pt idx="213">
                  <c:v>401500.84081696428</c:v>
                </c:pt>
                <c:pt idx="214">
                  <c:v>408038.01614611218</c:v>
                </c:pt>
                <c:pt idx="215">
                  <c:v>416191.3557458772</c:v>
                </c:pt>
                <c:pt idx="216">
                  <c:v>425822.72950115066</c:v>
                </c:pt>
                <c:pt idx="217">
                  <c:v>436009.21298633405</c:v>
                </c:pt>
                <c:pt idx="218">
                  <c:v>445774.61105030292</c:v>
                </c:pt>
                <c:pt idx="219">
                  <c:v>454599.54708229308</c:v>
                </c:pt>
                <c:pt idx="220">
                  <c:v>462322.65764003829</c:v>
                </c:pt>
                <c:pt idx="221">
                  <c:v>468627.15631103568</c:v>
                </c:pt>
                <c:pt idx="222">
                  <c:v>473991.50551077008</c:v>
                </c:pt>
                <c:pt idx="223">
                  <c:v>479218.37974943116</c:v>
                </c:pt>
                <c:pt idx="224">
                  <c:v>484494.64778104326</c:v>
                </c:pt>
                <c:pt idx="225">
                  <c:v>490458.34029352356</c:v>
                </c:pt>
                <c:pt idx="226">
                  <c:v>496738.92039350438</c:v>
                </c:pt>
                <c:pt idx="227">
                  <c:v>502900.89460863033</c:v>
                </c:pt>
                <c:pt idx="228">
                  <c:v>508941.4054789248</c:v>
                </c:pt>
                <c:pt idx="229">
                  <c:v>514625.11081380642</c:v>
                </c:pt>
                <c:pt idx="230">
                  <c:v>519498.1154182101</c:v>
                </c:pt>
                <c:pt idx="231">
                  <c:v>523076.3283559471</c:v>
                </c:pt>
                <c:pt idx="232">
                  <c:v>523823.01980193984</c:v>
                </c:pt>
                <c:pt idx="233">
                  <c:v>523823.01980193984</c:v>
                </c:pt>
                <c:pt idx="234">
                  <c:v>523823.01980193984</c:v>
                </c:pt>
                <c:pt idx="235">
                  <c:v>523823.01980193984</c:v>
                </c:pt>
                <c:pt idx="236">
                  <c:v>523823.01980193984</c:v>
                </c:pt>
                <c:pt idx="237">
                  <c:v>524431.56616392522</c:v>
                </c:pt>
                <c:pt idx="238">
                  <c:v>524431.56616392522</c:v>
                </c:pt>
                <c:pt idx="239">
                  <c:v>524431.56616392522</c:v>
                </c:pt>
                <c:pt idx="240">
                  <c:v>524431.56616392522</c:v>
                </c:pt>
                <c:pt idx="241">
                  <c:v>524431.56616392522</c:v>
                </c:pt>
                <c:pt idx="242">
                  <c:v>524431.56616392522</c:v>
                </c:pt>
                <c:pt idx="243">
                  <c:v>524431.56616392522</c:v>
                </c:pt>
                <c:pt idx="244">
                  <c:v>524431.56616392522</c:v>
                </c:pt>
                <c:pt idx="245">
                  <c:v>524431.56616392522</c:v>
                </c:pt>
                <c:pt idx="246">
                  <c:v>524431.56616392522</c:v>
                </c:pt>
                <c:pt idx="247">
                  <c:v>524431.56616392522</c:v>
                </c:pt>
                <c:pt idx="248">
                  <c:v>524431.56616392522</c:v>
                </c:pt>
                <c:pt idx="249">
                  <c:v>524431.56616392522</c:v>
                </c:pt>
                <c:pt idx="250">
                  <c:v>524431.56616392522</c:v>
                </c:pt>
                <c:pt idx="251">
                  <c:v>524431.56616392522</c:v>
                </c:pt>
                <c:pt idx="252">
                  <c:v>524431.56616392522</c:v>
                </c:pt>
                <c:pt idx="253">
                  <c:v>524761.33390667429</c:v>
                </c:pt>
                <c:pt idx="254">
                  <c:v>525227.07387164561</c:v>
                </c:pt>
                <c:pt idx="255">
                  <c:v>525227.07387164561</c:v>
                </c:pt>
                <c:pt idx="256">
                  <c:v>525227.07387164561</c:v>
                </c:pt>
                <c:pt idx="257">
                  <c:v>525643.92668189923</c:v>
                </c:pt>
                <c:pt idx="258">
                  <c:v>528267.77858499554</c:v>
                </c:pt>
                <c:pt idx="259">
                  <c:v>532565.48727108585</c:v>
                </c:pt>
                <c:pt idx="260">
                  <c:v>537614.96805919567</c:v>
                </c:pt>
                <c:pt idx="261">
                  <c:v>543155.17961799435</c:v>
                </c:pt>
                <c:pt idx="262">
                  <c:v>549721.47187053727</c:v>
                </c:pt>
                <c:pt idx="263">
                  <c:v>558533.61134883261</c:v>
                </c:pt>
                <c:pt idx="264">
                  <c:v>569344.96026478522</c:v>
                </c:pt>
                <c:pt idx="265">
                  <c:v>580216.32813892711</c:v>
                </c:pt>
                <c:pt idx="266">
                  <c:v>589378.27327235998</c:v>
                </c:pt>
                <c:pt idx="267">
                  <c:v>597784.37604386371</c:v>
                </c:pt>
                <c:pt idx="268">
                  <c:v>606219.03214162949</c:v>
                </c:pt>
                <c:pt idx="269">
                  <c:v>613998.53426370816</c:v>
                </c:pt>
                <c:pt idx="270">
                  <c:v>619658.58374813444</c:v>
                </c:pt>
                <c:pt idx="271">
                  <c:v>621997.67263426119</c:v>
                </c:pt>
                <c:pt idx="272">
                  <c:v>623600.37860006839</c:v>
                </c:pt>
                <c:pt idx="273">
                  <c:v>623600.37860006839</c:v>
                </c:pt>
                <c:pt idx="274">
                  <c:v>623600.37860006839</c:v>
                </c:pt>
                <c:pt idx="275">
                  <c:v>623600.37860006839</c:v>
                </c:pt>
                <c:pt idx="276">
                  <c:v>623600.37860006839</c:v>
                </c:pt>
                <c:pt idx="277">
                  <c:v>623600.37860006839</c:v>
                </c:pt>
                <c:pt idx="278">
                  <c:v>623600.37860006839</c:v>
                </c:pt>
                <c:pt idx="279">
                  <c:v>623600.37860006839</c:v>
                </c:pt>
                <c:pt idx="280">
                  <c:v>623600.37860006839</c:v>
                </c:pt>
                <c:pt idx="281">
                  <c:v>625616.18249564362</c:v>
                </c:pt>
                <c:pt idx="282">
                  <c:v>632218.12909691792</c:v>
                </c:pt>
                <c:pt idx="283">
                  <c:v>640857.63969121105</c:v>
                </c:pt>
                <c:pt idx="284">
                  <c:v>650968.71770202671</c:v>
                </c:pt>
                <c:pt idx="285">
                  <c:v>662093.97208633088</c:v>
                </c:pt>
                <c:pt idx="286">
                  <c:v>673541.12014956668</c:v>
                </c:pt>
                <c:pt idx="287">
                  <c:v>686119.9603918622</c:v>
                </c:pt>
                <c:pt idx="288">
                  <c:v>699861.33358296461</c:v>
                </c:pt>
                <c:pt idx="289">
                  <c:v>712269.3449844626</c:v>
                </c:pt>
                <c:pt idx="290">
                  <c:v>720206.64134644798</c:v>
                </c:pt>
                <c:pt idx="291">
                  <c:v>723519.83146476862</c:v>
                </c:pt>
                <c:pt idx="292">
                  <c:v>723564.62782675412</c:v>
                </c:pt>
                <c:pt idx="293">
                  <c:v>723564.62782675412</c:v>
                </c:pt>
                <c:pt idx="294">
                  <c:v>724229.75728380773</c:v>
                </c:pt>
                <c:pt idx="295">
                  <c:v>726113.56952237966</c:v>
                </c:pt>
                <c:pt idx="296">
                  <c:v>729058.50101228978</c:v>
                </c:pt>
                <c:pt idx="297">
                  <c:v>732729.81325086171</c:v>
                </c:pt>
                <c:pt idx="298">
                  <c:v>736619.94256937841</c:v>
                </c:pt>
                <c:pt idx="299">
                  <c:v>739994.96785976528</c:v>
                </c:pt>
                <c:pt idx="300">
                  <c:v>742647.35426126327</c:v>
                </c:pt>
                <c:pt idx="301">
                  <c:v>744378.73357977998</c:v>
                </c:pt>
                <c:pt idx="302">
                  <c:v>744998.49737182772</c:v>
                </c:pt>
                <c:pt idx="303">
                  <c:v>744998.49737182772</c:v>
                </c:pt>
                <c:pt idx="304">
                  <c:v>744998.49737182772</c:v>
                </c:pt>
                <c:pt idx="305">
                  <c:v>744998.49737182772</c:v>
                </c:pt>
                <c:pt idx="306">
                  <c:v>744998.49737182772</c:v>
                </c:pt>
                <c:pt idx="307">
                  <c:v>744998.49737182772</c:v>
                </c:pt>
                <c:pt idx="308">
                  <c:v>746202.14639301028</c:v>
                </c:pt>
                <c:pt idx="309">
                  <c:v>747545.5037502402</c:v>
                </c:pt>
                <c:pt idx="310">
                  <c:v>748405.86900056503</c:v>
                </c:pt>
                <c:pt idx="311">
                  <c:v>748788.29743687261</c:v>
                </c:pt>
                <c:pt idx="312">
                  <c:v>748788.29743687261</c:v>
                </c:pt>
                <c:pt idx="313">
                  <c:v>748788.29743687261</c:v>
                </c:pt>
                <c:pt idx="314">
                  <c:v>748788.29743687261</c:v>
                </c:pt>
                <c:pt idx="315">
                  <c:v>748788.29743687261</c:v>
                </c:pt>
                <c:pt idx="316">
                  <c:v>748788.29743687261</c:v>
                </c:pt>
                <c:pt idx="317">
                  <c:v>748788.29743687261</c:v>
                </c:pt>
                <c:pt idx="318">
                  <c:v>748788.29743687261</c:v>
                </c:pt>
                <c:pt idx="319">
                  <c:v>748788.29743687261</c:v>
                </c:pt>
                <c:pt idx="320">
                  <c:v>748788.29743687261</c:v>
                </c:pt>
                <c:pt idx="321">
                  <c:v>748788.29743687261</c:v>
                </c:pt>
                <c:pt idx="322">
                  <c:v>749242.04377249605</c:v>
                </c:pt>
                <c:pt idx="323">
                  <c:v>749790.89427478611</c:v>
                </c:pt>
                <c:pt idx="324">
                  <c:v>749946.95040300651</c:v>
                </c:pt>
                <c:pt idx="325">
                  <c:v>750642.80216059939</c:v>
                </c:pt>
                <c:pt idx="326">
                  <c:v>751429.9386404145</c:v>
                </c:pt>
                <c:pt idx="327">
                  <c:v>751932.87795424578</c:v>
                </c:pt>
                <c:pt idx="328">
                  <c:v>751932.87795424578</c:v>
                </c:pt>
                <c:pt idx="329">
                  <c:v>751932.87795424578</c:v>
                </c:pt>
                <c:pt idx="330">
                  <c:v>751932.87795424578</c:v>
                </c:pt>
                <c:pt idx="331">
                  <c:v>752110.75399428222</c:v>
                </c:pt>
                <c:pt idx="332">
                  <c:v>752157.65406823461</c:v>
                </c:pt>
                <c:pt idx="333">
                  <c:v>752157.65406823461</c:v>
                </c:pt>
                <c:pt idx="334">
                  <c:v>752254.62031410763</c:v>
                </c:pt>
                <c:pt idx="335">
                  <c:v>752254.62031410763</c:v>
                </c:pt>
                <c:pt idx="336">
                  <c:v>752449.94534658338</c:v>
                </c:pt>
                <c:pt idx="337">
                  <c:v>753023.9473946488</c:v>
                </c:pt>
                <c:pt idx="338">
                  <c:v>754216.14742712455</c:v>
                </c:pt>
                <c:pt idx="339">
                  <c:v>756781.17988577636</c:v>
                </c:pt>
                <c:pt idx="340">
                  <c:v>761394.07262852543</c:v>
                </c:pt>
                <c:pt idx="341">
                  <c:v>767377.11840454396</c:v>
                </c:pt>
                <c:pt idx="342">
                  <c:v>772039.56658624008</c:v>
                </c:pt>
                <c:pt idx="343">
                  <c:v>774310.81805319374</c:v>
                </c:pt>
                <c:pt idx="344">
                  <c:v>775937.32845580357</c:v>
                </c:pt>
                <c:pt idx="345">
                  <c:v>778164.07624051312</c:v>
                </c:pt>
                <c:pt idx="346">
                  <c:v>780483.71609245788</c:v>
                </c:pt>
                <c:pt idx="347">
                  <c:v>782417.81002008438</c:v>
                </c:pt>
                <c:pt idx="348">
                  <c:v>784810.72537442215</c:v>
                </c:pt>
                <c:pt idx="349">
                  <c:v>787161.38420888933</c:v>
                </c:pt>
                <c:pt idx="350">
                  <c:v>789016.62927713839</c:v>
                </c:pt>
                <c:pt idx="351">
                  <c:v>790341.77620912949</c:v>
                </c:pt>
                <c:pt idx="352">
                  <c:v>791445.73655515641</c:v>
                </c:pt>
                <c:pt idx="353">
                  <c:v>792543.94653469836</c:v>
                </c:pt>
                <c:pt idx="354">
                  <c:v>793742.98813098518</c:v>
                </c:pt>
                <c:pt idx="355">
                  <c:v>795261.71722727199</c:v>
                </c:pt>
                <c:pt idx="356">
                  <c:v>796902.3095177433</c:v>
                </c:pt>
                <c:pt idx="357">
                  <c:v>798119.74811640114</c:v>
                </c:pt>
                <c:pt idx="358">
                  <c:v>798119.74811640114</c:v>
                </c:pt>
                <c:pt idx="359">
                  <c:v>798119.74811640114</c:v>
                </c:pt>
                <c:pt idx="360">
                  <c:v>798119.74811640114</c:v>
                </c:pt>
                <c:pt idx="361">
                  <c:v>798119.74811640114</c:v>
                </c:pt>
                <c:pt idx="362">
                  <c:v>798119.74811640114</c:v>
                </c:pt>
                <c:pt idx="363">
                  <c:v>798119.74811640114</c:v>
                </c:pt>
                <c:pt idx="364">
                  <c:v>798688.16990002443</c:v>
                </c:pt>
                <c:pt idx="365">
                  <c:v>799651.90418364771</c:v>
                </c:pt>
                <c:pt idx="366">
                  <c:v>800939.07303312456</c:v>
                </c:pt>
                <c:pt idx="367">
                  <c:v>802902.90335218655</c:v>
                </c:pt>
                <c:pt idx="368">
                  <c:v>805804.18895228743</c:v>
                </c:pt>
                <c:pt idx="369">
                  <c:v>808816.90798006009</c:v>
                </c:pt>
                <c:pt idx="370">
                  <c:v>810829.21410828049</c:v>
                </c:pt>
                <c:pt idx="371">
                  <c:v>811457.20970655442</c:v>
                </c:pt>
                <c:pt idx="372">
                  <c:v>811457.20970655442</c:v>
                </c:pt>
                <c:pt idx="373">
                  <c:v>811457.20970655442</c:v>
                </c:pt>
                <c:pt idx="374">
                  <c:v>811457.20970655442</c:v>
                </c:pt>
                <c:pt idx="375">
                  <c:v>811457.20970655442</c:v>
                </c:pt>
                <c:pt idx="376">
                  <c:v>811457.20970655442</c:v>
                </c:pt>
                <c:pt idx="377">
                  <c:v>811457.20970655442</c:v>
                </c:pt>
                <c:pt idx="378">
                  <c:v>811457.20970655442</c:v>
                </c:pt>
                <c:pt idx="379">
                  <c:v>811457.20970655442</c:v>
                </c:pt>
                <c:pt idx="380">
                  <c:v>811457.20970655442</c:v>
                </c:pt>
                <c:pt idx="381">
                  <c:v>811457.20970655442</c:v>
                </c:pt>
                <c:pt idx="382">
                  <c:v>811457.20970655442</c:v>
                </c:pt>
                <c:pt idx="383">
                  <c:v>811457.20970655442</c:v>
                </c:pt>
                <c:pt idx="384">
                  <c:v>811457.20970655442</c:v>
                </c:pt>
                <c:pt idx="385">
                  <c:v>811457.20970655442</c:v>
                </c:pt>
                <c:pt idx="386">
                  <c:v>811457.20970655442</c:v>
                </c:pt>
                <c:pt idx="387">
                  <c:v>811457.20970655442</c:v>
                </c:pt>
                <c:pt idx="388">
                  <c:v>811457.20970655442</c:v>
                </c:pt>
                <c:pt idx="389">
                  <c:v>811457.20970655442</c:v>
                </c:pt>
                <c:pt idx="390">
                  <c:v>811457.20970655442</c:v>
                </c:pt>
                <c:pt idx="391">
                  <c:v>811457.20970655442</c:v>
                </c:pt>
                <c:pt idx="392">
                  <c:v>811516.1995728662</c:v>
                </c:pt>
                <c:pt idx="393">
                  <c:v>811940.51665750344</c:v>
                </c:pt>
                <c:pt idx="394">
                  <c:v>813259.75467734982</c:v>
                </c:pt>
                <c:pt idx="395">
                  <c:v>815957.46849965688</c:v>
                </c:pt>
                <c:pt idx="396">
                  <c:v>820342.87265635456</c:v>
                </c:pt>
                <c:pt idx="397">
                  <c:v>826475.51749036647</c:v>
                </c:pt>
                <c:pt idx="398">
                  <c:v>833437.55899006431</c:v>
                </c:pt>
                <c:pt idx="399">
                  <c:v>838860.15341992839</c:v>
                </c:pt>
                <c:pt idx="400">
                  <c:v>841390.48397637974</c:v>
                </c:pt>
                <c:pt idx="401">
                  <c:v>841867.48119949782</c:v>
                </c:pt>
                <c:pt idx="402">
                  <c:v>841867.48119949782</c:v>
                </c:pt>
                <c:pt idx="403">
                  <c:v>841867.48119949782</c:v>
                </c:pt>
                <c:pt idx="404">
                  <c:v>841867.48119949782</c:v>
                </c:pt>
                <c:pt idx="405">
                  <c:v>841867.48119949782</c:v>
                </c:pt>
                <c:pt idx="406">
                  <c:v>841867.48119949782</c:v>
                </c:pt>
                <c:pt idx="407">
                  <c:v>841867.48119949782</c:v>
                </c:pt>
                <c:pt idx="408">
                  <c:v>841867.48119949782</c:v>
                </c:pt>
                <c:pt idx="409">
                  <c:v>841867.48119949782</c:v>
                </c:pt>
                <c:pt idx="410">
                  <c:v>842317.42834866594</c:v>
                </c:pt>
                <c:pt idx="411">
                  <c:v>843038.42662388645</c:v>
                </c:pt>
                <c:pt idx="412">
                  <c:v>843879.12589008373</c:v>
                </c:pt>
                <c:pt idx="413">
                  <c:v>844849.79814478173</c:v>
                </c:pt>
                <c:pt idx="414">
                  <c:v>846247.64772154263</c:v>
                </c:pt>
                <c:pt idx="415">
                  <c:v>848413.01290093863</c:v>
                </c:pt>
                <c:pt idx="416">
                  <c:v>850992.11225439014</c:v>
                </c:pt>
                <c:pt idx="417">
                  <c:v>852988.42078035022</c:v>
                </c:pt>
                <c:pt idx="418">
                  <c:v>853863.55803792959</c:v>
                </c:pt>
                <c:pt idx="419">
                  <c:v>853863.55803792959</c:v>
                </c:pt>
                <c:pt idx="420">
                  <c:v>853863.55803792959</c:v>
                </c:pt>
                <c:pt idx="421">
                  <c:v>853863.55803792959</c:v>
                </c:pt>
                <c:pt idx="422">
                  <c:v>854400.96339073568</c:v>
                </c:pt>
                <c:pt idx="423">
                  <c:v>855697.91010537709</c:v>
                </c:pt>
                <c:pt idx="424">
                  <c:v>858180.28985379206</c:v>
                </c:pt>
                <c:pt idx="425">
                  <c:v>862921.85072248254</c:v>
                </c:pt>
                <c:pt idx="426">
                  <c:v>871073.80077671993</c:v>
                </c:pt>
                <c:pt idx="427">
                  <c:v>881765.97082532861</c:v>
                </c:pt>
                <c:pt idx="428">
                  <c:v>890567.06464823522</c:v>
                </c:pt>
                <c:pt idx="429">
                  <c:v>894684.45876207633</c:v>
                </c:pt>
                <c:pt idx="430">
                  <c:v>895617.99477861926</c:v>
                </c:pt>
                <c:pt idx="431">
                  <c:v>895617.99477861926</c:v>
                </c:pt>
                <c:pt idx="432">
                  <c:v>895617.99477861926</c:v>
                </c:pt>
                <c:pt idx="433">
                  <c:v>896199.37871524435</c:v>
                </c:pt>
                <c:pt idx="434">
                  <c:v>896891.33127802797</c:v>
                </c:pt>
                <c:pt idx="435">
                  <c:v>896891.33127802797</c:v>
                </c:pt>
                <c:pt idx="436">
                  <c:v>896891.33127802797</c:v>
                </c:pt>
                <c:pt idx="437">
                  <c:v>896891.33127802797</c:v>
                </c:pt>
                <c:pt idx="438">
                  <c:v>896891.33127802797</c:v>
                </c:pt>
                <c:pt idx="439">
                  <c:v>896891.33127802797</c:v>
                </c:pt>
                <c:pt idx="440">
                  <c:v>896891.33127802797</c:v>
                </c:pt>
                <c:pt idx="441">
                  <c:v>896891.33127802797</c:v>
                </c:pt>
                <c:pt idx="442">
                  <c:v>896891.33127802797</c:v>
                </c:pt>
                <c:pt idx="443">
                  <c:v>896891.33127802797</c:v>
                </c:pt>
                <c:pt idx="444">
                  <c:v>896891.33127802797</c:v>
                </c:pt>
                <c:pt idx="445">
                  <c:v>896891.33127802797</c:v>
                </c:pt>
                <c:pt idx="446">
                  <c:v>896891.33127802797</c:v>
                </c:pt>
                <c:pt idx="447">
                  <c:v>896891.33127802797</c:v>
                </c:pt>
                <c:pt idx="448">
                  <c:v>896891.33127802797</c:v>
                </c:pt>
                <c:pt idx="449">
                  <c:v>896891.33127802797</c:v>
                </c:pt>
                <c:pt idx="450">
                  <c:v>896891.33127802797</c:v>
                </c:pt>
                <c:pt idx="451">
                  <c:v>896891.33127802797</c:v>
                </c:pt>
                <c:pt idx="452">
                  <c:v>896891.33127802797</c:v>
                </c:pt>
                <c:pt idx="453">
                  <c:v>896891.33127802797</c:v>
                </c:pt>
                <c:pt idx="454">
                  <c:v>896891.33127802797</c:v>
                </c:pt>
                <c:pt idx="455">
                  <c:v>896891.33127802797</c:v>
                </c:pt>
                <c:pt idx="456">
                  <c:v>896891.33127802797</c:v>
                </c:pt>
                <c:pt idx="457">
                  <c:v>896891.33127802797</c:v>
                </c:pt>
                <c:pt idx="458">
                  <c:v>896891.33127802797</c:v>
                </c:pt>
                <c:pt idx="459">
                  <c:v>896891.33127802797</c:v>
                </c:pt>
                <c:pt idx="460">
                  <c:v>896891.33127802797</c:v>
                </c:pt>
                <c:pt idx="461">
                  <c:v>896891.33127802797</c:v>
                </c:pt>
                <c:pt idx="462">
                  <c:v>896891.33127802797</c:v>
                </c:pt>
                <c:pt idx="463">
                  <c:v>896891.33127802797</c:v>
                </c:pt>
                <c:pt idx="464">
                  <c:v>896891.33127802797</c:v>
                </c:pt>
                <c:pt idx="465">
                  <c:v>896891.33127802797</c:v>
                </c:pt>
                <c:pt idx="466">
                  <c:v>896891.33127802797</c:v>
                </c:pt>
                <c:pt idx="467">
                  <c:v>896891.33127802797</c:v>
                </c:pt>
                <c:pt idx="468">
                  <c:v>896891.33127802797</c:v>
                </c:pt>
                <c:pt idx="469">
                  <c:v>896891.33127802797</c:v>
                </c:pt>
                <c:pt idx="470">
                  <c:v>896891.33127802797</c:v>
                </c:pt>
                <c:pt idx="471">
                  <c:v>896891.33127802797</c:v>
                </c:pt>
                <c:pt idx="472">
                  <c:v>896891.33127802797</c:v>
                </c:pt>
                <c:pt idx="473">
                  <c:v>896891.33127802797</c:v>
                </c:pt>
                <c:pt idx="474">
                  <c:v>896891.33127802797</c:v>
                </c:pt>
                <c:pt idx="475">
                  <c:v>896891.33127802797</c:v>
                </c:pt>
                <c:pt idx="476">
                  <c:v>896891.33127802797</c:v>
                </c:pt>
                <c:pt idx="477">
                  <c:v>896891.33127802797</c:v>
                </c:pt>
                <c:pt idx="478">
                  <c:v>896891.33127802797</c:v>
                </c:pt>
                <c:pt idx="479">
                  <c:v>896891.33127802797</c:v>
                </c:pt>
                <c:pt idx="480">
                  <c:v>896891.33127802797</c:v>
                </c:pt>
                <c:pt idx="481">
                  <c:v>896891.33127802797</c:v>
                </c:pt>
                <c:pt idx="482">
                  <c:v>896891.33127802797</c:v>
                </c:pt>
                <c:pt idx="483">
                  <c:v>896891.33127802797</c:v>
                </c:pt>
                <c:pt idx="484">
                  <c:v>896891.33127802797</c:v>
                </c:pt>
                <c:pt idx="485">
                  <c:v>896891.33127802797</c:v>
                </c:pt>
                <c:pt idx="486">
                  <c:v>896891.33127802797</c:v>
                </c:pt>
                <c:pt idx="487">
                  <c:v>896891.33127802797</c:v>
                </c:pt>
                <c:pt idx="488">
                  <c:v>896891.33127802797</c:v>
                </c:pt>
                <c:pt idx="489">
                  <c:v>896891.33127802797</c:v>
                </c:pt>
                <c:pt idx="490">
                  <c:v>896891.33127802797</c:v>
                </c:pt>
                <c:pt idx="491">
                  <c:v>896891.33127802797</c:v>
                </c:pt>
                <c:pt idx="492">
                  <c:v>896891.33127802797</c:v>
                </c:pt>
                <c:pt idx="493">
                  <c:v>896891.33127802797</c:v>
                </c:pt>
                <c:pt idx="494">
                  <c:v>896891.33127802797</c:v>
                </c:pt>
                <c:pt idx="495">
                  <c:v>896891.33127802797</c:v>
                </c:pt>
                <c:pt idx="496">
                  <c:v>896891.33127802797</c:v>
                </c:pt>
                <c:pt idx="497">
                  <c:v>896891.33127802797</c:v>
                </c:pt>
                <c:pt idx="498">
                  <c:v>896891.33127802797</c:v>
                </c:pt>
                <c:pt idx="499">
                  <c:v>896891.33127802797</c:v>
                </c:pt>
                <c:pt idx="500">
                  <c:v>896891.33127802797</c:v>
                </c:pt>
                <c:pt idx="501">
                  <c:v>896891.33127802797</c:v>
                </c:pt>
                <c:pt idx="502">
                  <c:v>896891.33127802797</c:v>
                </c:pt>
                <c:pt idx="503">
                  <c:v>896891.33127802797</c:v>
                </c:pt>
                <c:pt idx="504">
                  <c:v>896891.33127802797</c:v>
                </c:pt>
                <c:pt idx="505">
                  <c:v>896891.33127802797</c:v>
                </c:pt>
                <c:pt idx="506">
                  <c:v>896891.33127802797</c:v>
                </c:pt>
                <c:pt idx="507">
                  <c:v>896891.33127802797</c:v>
                </c:pt>
                <c:pt idx="508">
                  <c:v>896891.33127802797</c:v>
                </c:pt>
                <c:pt idx="509">
                  <c:v>896891.33127802797</c:v>
                </c:pt>
                <c:pt idx="510">
                  <c:v>896891.33127802797</c:v>
                </c:pt>
                <c:pt idx="511">
                  <c:v>896891.33127802797</c:v>
                </c:pt>
                <c:pt idx="512">
                  <c:v>896957.96003322862</c:v>
                </c:pt>
                <c:pt idx="513">
                  <c:v>897635.02776664007</c:v>
                </c:pt>
                <c:pt idx="514">
                  <c:v>900232.00900391</c:v>
                </c:pt>
                <c:pt idx="515">
                  <c:v>905293.81514313887</c:v>
                </c:pt>
                <c:pt idx="516">
                  <c:v>911565.81541071995</c:v>
                </c:pt>
                <c:pt idx="517">
                  <c:v>916433.20981518459</c:v>
                </c:pt>
                <c:pt idx="518">
                  <c:v>918553.19193222246</c:v>
                </c:pt>
                <c:pt idx="519">
                  <c:v>919000.25738259358</c:v>
                </c:pt>
                <c:pt idx="520">
                  <c:v>919000.25738259358</c:v>
                </c:pt>
                <c:pt idx="521">
                  <c:v>919000.25738259358</c:v>
                </c:pt>
                <c:pt idx="522">
                  <c:v>919000.25738259358</c:v>
                </c:pt>
                <c:pt idx="523">
                  <c:v>919000.25738259358</c:v>
                </c:pt>
                <c:pt idx="524">
                  <c:v>919000.25738259358</c:v>
                </c:pt>
                <c:pt idx="525">
                  <c:v>919000.25738259358</c:v>
                </c:pt>
                <c:pt idx="526">
                  <c:v>919000.25738259358</c:v>
                </c:pt>
                <c:pt idx="527">
                  <c:v>919000.25738259358</c:v>
                </c:pt>
                <c:pt idx="528">
                  <c:v>919000.25738259358</c:v>
                </c:pt>
                <c:pt idx="529">
                  <c:v>919000.25738259358</c:v>
                </c:pt>
                <c:pt idx="530">
                  <c:v>919000.25738259358</c:v>
                </c:pt>
                <c:pt idx="531">
                  <c:v>919000.25738259358</c:v>
                </c:pt>
                <c:pt idx="532">
                  <c:v>919000.25738259358</c:v>
                </c:pt>
                <c:pt idx="533">
                  <c:v>919016.97784203757</c:v>
                </c:pt>
                <c:pt idx="534">
                  <c:v>919199.82008193096</c:v>
                </c:pt>
                <c:pt idx="535">
                  <c:v>919809.94818657683</c:v>
                </c:pt>
                <c:pt idx="536">
                  <c:v>921001.03059568326</c:v>
                </c:pt>
                <c:pt idx="537">
                  <c:v>923760.04326556902</c:v>
                </c:pt>
                <c:pt idx="538">
                  <c:v>929539.7071717456</c:v>
                </c:pt>
                <c:pt idx="539">
                  <c:v>937579.17541085405</c:v>
                </c:pt>
                <c:pt idx="540">
                  <c:v>943623.64139630401</c:v>
                </c:pt>
                <c:pt idx="541">
                  <c:v>946029.58838346682</c:v>
                </c:pt>
                <c:pt idx="542">
                  <c:v>946938.31314840738</c:v>
                </c:pt>
                <c:pt idx="543">
                  <c:v>947187.18177662778</c:v>
                </c:pt>
                <c:pt idx="544">
                  <c:v>947187.18177662778</c:v>
                </c:pt>
                <c:pt idx="545">
                  <c:v>947187.18177662778</c:v>
                </c:pt>
                <c:pt idx="546">
                  <c:v>947187.18177662778</c:v>
                </c:pt>
                <c:pt idx="547">
                  <c:v>947187.18177662778</c:v>
                </c:pt>
                <c:pt idx="548">
                  <c:v>947187.18177662778</c:v>
                </c:pt>
                <c:pt idx="549">
                  <c:v>947187.18177662778</c:v>
                </c:pt>
                <c:pt idx="550">
                  <c:v>947187.18177662778</c:v>
                </c:pt>
                <c:pt idx="551">
                  <c:v>947187.18177662778</c:v>
                </c:pt>
                <c:pt idx="552">
                  <c:v>947215.00326913758</c:v>
                </c:pt>
                <c:pt idx="553">
                  <c:v>947238.98822382477</c:v>
                </c:pt>
                <c:pt idx="554">
                  <c:v>947463.801516167</c:v>
                </c:pt>
                <c:pt idx="555">
                  <c:v>947884.5708939844</c:v>
                </c:pt>
                <c:pt idx="556">
                  <c:v>948505.47916069068</c:v>
                </c:pt>
                <c:pt idx="557">
                  <c:v>949390.6743974773</c:v>
                </c:pt>
                <c:pt idx="558">
                  <c:v>950574.85787040275</c:v>
                </c:pt>
                <c:pt idx="559">
                  <c:v>952653.16901398962</c:v>
                </c:pt>
                <c:pt idx="560">
                  <c:v>954903.9659921662</c:v>
                </c:pt>
                <c:pt idx="561">
                  <c:v>955927.66011973447</c:v>
                </c:pt>
                <c:pt idx="562">
                  <c:v>956626.701469525</c:v>
                </c:pt>
                <c:pt idx="563">
                  <c:v>956626.701469525</c:v>
                </c:pt>
                <c:pt idx="564">
                  <c:v>956626.701469525</c:v>
                </c:pt>
                <c:pt idx="565">
                  <c:v>956626.701469525</c:v>
                </c:pt>
                <c:pt idx="566">
                  <c:v>956626.701469525</c:v>
                </c:pt>
                <c:pt idx="567">
                  <c:v>956626.701469525</c:v>
                </c:pt>
                <c:pt idx="568">
                  <c:v>956626.701469525</c:v>
                </c:pt>
                <c:pt idx="569">
                  <c:v>956626.701469525</c:v>
                </c:pt>
                <c:pt idx="570">
                  <c:v>956626.701469525</c:v>
                </c:pt>
                <c:pt idx="571">
                  <c:v>956626.701469525</c:v>
                </c:pt>
                <c:pt idx="572">
                  <c:v>956626.701469525</c:v>
                </c:pt>
                <c:pt idx="573">
                  <c:v>956626.701469525</c:v>
                </c:pt>
                <c:pt idx="574">
                  <c:v>956626.701469525</c:v>
                </c:pt>
                <c:pt idx="575">
                  <c:v>956626.701469525</c:v>
                </c:pt>
                <c:pt idx="576">
                  <c:v>956626.701469525</c:v>
                </c:pt>
                <c:pt idx="577">
                  <c:v>956626.701469525</c:v>
                </c:pt>
                <c:pt idx="578">
                  <c:v>956626.701469525</c:v>
                </c:pt>
                <c:pt idx="579">
                  <c:v>956626.701469525</c:v>
                </c:pt>
                <c:pt idx="580">
                  <c:v>956626.701469525</c:v>
                </c:pt>
                <c:pt idx="581">
                  <c:v>956626.701469525</c:v>
                </c:pt>
                <c:pt idx="582">
                  <c:v>956626.701469525</c:v>
                </c:pt>
                <c:pt idx="583">
                  <c:v>956626.701469525</c:v>
                </c:pt>
                <c:pt idx="584">
                  <c:v>956626.701469525</c:v>
                </c:pt>
                <c:pt idx="585">
                  <c:v>956626.701469525</c:v>
                </c:pt>
                <c:pt idx="586">
                  <c:v>956626.701469525</c:v>
                </c:pt>
                <c:pt idx="587">
                  <c:v>956626.701469525</c:v>
                </c:pt>
                <c:pt idx="588">
                  <c:v>956626.701469525</c:v>
                </c:pt>
                <c:pt idx="589">
                  <c:v>956626.701469525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23-4C8A-BA88-47894039F1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29320720"/>
        <c:axId val="151194464"/>
      </c:lineChart>
      <c:catAx>
        <c:axId val="162932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 (s)</a:t>
                </a:r>
              </a:p>
            </c:rich>
          </c:tx>
          <c:layout>
            <c:manualLayout>
              <c:xMode val="edge"/>
              <c:yMode val="edge"/>
              <c:x val="0.4697190765144183"/>
              <c:y val="0.95485034065446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194464"/>
        <c:crosses val="autoZero"/>
        <c:auto val="1"/>
        <c:lblAlgn val="ctr"/>
        <c:lblOffset val="100"/>
        <c:noMultiLvlLbl val="0"/>
      </c:catAx>
      <c:valAx>
        <c:axId val="151194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Energy (J)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932072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2930805568513945"/>
          <c:y val="0.11158214920723551"/>
          <c:w val="0.24376018078646838"/>
          <c:h val="0.140507449904810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Vehicle</a:t>
            </a:r>
            <a:r>
              <a:rPr lang="en-GB" baseline="0"/>
              <a:t> Speed and Acceleration Force vs Time (Low Phase)</a:t>
            </a:r>
            <a:endParaRPr lang="en-GB"/>
          </a:p>
        </c:rich>
      </c:tx>
      <c:layout>
        <c:manualLayout>
          <c:xMode val="edge"/>
          <c:yMode val="edge"/>
          <c:x val="0.19460009769524494"/>
          <c:y val="9.166666967410332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5359307051999447E-2"/>
          <c:y val="0.10945000359087938"/>
          <c:w val="0.85064195558437394"/>
          <c:h val="0.7899613448150048"/>
        </c:manualLayout>
      </c:layout>
      <c:lineChart>
        <c:grouping val="standard"/>
        <c:varyColors val="0"/>
        <c:ser>
          <c:idx val="1"/>
          <c:order val="1"/>
          <c:tx>
            <c:v>Velocity (km/h)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WLTC_class_3!$E$8:$E$597</c:f>
              <c:numCache>
                <c:formatCode>0.0_ 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B18-4F85-9280-74DACD7E73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9546512"/>
        <c:axId val="273659712"/>
      </c:lineChart>
      <c:lineChart>
        <c:grouping val="standard"/>
        <c:varyColors val="0"/>
        <c:ser>
          <c:idx val="0"/>
          <c:order val="0"/>
          <c:tx>
            <c:v>Acceleration Force (N)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WLTC_class_3!$W$8:$W$597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27.500000000000004</c:v>
                </c:pt>
                <c:pt idx="12">
                  <c:v>233.75</c:v>
                </c:pt>
                <c:pt idx="13">
                  <c:v>715</c:v>
                </c:pt>
                <c:pt idx="14">
                  <c:v>1127.5000000000002</c:v>
                </c:pt>
                <c:pt idx="15">
                  <c:v>1058.75</c:v>
                </c:pt>
                <c:pt idx="16">
                  <c:v>962.49999999999977</c:v>
                </c:pt>
                <c:pt idx="17">
                  <c:v>1182.5</c:v>
                </c:pt>
                <c:pt idx="18">
                  <c:v>1251.2500000000002</c:v>
                </c:pt>
                <c:pt idx="19">
                  <c:v>797.5</c:v>
                </c:pt>
                <c:pt idx="20">
                  <c:v>288.75000000000017</c:v>
                </c:pt>
                <c:pt idx="21">
                  <c:v>110.00000000000009</c:v>
                </c:pt>
                <c:pt idx="22">
                  <c:v>96.249999999999901</c:v>
                </c:pt>
                <c:pt idx="23">
                  <c:v>110.00000000000009</c:v>
                </c:pt>
                <c:pt idx="24">
                  <c:v>275</c:v>
                </c:pt>
                <c:pt idx="25">
                  <c:v>384.9999999999996</c:v>
                </c:pt>
                <c:pt idx="26">
                  <c:v>453.75000000000011</c:v>
                </c:pt>
                <c:pt idx="27">
                  <c:v>646.25000000000034</c:v>
                </c:pt>
                <c:pt idx="28">
                  <c:v>687.5</c:v>
                </c:pt>
                <c:pt idx="29">
                  <c:v>646.24999999999932</c:v>
                </c:pt>
                <c:pt idx="30">
                  <c:v>467.49999999999977</c:v>
                </c:pt>
                <c:pt idx="31">
                  <c:v>275</c:v>
                </c:pt>
                <c:pt idx="32">
                  <c:v>192.4999999999998</c:v>
                </c:pt>
                <c:pt idx="33">
                  <c:v>151.2500000000002</c:v>
                </c:pt>
                <c:pt idx="34">
                  <c:v>82.500000000000185</c:v>
                </c:pt>
                <c:pt idx="35">
                  <c:v>-27.499999999999414</c:v>
                </c:pt>
                <c:pt idx="36">
                  <c:v>-247.4999999999996</c:v>
                </c:pt>
                <c:pt idx="37">
                  <c:v>-591.25000000000057</c:v>
                </c:pt>
                <c:pt idx="38">
                  <c:v>-783.75000000000045</c:v>
                </c:pt>
                <c:pt idx="39">
                  <c:v>-728.74999999999966</c:v>
                </c:pt>
                <c:pt idx="40">
                  <c:v>-646.25000000000034</c:v>
                </c:pt>
                <c:pt idx="41">
                  <c:v>-770.00000000000011</c:v>
                </c:pt>
                <c:pt idx="42">
                  <c:v>-989.99999999999932</c:v>
                </c:pt>
                <c:pt idx="43">
                  <c:v>-935.00000000000011</c:v>
                </c:pt>
                <c:pt idx="44">
                  <c:v>-577.50000000000034</c:v>
                </c:pt>
                <c:pt idx="45">
                  <c:v>-247.50000000000011</c:v>
                </c:pt>
                <c:pt idx="46">
                  <c:v>-192.4999999999998</c:v>
                </c:pt>
                <c:pt idx="47">
                  <c:v>-275</c:v>
                </c:pt>
                <c:pt idx="48">
                  <c:v>-233.74999999999989</c:v>
                </c:pt>
                <c:pt idx="49">
                  <c:v>-82.499999999999702</c:v>
                </c:pt>
                <c:pt idx="50">
                  <c:v>-55.000000000000291</c:v>
                </c:pt>
                <c:pt idx="51">
                  <c:v>-288.75000000000017</c:v>
                </c:pt>
                <c:pt idx="52">
                  <c:v>-591.24999999999989</c:v>
                </c:pt>
                <c:pt idx="53">
                  <c:v>-494.99999999999994</c:v>
                </c:pt>
                <c:pt idx="54">
                  <c:v>-151.24999999999994</c:v>
                </c:pt>
                <c:pt idx="55">
                  <c:v>-13.74999999999995</c:v>
                </c:pt>
                <c:pt idx="56">
                  <c:v>0</c:v>
                </c:pt>
                <c:pt idx="57">
                  <c:v>41.250000000000092</c:v>
                </c:pt>
                <c:pt idx="58">
                  <c:v>82.499999999999957</c:v>
                </c:pt>
                <c:pt idx="59">
                  <c:v>329.99999999999983</c:v>
                </c:pt>
                <c:pt idx="60">
                  <c:v>371.25000000000011</c:v>
                </c:pt>
                <c:pt idx="61">
                  <c:v>165.00000000000014</c:v>
                </c:pt>
                <c:pt idx="62">
                  <c:v>123.7499999999998</c:v>
                </c:pt>
                <c:pt idx="63">
                  <c:v>165.00000000000014</c:v>
                </c:pt>
                <c:pt idx="64">
                  <c:v>220.00000000000017</c:v>
                </c:pt>
                <c:pt idx="65">
                  <c:v>137.5</c:v>
                </c:pt>
                <c:pt idx="66">
                  <c:v>82.499999999999702</c:v>
                </c:pt>
                <c:pt idx="67">
                  <c:v>302.49999999999989</c:v>
                </c:pt>
                <c:pt idx="68">
                  <c:v>660.00000000000011</c:v>
                </c:pt>
                <c:pt idx="69">
                  <c:v>852.49999999999977</c:v>
                </c:pt>
                <c:pt idx="70">
                  <c:v>907.50000000000023</c:v>
                </c:pt>
                <c:pt idx="71">
                  <c:v>838.75000000000023</c:v>
                </c:pt>
                <c:pt idx="72">
                  <c:v>632.49999999999977</c:v>
                </c:pt>
                <c:pt idx="73">
                  <c:v>398.74999999999977</c:v>
                </c:pt>
                <c:pt idx="74">
                  <c:v>275</c:v>
                </c:pt>
                <c:pt idx="75">
                  <c:v>261.24999999999977</c:v>
                </c:pt>
                <c:pt idx="76">
                  <c:v>288.75000000000017</c:v>
                </c:pt>
                <c:pt idx="77">
                  <c:v>261.24999999999977</c:v>
                </c:pt>
                <c:pt idx="78">
                  <c:v>137.5</c:v>
                </c:pt>
                <c:pt idx="79">
                  <c:v>-41.249999999999609</c:v>
                </c:pt>
                <c:pt idx="80">
                  <c:v>-137.5</c:v>
                </c:pt>
                <c:pt idx="81">
                  <c:v>-233.75000000000037</c:v>
                </c:pt>
                <c:pt idx="82">
                  <c:v>-206.24999999999997</c:v>
                </c:pt>
                <c:pt idx="83">
                  <c:v>-82.499999999999218</c:v>
                </c:pt>
                <c:pt idx="84">
                  <c:v>-151.2500000000002</c:v>
                </c:pt>
                <c:pt idx="85">
                  <c:v>-192.50000000000077</c:v>
                </c:pt>
                <c:pt idx="86">
                  <c:v>-178.7499999999996</c:v>
                </c:pt>
                <c:pt idx="87">
                  <c:v>-151.2499999999992</c:v>
                </c:pt>
                <c:pt idx="88">
                  <c:v>-371.2500000000004</c:v>
                </c:pt>
                <c:pt idx="89">
                  <c:v>-948.75000000000023</c:v>
                </c:pt>
                <c:pt idx="90">
                  <c:v>-1361.2499999999998</c:v>
                </c:pt>
                <c:pt idx="91">
                  <c:v>-1416.25</c:v>
                </c:pt>
                <c:pt idx="92">
                  <c:v>-1072.5000000000002</c:v>
                </c:pt>
                <c:pt idx="93">
                  <c:v>-687.5</c:v>
                </c:pt>
                <c:pt idx="94">
                  <c:v>-701.24999999999989</c:v>
                </c:pt>
                <c:pt idx="95">
                  <c:v>-852.5</c:v>
                </c:pt>
                <c:pt idx="96">
                  <c:v>-756.25</c:v>
                </c:pt>
                <c:pt idx="97">
                  <c:v>-494.99999999999994</c:v>
                </c:pt>
                <c:pt idx="98">
                  <c:v>-495</c:v>
                </c:pt>
                <c:pt idx="99">
                  <c:v>-302.5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27.500000000000004</c:v>
                </c:pt>
                <c:pt idx="138">
                  <c:v>261.25</c:v>
                </c:pt>
                <c:pt idx="139">
                  <c:v>811.24999999999989</c:v>
                </c:pt>
                <c:pt idx="140">
                  <c:v>1347.4999999999998</c:v>
                </c:pt>
                <c:pt idx="141">
                  <c:v>1416.2499999999998</c:v>
                </c:pt>
                <c:pt idx="142">
                  <c:v>989.99999999999989</c:v>
                </c:pt>
                <c:pt idx="143">
                  <c:v>481.25</c:v>
                </c:pt>
                <c:pt idx="144">
                  <c:v>261.25000000000028</c:v>
                </c:pt>
                <c:pt idx="145">
                  <c:v>398.75000000000028</c:v>
                </c:pt>
                <c:pt idx="146">
                  <c:v>632.49999999999977</c:v>
                </c:pt>
                <c:pt idx="147">
                  <c:v>673.74999999999977</c:v>
                </c:pt>
                <c:pt idx="148">
                  <c:v>522.50000000000011</c:v>
                </c:pt>
                <c:pt idx="149">
                  <c:v>288.75000000000017</c:v>
                </c:pt>
                <c:pt idx="150">
                  <c:v>27.499999999999901</c:v>
                </c:pt>
                <c:pt idx="151">
                  <c:v>-357.50000000000023</c:v>
                </c:pt>
                <c:pt idx="152">
                  <c:v>-934.99999999999955</c:v>
                </c:pt>
                <c:pt idx="153">
                  <c:v>-1361.2499999999998</c:v>
                </c:pt>
                <c:pt idx="154">
                  <c:v>-1278.75</c:v>
                </c:pt>
                <c:pt idx="155">
                  <c:v>-728.75</c:v>
                </c:pt>
                <c:pt idx="156">
                  <c:v>-96.250000000000142</c:v>
                </c:pt>
                <c:pt idx="157">
                  <c:v>288.74999999999994</c:v>
                </c:pt>
                <c:pt idx="158">
                  <c:v>632.5</c:v>
                </c:pt>
                <c:pt idx="159">
                  <c:v>825.00000000000023</c:v>
                </c:pt>
                <c:pt idx="160">
                  <c:v>852.49999999999977</c:v>
                </c:pt>
                <c:pt idx="161">
                  <c:v>742.49999999999977</c:v>
                </c:pt>
                <c:pt idx="162">
                  <c:v>577.50000000000034</c:v>
                </c:pt>
                <c:pt idx="163">
                  <c:v>550</c:v>
                </c:pt>
                <c:pt idx="164">
                  <c:v>481.25</c:v>
                </c:pt>
                <c:pt idx="165">
                  <c:v>357.50000000000023</c:v>
                </c:pt>
                <c:pt idx="166">
                  <c:v>288.75000000000017</c:v>
                </c:pt>
                <c:pt idx="167">
                  <c:v>426.25000000000017</c:v>
                </c:pt>
                <c:pt idx="168">
                  <c:v>550</c:v>
                </c:pt>
                <c:pt idx="169">
                  <c:v>384.9999999999996</c:v>
                </c:pt>
                <c:pt idx="170">
                  <c:v>27.499999999999414</c:v>
                </c:pt>
                <c:pt idx="171">
                  <c:v>-398.74999999999977</c:v>
                </c:pt>
                <c:pt idx="172">
                  <c:v>-879.99999999999977</c:v>
                </c:pt>
                <c:pt idx="173">
                  <c:v>-1100</c:v>
                </c:pt>
                <c:pt idx="174">
                  <c:v>-783.74999999999989</c:v>
                </c:pt>
                <c:pt idx="175">
                  <c:v>-275</c:v>
                </c:pt>
                <c:pt idx="176">
                  <c:v>82.499999999999702</c:v>
                </c:pt>
                <c:pt idx="177">
                  <c:v>371.24999999999989</c:v>
                </c:pt>
                <c:pt idx="178">
                  <c:v>453.75000000000011</c:v>
                </c:pt>
                <c:pt idx="179">
                  <c:v>247.50000000000011</c:v>
                </c:pt>
                <c:pt idx="180">
                  <c:v>41.250000000000092</c:v>
                </c:pt>
                <c:pt idx="181">
                  <c:v>-55.000000000000291</c:v>
                </c:pt>
                <c:pt idx="182">
                  <c:v>-164.99999999999991</c:v>
                </c:pt>
                <c:pt idx="183">
                  <c:v>-426.24999999999972</c:v>
                </c:pt>
                <c:pt idx="184">
                  <c:v>-646.24999999999989</c:v>
                </c:pt>
                <c:pt idx="185">
                  <c:v>-701.25000000000011</c:v>
                </c:pt>
                <c:pt idx="186">
                  <c:v>-646.25000000000034</c:v>
                </c:pt>
                <c:pt idx="187">
                  <c:v>-536.24999999999977</c:v>
                </c:pt>
                <c:pt idx="188">
                  <c:v>-439.99999999999989</c:v>
                </c:pt>
                <c:pt idx="189">
                  <c:v>-357.50000000000023</c:v>
                </c:pt>
                <c:pt idx="190">
                  <c:v>-275</c:v>
                </c:pt>
                <c:pt idx="191">
                  <c:v>-219.99999999999994</c:v>
                </c:pt>
                <c:pt idx="192">
                  <c:v>-164.99999999999991</c:v>
                </c:pt>
                <c:pt idx="193">
                  <c:v>-96.250000000000142</c:v>
                </c:pt>
                <c:pt idx="194">
                  <c:v>-68.75</c:v>
                </c:pt>
                <c:pt idx="195">
                  <c:v>-27.499999999999901</c:v>
                </c:pt>
                <c:pt idx="196">
                  <c:v>0</c:v>
                </c:pt>
                <c:pt idx="197">
                  <c:v>0</c:v>
                </c:pt>
                <c:pt idx="198">
                  <c:v>68.75</c:v>
                </c:pt>
                <c:pt idx="199">
                  <c:v>137.5</c:v>
                </c:pt>
                <c:pt idx="200">
                  <c:v>206.24999999999997</c:v>
                </c:pt>
                <c:pt idx="201">
                  <c:v>275</c:v>
                </c:pt>
                <c:pt idx="202">
                  <c:v>343.75</c:v>
                </c:pt>
                <c:pt idx="203">
                  <c:v>550</c:v>
                </c:pt>
                <c:pt idx="204">
                  <c:v>646.24999999999989</c:v>
                </c:pt>
                <c:pt idx="205">
                  <c:v>660.00000000000011</c:v>
                </c:pt>
                <c:pt idx="206">
                  <c:v>783.74999999999989</c:v>
                </c:pt>
                <c:pt idx="207">
                  <c:v>797.5</c:v>
                </c:pt>
                <c:pt idx="208">
                  <c:v>701.25000000000011</c:v>
                </c:pt>
                <c:pt idx="209">
                  <c:v>770.00000000000011</c:v>
                </c:pt>
                <c:pt idx="210">
                  <c:v>756.25</c:v>
                </c:pt>
                <c:pt idx="211">
                  <c:v>550</c:v>
                </c:pt>
                <c:pt idx="212">
                  <c:v>412.49999999999994</c:v>
                </c:pt>
                <c:pt idx="213">
                  <c:v>329.99999999999983</c:v>
                </c:pt>
                <c:pt idx="214">
                  <c:v>357.50000000000023</c:v>
                </c:pt>
                <c:pt idx="215">
                  <c:v>467.49999999999977</c:v>
                </c:pt>
                <c:pt idx="216">
                  <c:v>550</c:v>
                </c:pt>
                <c:pt idx="217">
                  <c:v>550</c:v>
                </c:pt>
                <c:pt idx="218">
                  <c:v>481.25</c:v>
                </c:pt>
                <c:pt idx="219">
                  <c:v>384.9999999999996</c:v>
                </c:pt>
                <c:pt idx="220">
                  <c:v>288.75000000000017</c:v>
                </c:pt>
                <c:pt idx="221">
                  <c:v>178.75000000000057</c:v>
                </c:pt>
                <c:pt idx="222">
                  <c:v>109.9999999999996</c:v>
                </c:pt>
                <c:pt idx="223">
                  <c:v>96.249999999999417</c:v>
                </c:pt>
                <c:pt idx="224">
                  <c:v>96.250000000000384</c:v>
                </c:pt>
                <c:pt idx="225">
                  <c:v>137.5</c:v>
                </c:pt>
                <c:pt idx="226">
                  <c:v>151.2499999999992</c:v>
                </c:pt>
                <c:pt idx="227">
                  <c:v>137.5</c:v>
                </c:pt>
                <c:pt idx="228">
                  <c:v>123.75000000000077</c:v>
                </c:pt>
                <c:pt idx="229">
                  <c:v>96.250000000000384</c:v>
                </c:pt>
                <c:pt idx="230">
                  <c:v>41.249999999999609</c:v>
                </c:pt>
                <c:pt idx="231">
                  <c:v>-41.249999999999609</c:v>
                </c:pt>
                <c:pt idx="232">
                  <c:v>-220.00000000000017</c:v>
                </c:pt>
                <c:pt idx="233">
                  <c:v>-453.75000000000057</c:v>
                </c:pt>
                <c:pt idx="234">
                  <c:v>-536.24999999999977</c:v>
                </c:pt>
                <c:pt idx="235">
                  <c:v>-426.25000000000017</c:v>
                </c:pt>
                <c:pt idx="236">
                  <c:v>-247.4999999999996</c:v>
                </c:pt>
                <c:pt idx="237">
                  <c:v>-192.4999999999998</c:v>
                </c:pt>
                <c:pt idx="238">
                  <c:v>-316.25000000000057</c:v>
                </c:pt>
                <c:pt idx="239">
                  <c:v>-563.75000000000023</c:v>
                </c:pt>
                <c:pt idx="240">
                  <c:v>-742.49999999999977</c:v>
                </c:pt>
                <c:pt idx="241">
                  <c:v>-659.99999999999966</c:v>
                </c:pt>
                <c:pt idx="242">
                  <c:v>-618.75</c:v>
                </c:pt>
                <c:pt idx="243">
                  <c:v>-673.74999999999977</c:v>
                </c:pt>
                <c:pt idx="244">
                  <c:v>-646.25000000000034</c:v>
                </c:pt>
                <c:pt idx="245">
                  <c:v>-770.00000000000011</c:v>
                </c:pt>
                <c:pt idx="246">
                  <c:v>-989.99999999999932</c:v>
                </c:pt>
                <c:pt idx="247">
                  <c:v>-935.00000000000011</c:v>
                </c:pt>
                <c:pt idx="248">
                  <c:v>-577.50000000000034</c:v>
                </c:pt>
                <c:pt idx="249">
                  <c:v>-247.50000000000011</c:v>
                </c:pt>
                <c:pt idx="250">
                  <c:v>-192.4999999999998</c:v>
                </c:pt>
                <c:pt idx="251">
                  <c:v>-275</c:v>
                </c:pt>
                <c:pt idx="252">
                  <c:v>-233.74999999999989</c:v>
                </c:pt>
                <c:pt idx="253">
                  <c:v>-82.499999999999702</c:v>
                </c:pt>
                <c:pt idx="254">
                  <c:v>-55.000000000000291</c:v>
                </c:pt>
                <c:pt idx="255">
                  <c:v>-288.75000000000017</c:v>
                </c:pt>
                <c:pt idx="256">
                  <c:v>-398.74999999999977</c:v>
                </c:pt>
                <c:pt idx="257">
                  <c:v>-41.249999999999851</c:v>
                </c:pt>
                <c:pt idx="258">
                  <c:v>467.49999999999977</c:v>
                </c:pt>
                <c:pt idx="259">
                  <c:v>715.00000000000011</c:v>
                </c:pt>
                <c:pt idx="260">
                  <c:v>728.75</c:v>
                </c:pt>
                <c:pt idx="261">
                  <c:v>701.24999999999966</c:v>
                </c:pt>
                <c:pt idx="262">
                  <c:v>756.25</c:v>
                </c:pt>
                <c:pt idx="263">
                  <c:v>935.00000000000011</c:v>
                </c:pt>
                <c:pt idx="264">
                  <c:v>1017.5000000000003</c:v>
                </c:pt>
                <c:pt idx="265">
                  <c:v>893.75</c:v>
                </c:pt>
                <c:pt idx="266">
                  <c:v>646.24999999999932</c:v>
                </c:pt>
                <c:pt idx="267">
                  <c:v>536.24999999999977</c:v>
                </c:pt>
                <c:pt idx="268">
                  <c:v>495.00000000000023</c:v>
                </c:pt>
                <c:pt idx="269">
                  <c:v>412.49999999999994</c:v>
                </c:pt>
                <c:pt idx="270">
                  <c:v>220.00000000000017</c:v>
                </c:pt>
                <c:pt idx="271">
                  <c:v>-41.249999999999609</c:v>
                </c:pt>
                <c:pt idx="272">
                  <c:v>-96.250000000000384</c:v>
                </c:pt>
                <c:pt idx="273">
                  <c:v>-261.24999999999977</c:v>
                </c:pt>
                <c:pt idx="274">
                  <c:v>-618.75</c:v>
                </c:pt>
                <c:pt idx="275">
                  <c:v>-783.75000000000045</c:v>
                </c:pt>
                <c:pt idx="276">
                  <c:v>-879.99999999999977</c:v>
                </c:pt>
                <c:pt idx="277">
                  <c:v>-976.25000000000011</c:v>
                </c:pt>
                <c:pt idx="278">
                  <c:v>-1223.7499999999998</c:v>
                </c:pt>
                <c:pt idx="279">
                  <c:v>-1306.25</c:v>
                </c:pt>
                <c:pt idx="280">
                  <c:v>-728.75</c:v>
                </c:pt>
                <c:pt idx="281">
                  <c:v>206.24999999999997</c:v>
                </c:pt>
                <c:pt idx="282">
                  <c:v>880.00000000000023</c:v>
                </c:pt>
                <c:pt idx="283">
                  <c:v>1003.7500000000002</c:v>
                </c:pt>
                <c:pt idx="284">
                  <c:v>1031.25</c:v>
                </c:pt>
                <c:pt idx="285">
                  <c:v>989.99999999999989</c:v>
                </c:pt>
                <c:pt idx="286">
                  <c:v>907.50000000000023</c:v>
                </c:pt>
                <c:pt idx="287">
                  <c:v>907.50000000000023</c:v>
                </c:pt>
                <c:pt idx="288">
                  <c:v>907.4999999999992</c:v>
                </c:pt>
                <c:pt idx="289">
                  <c:v>715.00000000000045</c:v>
                </c:pt>
                <c:pt idx="290">
                  <c:v>343.75</c:v>
                </c:pt>
                <c:pt idx="291">
                  <c:v>0</c:v>
                </c:pt>
                <c:pt idx="292">
                  <c:v>-233.7499999999994</c:v>
                </c:pt>
                <c:pt idx="293">
                  <c:v>-261.2500000000008</c:v>
                </c:pt>
                <c:pt idx="294">
                  <c:v>-178.75000000000057</c:v>
                </c:pt>
                <c:pt idx="295">
                  <c:v>-82.499999999999218</c:v>
                </c:pt>
                <c:pt idx="296">
                  <c:v>0</c:v>
                </c:pt>
                <c:pt idx="297">
                  <c:v>54.999999999999801</c:v>
                </c:pt>
                <c:pt idx="298">
                  <c:v>68.75</c:v>
                </c:pt>
                <c:pt idx="299">
                  <c:v>27.499999999999414</c:v>
                </c:pt>
                <c:pt idx="300">
                  <c:v>-27.499999999999414</c:v>
                </c:pt>
                <c:pt idx="301">
                  <c:v>-96.249999999999417</c:v>
                </c:pt>
                <c:pt idx="302">
                  <c:v>-178.75000000000057</c:v>
                </c:pt>
                <c:pt idx="303">
                  <c:v>-247.5000000000006</c:v>
                </c:pt>
                <c:pt idx="304">
                  <c:v>-343.75</c:v>
                </c:pt>
                <c:pt idx="305">
                  <c:v>-412.49999999999994</c:v>
                </c:pt>
                <c:pt idx="306">
                  <c:v>-343.75</c:v>
                </c:pt>
                <c:pt idx="307">
                  <c:v>-206.24999999999997</c:v>
                </c:pt>
                <c:pt idx="308">
                  <c:v>-96.249999999999417</c:v>
                </c:pt>
                <c:pt idx="309">
                  <c:v>-82.499999999999218</c:v>
                </c:pt>
                <c:pt idx="310">
                  <c:v>-123.7499999999998</c:v>
                </c:pt>
                <c:pt idx="311">
                  <c:v>-165.00000000000037</c:v>
                </c:pt>
                <c:pt idx="312">
                  <c:v>-247.5000000000006</c:v>
                </c:pt>
                <c:pt idx="313">
                  <c:v>-343.75</c:v>
                </c:pt>
                <c:pt idx="314">
                  <c:v>-412.49999999999994</c:v>
                </c:pt>
                <c:pt idx="315">
                  <c:v>-412.49999999999994</c:v>
                </c:pt>
                <c:pt idx="316">
                  <c:v>-371.24999999999989</c:v>
                </c:pt>
                <c:pt idx="317">
                  <c:v>-412.49999999999994</c:v>
                </c:pt>
                <c:pt idx="318">
                  <c:v>-508.74999999999983</c:v>
                </c:pt>
                <c:pt idx="319">
                  <c:v>-536.24999999999977</c:v>
                </c:pt>
                <c:pt idx="320">
                  <c:v>-329.99999999999983</c:v>
                </c:pt>
                <c:pt idx="321">
                  <c:v>-165.00000000000037</c:v>
                </c:pt>
                <c:pt idx="322">
                  <c:v>-96.250000000000384</c:v>
                </c:pt>
                <c:pt idx="323">
                  <c:v>-82.499999999999702</c:v>
                </c:pt>
                <c:pt idx="324">
                  <c:v>-137.5</c:v>
                </c:pt>
                <c:pt idx="325">
                  <c:v>-55.000000000000291</c:v>
                </c:pt>
                <c:pt idx="326">
                  <c:v>-41.249999999999609</c:v>
                </c:pt>
                <c:pt idx="327">
                  <c:v>-82.499999999999702</c:v>
                </c:pt>
                <c:pt idx="328">
                  <c:v>-426.25000000000017</c:v>
                </c:pt>
                <c:pt idx="329">
                  <c:v>-797.5</c:v>
                </c:pt>
                <c:pt idx="330">
                  <c:v>-495.00000000000023</c:v>
                </c:pt>
                <c:pt idx="331">
                  <c:v>-110.00000000000009</c:v>
                </c:pt>
                <c:pt idx="332">
                  <c:v>-137.49999999999977</c:v>
                </c:pt>
                <c:pt idx="333">
                  <c:v>-151.24999999999994</c:v>
                </c:pt>
                <c:pt idx="334">
                  <c:v>-123.75000000000006</c:v>
                </c:pt>
                <c:pt idx="335">
                  <c:v>-151.24999999999994</c:v>
                </c:pt>
                <c:pt idx="336">
                  <c:v>-96.249999999999901</c:v>
                </c:pt>
                <c:pt idx="337">
                  <c:v>0</c:v>
                </c:pt>
                <c:pt idx="338">
                  <c:v>151.24999999999994</c:v>
                </c:pt>
                <c:pt idx="339">
                  <c:v>453.75000000000011</c:v>
                </c:pt>
                <c:pt idx="340">
                  <c:v>783.75000000000011</c:v>
                </c:pt>
                <c:pt idx="341">
                  <c:v>866.25000000000011</c:v>
                </c:pt>
                <c:pt idx="342">
                  <c:v>536.24999999999977</c:v>
                </c:pt>
                <c:pt idx="343">
                  <c:v>164.99999999999991</c:v>
                </c:pt>
                <c:pt idx="344">
                  <c:v>68.75</c:v>
                </c:pt>
                <c:pt idx="345">
                  <c:v>151.24999999999972</c:v>
                </c:pt>
                <c:pt idx="346">
                  <c:v>151.2500000000002</c:v>
                </c:pt>
                <c:pt idx="347">
                  <c:v>96.250000000000384</c:v>
                </c:pt>
                <c:pt idx="348">
                  <c:v>151.24999999999972</c:v>
                </c:pt>
                <c:pt idx="349">
                  <c:v>137.5</c:v>
                </c:pt>
                <c:pt idx="350">
                  <c:v>68.75</c:v>
                </c:pt>
                <c:pt idx="351">
                  <c:v>0</c:v>
                </c:pt>
                <c:pt idx="352">
                  <c:v>-27.499999999999901</c:v>
                </c:pt>
                <c:pt idx="353">
                  <c:v>-27.500000000000391</c:v>
                </c:pt>
                <c:pt idx="354">
                  <c:v>-13.750000000000195</c:v>
                </c:pt>
                <c:pt idx="355">
                  <c:v>27.500000000000391</c:v>
                </c:pt>
                <c:pt idx="356">
                  <c:v>41.250000000000092</c:v>
                </c:pt>
                <c:pt idx="357">
                  <c:v>-13.750000000000195</c:v>
                </c:pt>
                <c:pt idx="358">
                  <c:v>-178.75000000000011</c:v>
                </c:pt>
                <c:pt idx="359">
                  <c:v>-412.49999999999994</c:v>
                </c:pt>
                <c:pt idx="360">
                  <c:v>-508.74999999999983</c:v>
                </c:pt>
                <c:pt idx="361">
                  <c:v>-426.25000000000017</c:v>
                </c:pt>
                <c:pt idx="362">
                  <c:v>-288.74999999999972</c:v>
                </c:pt>
                <c:pt idx="363">
                  <c:v>-164.99999999999991</c:v>
                </c:pt>
                <c:pt idx="364">
                  <c:v>-55.000000000000291</c:v>
                </c:pt>
                <c:pt idx="365">
                  <c:v>13.750000000000195</c:v>
                </c:pt>
                <c:pt idx="366">
                  <c:v>68.75</c:v>
                </c:pt>
                <c:pt idx="367">
                  <c:v>178.75000000000011</c:v>
                </c:pt>
                <c:pt idx="368">
                  <c:v>316.25000000000011</c:v>
                </c:pt>
                <c:pt idx="369">
                  <c:v>302.49999999999989</c:v>
                </c:pt>
                <c:pt idx="370">
                  <c:v>137.5</c:v>
                </c:pt>
                <c:pt idx="371">
                  <c:v>-68.75</c:v>
                </c:pt>
                <c:pt idx="372">
                  <c:v>-439.99999999999989</c:v>
                </c:pt>
                <c:pt idx="373">
                  <c:v>-838.75000000000023</c:v>
                </c:pt>
                <c:pt idx="374">
                  <c:v>-948.75</c:v>
                </c:pt>
                <c:pt idx="375">
                  <c:v>-797.49999999999977</c:v>
                </c:pt>
                <c:pt idx="376">
                  <c:v>-577.50000000000011</c:v>
                </c:pt>
                <c:pt idx="377">
                  <c:v>-412.49999999999994</c:v>
                </c:pt>
                <c:pt idx="378">
                  <c:v>-302.49999999999989</c:v>
                </c:pt>
                <c:pt idx="379">
                  <c:v>-233.75000000000003</c:v>
                </c:pt>
                <c:pt idx="380">
                  <c:v>-261.25000000000006</c:v>
                </c:pt>
                <c:pt idx="381">
                  <c:v>-316.25</c:v>
                </c:pt>
                <c:pt idx="382">
                  <c:v>-329.99999999999994</c:v>
                </c:pt>
                <c:pt idx="383">
                  <c:v>-357.50000000000006</c:v>
                </c:pt>
                <c:pt idx="384">
                  <c:v>-385</c:v>
                </c:pt>
                <c:pt idx="385">
                  <c:v>-316.25</c:v>
                </c:pt>
                <c:pt idx="386">
                  <c:v>-123.75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68.75</c:v>
                </c:pt>
                <c:pt idx="392">
                  <c:v>288.75</c:v>
                </c:pt>
                <c:pt idx="393">
                  <c:v>591.25</c:v>
                </c:pt>
                <c:pt idx="394">
                  <c:v>852.50000000000011</c:v>
                </c:pt>
                <c:pt idx="395">
                  <c:v>1031.25</c:v>
                </c:pt>
                <c:pt idx="396">
                  <c:v>1141.2500000000002</c:v>
                </c:pt>
                <c:pt idx="397">
                  <c:v>1182.4999999999998</c:v>
                </c:pt>
                <c:pt idx="398">
                  <c:v>1044.9999999999995</c:v>
                </c:pt>
                <c:pt idx="399">
                  <c:v>646.25000000000034</c:v>
                </c:pt>
                <c:pt idx="400">
                  <c:v>192.50000000000028</c:v>
                </c:pt>
                <c:pt idx="401">
                  <c:v>-96.250000000000384</c:v>
                </c:pt>
                <c:pt idx="402">
                  <c:v>-316.25000000000011</c:v>
                </c:pt>
                <c:pt idx="403">
                  <c:v>-453.7499999999996</c:v>
                </c:pt>
                <c:pt idx="404">
                  <c:v>-426.25000000000017</c:v>
                </c:pt>
                <c:pt idx="405">
                  <c:v>-398.75000000000028</c:v>
                </c:pt>
                <c:pt idx="406">
                  <c:v>-439.99999999999989</c:v>
                </c:pt>
                <c:pt idx="407">
                  <c:v>-467.49999999999977</c:v>
                </c:pt>
                <c:pt idx="408">
                  <c:v>-385.00000000000006</c:v>
                </c:pt>
                <c:pt idx="409">
                  <c:v>-192.50000000000003</c:v>
                </c:pt>
                <c:pt idx="410">
                  <c:v>-27.499999999999901</c:v>
                </c:pt>
                <c:pt idx="411">
                  <c:v>41.249999999999851</c:v>
                </c:pt>
                <c:pt idx="412">
                  <c:v>68.75</c:v>
                </c:pt>
                <c:pt idx="413">
                  <c:v>96.250000000000142</c:v>
                </c:pt>
                <c:pt idx="414">
                  <c:v>192.50000000000003</c:v>
                </c:pt>
                <c:pt idx="415">
                  <c:v>343.74999999999977</c:v>
                </c:pt>
                <c:pt idx="416">
                  <c:v>384.99999999999983</c:v>
                </c:pt>
                <c:pt idx="417">
                  <c:v>233.75000000000037</c:v>
                </c:pt>
                <c:pt idx="418">
                  <c:v>13.750000000000195</c:v>
                </c:pt>
                <c:pt idx="419">
                  <c:v>-206.24999999999997</c:v>
                </c:pt>
                <c:pt idx="420">
                  <c:v>-302.49999999999989</c:v>
                </c:pt>
                <c:pt idx="421">
                  <c:v>-192.50000000000028</c:v>
                </c:pt>
                <c:pt idx="422">
                  <c:v>-27.500000000000391</c:v>
                </c:pt>
                <c:pt idx="423">
                  <c:v>137.5</c:v>
                </c:pt>
                <c:pt idx="424">
                  <c:v>371.2500000000004</c:v>
                </c:pt>
                <c:pt idx="425">
                  <c:v>742.50000000000023</c:v>
                </c:pt>
                <c:pt idx="426">
                  <c:v>1141.2499999999998</c:v>
                </c:pt>
                <c:pt idx="427">
                  <c:v>1237.5</c:v>
                </c:pt>
                <c:pt idx="428">
                  <c:v>824.99999999999989</c:v>
                </c:pt>
                <c:pt idx="429">
                  <c:v>261.24999999999977</c:v>
                </c:pt>
                <c:pt idx="430">
                  <c:v>-82.500000000000185</c:v>
                </c:pt>
                <c:pt idx="431">
                  <c:v>-220.00000000000017</c:v>
                </c:pt>
                <c:pt idx="432">
                  <c:v>-206.24999999999952</c:v>
                </c:pt>
                <c:pt idx="433">
                  <c:v>-109.9999999999996</c:v>
                </c:pt>
                <c:pt idx="434">
                  <c:v>-96.249999999999901</c:v>
                </c:pt>
                <c:pt idx="435">
                  <c:v>-261.25000000000028</c:v>
                </c:pt>
                <c:pt idx="436">
                  <c:v>-536.25000000000034</c:v>
                </c:pt>
                <c:pt idx="437">
                  <c:v>-852.49999999999977</c:v>
                </c:pt>
                <c:pt idx="438">
                  <c:v>-1168.75</c:v>
                </c:pt>
                <c:pt idx="439">
                  <c:v>-1388.75</c:v>
                </c:pt>
                <c:pt idx="440">
                  <c:v>-1443.75</c:v>
                </c:pt>
                <c:pt idx="441">
                  <c:v>-1251.2500000000002</c:v>
                </c:pt>
                <c:pt idx="442">
                  <c:v>-880.00000000000011</c:v>
                </c:pt>
                <c:pt idx="443">
                  <c:v>-494.99999999999994</c:v>
                </c:pt>
                <c:pt idx="444">
                  <c:v>-178.75</c:v>
                </c:pt>
                <c:pt idx="445">
                  <c:v>-27.500000000000004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68.75</c:v>
                </c:pt>
                <c:pt idx="512">
                  <c:v>343.75</c:v>
                </c:pt>
                <c:pt idx="513">
                  <c:v>838.74999999999989</c:v>
                </c:pt>
                <c:pt idx="514">
                  <c:v>1278.75</c:v>
                </c:pt>
                <c:pt idx="515">
                  <c:v>1402.5</c:v>
                </c:pt>
                <c:pt idx="516">
                  <c:v>1196.25</c:v>
                </c:pt>
                <c:pt idx="517">
                  <c:v>701.24999999999966</c:v>
                </c:pt>
                <c:pt idx="518">
                  <c:v>192.4999999999998</c:v>
                </c:pt>
                <c:pt idx="519">
                  <c:v>-82.499999999999702</c:v>
                </c:pt>
                <c:pt idx="520">
                  <c:v>-219.99999999999972</c:v>
                </c:pt>
                <c:pt idx="521">
                  <c:v>-288.75000000000017</c:v>
                </c:pt>
                <c:pt idx="522">
                  <c:v>-343.75</c:v>
                </c:pt>
                <c:pt idx="523">
                  <c:v>-508.74999999999983</c:v>
                </c:pt>
                <c:pt idx="524">
                  <c:v>-811.25</c:v>
                </c:pt>
                <c:pt idx="525">
                  <c:v>-1086.25</c:v>
                </c:pt>
                <c:pt idx="526">
                  <c:v>-1086.25</c:v>
                </c:pt>
                <c:pt idx="527">
                  <c:v>-769.99999999999989</c:v>
                </c:pt>
                <c:pt idx="528">
                  <c:v>-412.49999999999994</c:v>
                </c:pt>
                <c:pt idx="529">
                  <c:v>-275</c:v>
                </c:pt>
                <c:pt idx="530">
                  <c:v>-137.5</c:v>
                </c:pt>
                <c:pt idx="531">
                  <c:v>0</c:v>
                </c:pt>
                <c:pt idx="532">
                  <c:v>27.500000000000004</c:v>
                </c:pt>
                <c:pt idx="533">
                  <c:v>165</c:v>
                </c:pt>
                <c:pt idx="534">
                  <c:v>412.49999999999994</c:v>
                </c:pt>
                <c:pt idx="535">
                  <c:v>550</c:v>
                </c:pt>
                <c:pt idx="536">
                  <c:v>687.49999999999989</c:v>
                </c:pt>
                <c:pt idx="537">
                  <c:v>1072.5</c:v>
                </c:pt>
                <c:pt idx="538">
                  <c:v>1457.5</c:v>
                </c:pt>
                <c:pt idx="539">
                  <c:v>1388.7500000000002</c:v>
                </c:pt>
                <c:pt idx="540">
                  <c:v>783.74999999999989</c:v>
                </c:pt>
                <c:pt idx="541">
                  <c:v>192.4999999999998</c:v>
                </c:pt>
                <c:pt idx="542">
                  <c:v>-27.499999999999901</c:v>
                </c:pt>
                <c:pt idx="543">
                  <c:v>-123.7499999999998</c:v>
                </c:pt>
                <c:pt idx="544">
                  <c:v>-275</c:v>
                </c:pt>
                <c:pt idx="545">
                  <c:v>-481.25</c:v>
                </c:pt>
                <c:pt idx="546">
                  <c:v>-522.50000000000011</c:v>
                </c:pt>
                <c:pt idx="547">
                  <c:v>-398.75000000000028</c:v>
                </c:pt>
                <c:pt idx="548">
                  <c:v>-302.49999999999989</c:v>
                </c:pt>
                <c:pt idx="549">
                  <c:v>-247.49999999999983</c:v>
                </c:pt>
                <c:pt idx="550">
                  <c:v>-220.00000000000017</c:v>
                </c:pt>
                <c:pt idx="551">
                  <c:v>-151.24999999999994</c:v>
                </c:pt>
                <c:pt idx="552">
                  <c:v>-137.5</c:v>
                </c:pt>
                <c:pt idx="553">
                  <c:v>-137.5</c:v>
                </c:pt>
                <c:pt idx="554">
                  <c:v>-82.499999999999957</c:v>
                </c:pt>
                <c:pt idx="555">
                  <c:v>-27.500000000000146</c:v>
                </c:pt>
                <c:pt idx="556">
                  <c:v>27.500000000000146</c:v>
                </c:pt>
                <c:pt idx="557">
                  <c:v>96.250000000000142</c:v>
                </c:pt>
                <c:pt idx="558">
                  <c:v>164.99999999999991</c:v>
                </c:pt>
                <c:pt idx="559">
                  <c:v>371.24999999999989</c:v>
                </c:pt>
                <c:pt idx="560">
                  <c:v>343.75</c:v>
                </c:pt>
                <c:pt idx="561">
                  <c:v>68.75</c:v>
                </c:pt>
                <c:pt idx="562">
                  <c:v>0</c:v>
                </c:pt>
                <c:pt idx="563">
                  <c:v>-219.99999999999994</c:v>
                </c:pt>
                <c:pt idx="564">
                  <c:v>-948.75</c:v>
                </c:pt>
                <c:pt idx="565">
                  <c:v>-1457.5</c:v>
                </c:pt>
                <c:pt idx="566">
                  <c:v>-1388.75</c:v>
                </c:pt>
                <c:pt idx="567">
                  <c:v>-660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18-4F85-9280-74DACD7E73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214672"/>
        <c:axId val="23668144"/>
      </c:lineChart>
      <c:catAx>
        <c:axId val="359546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</a:t>
                </a:r>
                <a:r>
                  <a:rPr lang="en-GB" sz="1400" baseline="0"/>
                  <a:t> (s)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3659712"/>
        <c:crosses val="autoZero"/>
        <c:auto val="1"/>
        <c:lblAlgn val="ctr"/>
        <c:lblOffset val="100"/>
        <c:noMultiLvlLbl val="0"/>
      </c:catAx>
      <c:valAx>
        <c:axId val="27365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Velocity</a:t>
                </a:r>
                <a:r>
                  <a:rPr lang="en-GB" sz="1400" baseline="0"/>
                  <a:t> (km/h)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9546512"/>
        <c:crosses val="autoZero"/>
        <c:crossBetween val="between"/>
      </c:valAx>
      <c:valAx>
        <c:axId val="236681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Acceleration</a:t>
                </a:r>
                <a:r>
                  <a:rPr lang="en-GB" sz="1400" baseline="0"/>
                  <a:t> Force (N)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214672"/>
        <c:crosses val="max"/>
        <c:crossBetween val="between"/>
      </c:valAx>
      <c:catAx>
        <c:axId val="29214672"/>
        <c:scaling>
          <c:orientation val="minMax"/>
        </c:scaling>
        <c:delete val="1"/>
        <c:axPos val="b"/>
        <c:majorTickMark val="out"/>
        <c:minorTickMark val="none"/>
        <c:tickLblPos val="nextTo"/>
        <c:crossAx val="23668144"/>
        <c:crosses val="autoZero"/>
        <c:auto val="1"/>
        <c:lblAlgn val="ctr"/>
        <c:lblOffset val="100"/>
        <c:noMultiLvlLbl val="0"/>
      </c:cat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6.610617789321524E-2"/>
          <c:y val="8.9802840872796622E-2"/>
          <c:w val="0.25223466510377368"/>
          <c:h val="0.159844296582818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Vehicle</a:t>
            </a:r>
            <a:r>
              <a:rPr lang="en-GB" baseline="0"/>
              <a:t> Speed and Acceleration Force vs Time (Medium Phase)</a:t>
            </a:r>
            <a:endParaRPr lang="en-GB"/>
          </a:p>
        </c:rich>
      </c:tx>
      <c:layout>
        <c:manualLayout>
          <c:xMode val="edge"/>
          <c:yMode val="edge"/>
          <c:x val="0.19460009769524494"/>
          <c:y val="9.166666967410332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5359307051999447E-2"/>
          <c:y val="0.10945000359087938"/>
          <c:w val="0.85064195558437394"/>
          <c:h val="0.7899613448150048"/>
        </c:manualLayout>
      </c:layout>
      <c:lineChart>
        <c:grouping val="standard"/>
        <c:varyColors val="0"/>
        <c:ser>
          <c:idx val="1"/>
          <c:order val="1"/>
          <c:tx>
            <c:v>Velocity (km/h)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WLTC_class_3!$E$598:$E$1030</c:f>
              <c:numCache>
                <c:formatCode>0.0_ 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2.1</c:v>
                </c:pt>
                <c:pt idx="13">
                  <c:v>4.8</c:v>
                </c:pt>
                <c:pt idx="14">
                  <c:v>9.1</c:v>
                </c:pt>
                <c:pt idx="15">
                  <c:v>14.2</c:v>
                </c:pt>
                <c:pt idx="16">
                  <c:v>19.8</c:v>
                </c:pt>
                <c:pt idx="17">
                  <c:v>25.5</c:v>
                </c:pt>
                <c:pt idx="18">
                  <c:v>30.5</c:v>
                </c:pt>
                <c:pt idx="19">
                  <c:v>34.799999999999997</c:v>
                </c:pt>
                <c:pt idx="20">
                  <c:v>38.799999999999997</c:v>
                </c:pt>
                <c:pt idx="21">
                  <c:v>42.9</c:v>
                </c:pt>
                <c:pt idx="22">
                  <c:v>46.4</c:v>
                </c:pt>
                <c:pt idx="23">
                  <c:v>48.3</c:v>
                </c:pt>
                <c:pt idx="24">
                  <c:v>48.7</c:v>
                </c:pt>
                <c:pt idx="25">
                  <c:v>48.5</c:v>
                </c:pt>
                <c:pt idx="26">
                  <c:v>48.4</c:v>
                </c:pt>
                <c:pt idx="27">
                  <c:v>48.2</c:v>
                </c:pt>
                <c:pt idx="28">
                  <c:v>47.8</c:v>
                </c:pt>
                <c:pt idx="29">
                  <c:v>47</c:v>
                </c:pt>
                <c:pt idx="30">
                  <c:v>45.9</c:v>
                </c:pt>
                <c:pt idx="31">
                  <c:v>44.9</c:v>
                </c:pt>
                <c:pt idx="32">
                  <c:v>44.4</c:v>
                </c:pt>
                <c:pt idx="33">
                  <c:v>44.3</c:v>
                </c:pt>
                <c:pt idx="34">
                  <c:v>44.5</c:v>
                </c:pt>
                <c:pt idx="35">
                  <c:v>45.1</c:v>
                </c:pt>
                <c:pt idx="36">
                  <c:v>45.7</c:v>
                </c:pt>
                <c:pt idx="37">
                  <c:v>46</c:v>
                </c:pt>
                <c:pt idx="38">
                  <c:v>46</c:v>
                </c:pt>
                <c:pt idx="39">
                  <c:v>46</c:v>
                </c:pt>
                <c:pt idx="40">
                  <c:v>46.1</c:v>
                </c:pt>
                <c:pt idx="41">
                  <c:v>46.7</c:v>
                </c:pt>
                <c:pt idx="42">
                  <c:v>47.7</c:v>
                </c:pt>
                <c:pt idx="43">
                  <c:v>48.9</c:v>
                </c:pt>
                <c:pt idx="44">
                  <c:v>50.3</c:v>
                </c:pt>
                <c:pt idx="45">
                  <c:v>51.6</c:v>
                </c:pt>
                <c:pt idx="46">
                  <c:v>52.6</c:v>
                </c:pt>
                <c:pt idx="47">
                  <c:v>53</c:v>
                </c:pt>
                <c:pt idx="48">
                  <c:v>53</c:v>
                </c:pt>
                <c:pt idx="49">
                  <c:v>52.9</c:v>
                </c:pt>
                <c:pt idx="50">
                  <c:v>52.7</c:v>
                </c:pt>
                <c:pt idx="51">
                  <c:v>52.6</c:v>
                </c:pt>
                <c:pt idx="52">
                  <c:v>53.1</c:v>
                </c:pt>
                <c:pt idx="53">
                  <c:v>54.3</c:v>
                </c:pt>
                <c:pt idx="54">
                  <c:v>55.2</c:v>
                </c:pt>
                <c:pt idx="55">
                  <c:v>55.5</c:v>
                </c:pt>
                <c:pt idx="56">
                  <c:v>55.9</c:v>
                </c:pt>
                <c:pt idx="57">
                  <c:v>56.3</c:v>
                </c:pt>
                <c:pt idx="58">
                  <c:v>56.7</c:v>
                </c:pt>
                <c:pt idx="59">
                  <c:v>56.9</c:v>
                </c:pt>
                <c:pt idx="60">
                  <c:v>56.8</c:v>
                </c:pt>
                <c:pt idx="61">
                  <c:v>56</c:v>
                </c:pt>
                <c:pt idx="62">
                  <c:v>54.2</c:v>
                </c:pt>
                <c:pt idx="63">
                  <c:v>52.1</c:v>
                </c:pt>
                <c:pt idx="64">
                  <c:v>50.1</c:v>
                </c:pt>
                <c:pt idx="65">
                  <c:v>47.2</c:v>
                </c:pt>
                <c:pt idx="66">
                  <c:v>43.2</c:v>
                </c:pt>
                <c:pt idx="67">
                  <c:v>39.200000000000003</c:v>
                </c:pt>
                <c:pt idx="68">
                  <c:v>36.5</c:v>
                </c:pt>
                <c:pt idx="69">
                  <c:v>34.299999999999997</c:v>
                </c:pt>
                <c:pt idx="70">
                  <c:v>31</c:v>
                </c:pt>
                <c:pt idx="71">
                  <c:v>26</c:v>
                </c:pt>
                <c:pt idx="72">
                  <c:v>20.7</c:v>
                </c:pt>
                <c:pt idx="73">
                  <c:v>15.4</c:v>
                </c:pt>
                <c:pt idx="74">
                  <c:v>13.1</c:v>
                </c:pt>
                <c:pt idx="75">
                  <c:v>12</c:v>
                </c:pt>
                <c:pt idx="76">
                  <c:v>12.5</c:v>
                </c:pt>
                <c:pt idx="77">
                  <c:v>14</c:v>
                </c:pt>
                <c:pt idx="78">
                  <c:v>19</c:v>
                </c:pt>
                <c:pt idx="79">
                  <c:v>23.2</c:v>
                </c:pt>
                <c:pt idx="80">
                  <c:v>28</c:v>
                </c:pt>
                <c:pt idx="81">
                  <c:v>32</c:v>
                </c:pt>
                <c:pt idx="82">
                  <c:v>34</c:v>
                </c:pt>
                <c:pt idx="83">
                  <c:v>36</c:v>
                </c:pt>
                <c:pt idx="84">
                  <c:v>38</c:v>
                </c:pt>
                <c:pt idx="85">
                  <c:v>40</c:v>
                </c:pt>
                <c:pt idx="86">
                  <c:v>40.299999999999997</c:v>
                </c:pt>
                <c:pt idx="87">
                  <c:v>40.5</c:v>
                </c:pt>
                <c:pt idx="88">
                  <c:v>39</c:v>
                </c:pt>
                <c:pt idx="89">
                  <c:v>35.700000000000003</c:v>
                </c:pt>
                <c:pt idx="90">
                  <c:v>31.8</c:v>
                </c:pt>
                <c:pt idx="91">
                  <c:v>27.1</c:v>
                </c:pt>
                <c:pt idx="92">
                  <c:v>22.8</c:v>
                </c:pt>
                <c:pt idx="93">
                  <c:v>21.1</c:v>
                </c:pt>
                <c:pt idx="94">
                  <c:v>18.899999999999999</c:v>
                </c:pt>
                <c:pt idx="95">
                  <c:v>18.899999999999999</c:v>
                </c:pt>
                <c:pt idx="96">
                  <c:v>21.3</c:v>
                </c:pt>
                <c:pt idx="97">
                  <c:v>23.9</c:v>
                </c:pt>
                <c:pt idx="98">
                  <c:v>25.9</c:v>
                </c:pt>
                <c:pt idx="99">
                  <c:v>28.4</c:v>
                </c:pt>
                <c:pt idx="100">
                  <c:v>30.3</c:v>
                </c:pt>
                <c:pt idx="101">
                  <c:v>30.9</c:v>
                </c:pt>
                <c:pt idx="102">
                  <c:v>31.1</c:v>
                </c:pt>
                <c:pt idx="103">
                  <c:v>31.8</c:v>
                </c:pt>
                <c:pt idx="104">
                  <c:v>32.700000000000003</c:v>
                </c:pt>
                <c:pt idx="105">
                  <c:v>33.200000000000003</c:v>
                </c:pt>
                <c:pt idx="106">
                  <c:v>32.4</c:v>
                </c:pt>
                <c:pt idx="107">
                  <c:v>28.3</c:v>
                </c:pt>
                <c:pt idx="108">
                  <c:v>25.8</c:v>
                </c:pt>
                <c:pt idx="109">
                  <c:v>23.1</c:v>
                </c:pt>
                <c:pt idx="110">
                  <c:v>21.8</c:v>
                </c:pt>
                <c:pt idx="111">
                  <c:v>21.2</c:v>
                </c:pt>
                <c:pt idx="112">
                  <c:v>21</c:v>
                </c:pt>
                <c:pt idx="113">
                  <c:v>21</c:v>
                </c:pt>
                <c:pt idx="114">
                  <c:v>20.9</c:v>
                </c:pt>
                <c:pt idx="115">
                  <c:v>19.899999999999999</c:v>
                </c:pt>
                <c:pt idx="116">
                  <c:v>17.899999999999999</c:v>
                </c:pt>
                <c:pt idx="117">
                  <c:v>15.1</c:v>
                </c:pt>
                <c:pt idx="118">
                  <c:v>12.8</c:v>
                </c:pt>
                <c:pt idx="119">
                  <c:v>12</c:v>
                </c:pt>
                <c:pt idx="120">
                  <c:v>13.2</c:v>
                </c:pt>
                <c:pt idx="121">
                  <c:v>17.100000000000001</c:v>
                </c:pt>
                <c:pt idx="122">
                  <c:v>21.1</c:v>
                </c:pt>
                <c:pt idx="123">
                  <c:v>21.8</c:v>
                </c:pt>
                <c:pt idx="124">
                  <c:v>21.2</c:v>
                </c:pt>
                <c:pt idx="125">
                  <c:v>18.5</c:v>
                </c:pt>
                <c:pt idx="126">
                  <c:v>13.9</c:v>
                </c:pt>
                <c:pt idx="127">
                  <c:v>12</c:v>
                </c:pt>
                <c:pt idx="128">
                  <c:v>12</c:v>
                </c:pt>
                <c:pt idx="129">
                  <c:v>13</c:v>
                </c:pt>
                <c:pt idx="130">
                  <c:v>16</c:v>
                </c:pt>
                <c:pt idx="131">
                  <c:v>18.5</c:v>
                </c:pt>
                <c:pt idx="132">
                  <c:v>20.6</c:v>
                </c:pt>
                <c:pt idx="133">
                  <c:v>22.5</c:v>
                </c:pt>
                <c:pt idx="134">
                  <c:v>24</c:v>
                </c:pt>
                <c:pt idx="135">
                  <c:v>26.6</c:v>
                </c:pt>
                <c:pt idx="136">
                  <c:v>29.9</c:v>
                </c:pt>
                <c:pt idx="137">
                  <c:v>34.799999999999997</c:v>
                </c:pt>
                <c:pt idx="138">
                  <c:v>37.799999999999997</c:v>
                </c:pt>
                <c:pt idx="139">
                  <c:v>40.200000000000003</c:v>
                </c:pt>
                <c:pt idx="140">
                  <c:v>41.6</c:v>
                </c:pt>
                <c:pt idx="141">
                  <c:v>41.9</c:v>
                </c:pt>
                <c:pt idx="142">
                  <c:v>42</c:v>
                </c:pt>
                <c:pt idx="143">
                  <c:v>42.2</c:v>
                </c:pt>
                <c:pt idx="144">
                  <c:v>42.4</c:v>
                </c:pt>
                <c:pt idx="145">
                  <c:v>42.7</c:v>
                </c:pt>
                <c:pt idx="146">
                  <c:v>43.1</c:v>
                </c:pt>
                <c:pt idx="147">
                  <c:v>43.7</c:v>
                </c:pt>
                <c:pt idx="148">
                  <c:v>44</c:v>
                </c:pt>
                <c:pt idx="149">
                  <c:v>44.1</c:v>
                </c:pt>
                <c:pt idx="150">
                  <c:v>45.3</c:v>
                </c:pt>
                <c:pt idx="151">
                  <c:v>46.4</c:v>
                </c:pt>
                <c:pt idx="152">
                  <c:v>47.2</c:v>
                </c:pt>
                <c:pt idx="153">
                  <c:v>47.3</c:v>
                </c:pt>
                <c:pt idx="154">
                  <c:v>47.4</c:v>
                </c:pt>
                <c:pt idx="155">
                  <c:v>47.4</c:v>
                </c:pt>
                <c:pt idx="156">
                  <c:v>47.5</c:v>
                </c:pt>
                <c:pt idx="157">
                  <c:v>47.9</c:v>
                </c:pt>
                <c:pt idx="158">
                  <c:v>48.6</c:v>
                </c:pt>
                <c:pt idx="159">
                  <c:v>49.4</c:v>
                </c:pt>
                <c:pt idx="160">
                  <c:v>49.8</c:v>
                </c:pt>
                <c:pt idx="161">
                  <c:v>49.8</c:v>
                </c:pt>
                <c:pt idx="162">
                  <c:v>49.7</c:v>
                </c:pt>
                <c:pt idx="163">
                  <c:v>49.3</c:v>
                </c:pt>
                <c:pt idx="164">
                  <c:v>48.5</c:v>
                </c:pt>
                <c:pt idx="165">
                  <c:v>47.6</c:v>
                </c:pt>
                <c:pt idx="166">
                  <c:v>46.3</c:v>
                </c:pt>
                <c:pt idx="167">
                  <c:v>43.7</c:v>
                </c:pt>
                <c:pt idx="168">
                  <c:v>39.299999999999997</c:v>
                </c:pt>
                <c:pt idx="169">
                  <c:v>34.1</c:v>
                </c:pt>
                <c:pt idx="170">
                  <c:v>29</c:v>
                </c:pt>
                <c:pt idx="171">
                  <c:v>23.7</c:v>
                </c:pt>
                <c:pt idx="172">
                  <c:v>18.399999999999999</c:v>
                </c:pt>
                <c:pt idx="173">
                  <c:v>14.3</c:v>
                </c:pt>
                <c:pt idx="174">
                  <c:v>12</c:v>
                </c:pt>
                <c:pt idx="175">
                  <c:v>12.8</c:v>
                </c:pt>
                <c:pt idx="176">
                  <c:v>16</c:v>
                </c:pt>
                <c:pt idx="177">
                  <c:v>19.100000000000001</c:v>
                </c:pt>
                <c:pt idx="178">
                  <c:v>22.4</c:v>
                </c:pt>
                <c:pt idx="179">
                  <c:v>25.6</c:v>
                </c:pt>
                <c:pt idx="180">
                  <c:v>30.1</c:v>
                </c:pt>
                <c:pt idx="181">
                  <c:v>35.299999999999997</c:v>
                </c:pt>
                <c:pt idx="182">
                  <c:v>39.9</c:v>
                </c:pt>
                <c:pt idx="183">
                  <c:v>44.5</c:v>
                </c:pt>
                <c:pt idx="184">
                  <c:v>47.5</c:v>
                </c:pt>
                <c:pt idx="185">
                  <c:v>50.9</c:v>
                </c:pt>
                <c:pt idx="186">
                  <c:v>54.1</c:v>
                </c:pt>
                <c:pt idx="187">
                  <c:v>56.3</c:v>
                </c:pt>
                <c:pt idx="188">
                  <c:v>58.1</c:v>
                </c:pt>
                <c:pt idx="189">
                  <c:v>59.8</c:v>
                </c:pt>
                <c:pt idx="190">
                  <c:v>61.1</c:v>
                </c:pt>
                <c:pt idx="191">
                  <c:v>62.1</c:v>
                </c:pt>
                <c:pt idx="192">
                  <c:v>62.8</c:v>
                </c:pt>
                <c:pt idx="193">
                  <c:v>63.3</c:v>
                </c:pt>
                <c:pt idx="194">
                  <c:v>63.6</c:v>
                </c:pt>
                <c:pt idx="195">
                  <c:v>64</c:v>
                </c:pt>
                <c:pt idx="196">
                  <c:v>64.7</c:v>
                </c:pt>
                <c:pt idx="197">
                  <c:v>65.2</c:v>
                </c:pt>
                <c:pt idx="198">
                  <c:v>65.3</c:v>
                </c:pt>
                <c:pt idx="199">
                  <c:v>65.3</c:v>
                </c:pt>
                <c:pt idx="200">
                  <c:v>65.400000000000006</c:v>
                </c:pt>
                <c:pt idx="201">
                  <c:v>65.7</c:v>
                </c:pt>
                <c:pt idx="202">
                  <c:v>66</c:v>
                </c:pt>
                <c:pt idx="203">
                  <c:v>65.599999999999994</c:v>
                </c:pt>
                <c:pt idx="204">
                  <c:v>63.5</c:v>
                </c:pt>
                <c:pt idx="205">
                  <c:v>59.7</c:v>
                </c:pt>
                <c:pt idx="206">
                  <c:v>54.6</c:v>
                </c:pt>
                <c:pt idx="207">
                  <c:v>49.3</c:v>
                </c:pt>
                <c:pt idx="208">
                  <c:v>44.9</c:v>
                </c:pt>
                <c:pt idx="209">
                  <c:v>42.3</c:v>
                </c:pt>
                <c:pt idx="210">
                  <c:v>41.4</c:v>
                </c:pt>
                <c:pt idx="211">
                  <c:v>41.3</c:v>
                </c:pt>
                <c:pt idx="212">
                  <c:v>42.1</c:v>
                </c:pt>
                <c:pt idx="213">
                  <c:v>44.7</c:v>
                </c:pt>
                <c:pt idx="214">
                  <c:v>48.4</c:v>
                </c:pt>
                <c:pt idx="215">
                  <c:v>51.4</c:v>
                </c:pt>
                <c:pt idx="216">
                  <c:v>52.7</c:v>
                </c:pt>
                <c:pt idx="217">
                  <c:v>53</c:v>
                </c:pt>
                <c:pt idx="218">
                  <c:v>52.5</c:v>
                </c:pt>
                <c:pt idx="219">
                  <c:v>51.3</c:v>
                </c:pt>
                <c:pt idx="220">
                  <c:v>49.7</c:v>
                </c:pt>
                <c:pt idx="221">
                  <c:v>47.4</c:v>
                </c:pt>
                <c:pt idx="222">
                  <c:v>43.7</c:v>
                </c:pt>
                <c:pt idx="223">
                  <c:v>39.700000000000003</c:v>
                </c:pt>
                <c:pt idx="224">
                  <c:v>35.5</c:v>
                </c:pt>
                <c:pt idx="225">
                  <c:v>31.1</c:v>
                </c:pt>
                <c:pt idx="226">
                  <c:v>26.3</c:v>
                </c:pt>
                <c:pt idx="227">
                  <c:v>21.9</c:v>
                </c:pt>
                <c:pt idx="228">
                  <c:v>18</c:v>
                </c:pt>
                <c:pt idx="229">
                  <c:v>17</c:v>
                </c:pt>
                <c:pt idx="230">
                  <c:v>18</c:v>
                </c:pt>
                <c:pt idx="231">
                  <c:v>21.4</c:v>
                </c:pt>
                <c:pt idx="232">
                  <c:v>24.8</c:v>
                </c:pt>
                <c:pt idx="233">
                  <c:v>27.9</c:v>
                </c:pt>
                <c:pt idx="234">
                  <c:v>30.8</c:v>
                </c:pt>
                <c:pt idx="235">
                  <c:v>33</c:v>
                </c:pt>
                <c:pt idx="236">
                  <c:v>35.1</c:v>
                </c:pt>
                <c:pt idx="237">
                  <c:v>37.1</c:v>
                </c:pt>
                <c:pt idx="238">
                  <c:v>38.9</c:v>
                </c:pt>
                <c:pt idx="239">
                  <c:v>41.4</c:v>
                </c:pt>
                <c:pt idx="240">
                  <c:v>44</c:v>
                </c:pt>
                <c:pt idx="241">
                  <c:v>46.3</c:v>
                </c:pt>
                <c:pt idx="242">
                  <c:v>47.7</c:v>
                </c:pt>
                <c:pt idx="243">
                  <c:v>48.2</c:v>
                </c:pt>
                <c:pt idx="244">
                  <c:v>48.7</c:v>
                </c:pt>
                <c:pt idx="245">
                  <c:v>49.3</c:v>
                </c:pt>
                <c:pt idx="246">
                  <c:v>49.8</c:v>
                </c:pt>
                <c:pt idx="247">
                  <c:v>50.2</c:v>
                </c:pt>
                <c:pt idx="248">
                  <c:v>50.9</c:v>
                </c:pt>
                <c:pt idx="249">
                  <c:v>51.8</c:v>
                </c:pt>
                <c:pt idx="250">
                  <c:v>52.5</c:v>
                </c:pt>
                <c:pt idx="251">
                  <c:v>53.3</c:v>
                </c:pt>
                <c:pt idx="252">
                  <c:v>54.5</c:v>
                </c:pt>
                <c:pt idx="253">
                  <c:v>55.7</c:v>
                </c:pt>
                <c:pt idx="254">
                  <c:v>56.5</c:v>
                </c:pt>
                <c:pt idx="255">
                  <c:v>56.8</c:v>
                </c:pt>
                <c:pt idx="256">
                  <c:v>57</c:v>
                </c:pt>
                <c:pt idx="257">
                  <c:v>57.2</c:v>
                </c:pt>
                <c:pt idx="258">
                  <c:v>57.7</c:v>
                </c:pt>
                <c:pt idx="259">
                  <c:v>58.7</c:v>
                </c:pt>
                <c:pt idx="260">
                  <c:v>60.1</c:v>
                </c:pt>
                <c:pt idx="261">
                  <c:v>61.1</c:v>
                </c:pt>
                <c:pt idx="262">
                  <c:v>61.7</c:v>
                </c:pt>
                <c:pt idx="263">
                  <c:v>62.3</c:v>
                </c:pt>
                <c:pt idx="264">
                  <c:v>62.9</c:v>
                </c:pt>
                <c:pt idx="265">
                  <c:v>63.3</c:v>
                </c:pt>
                <c:pt idx="266">
                  <c:v>63.4</c:v>
                </c:pt>
                <c:pt idx="267">
                  <c:v>63.5</c:v>
                </c:pt>
                <c:pt idx="268">
                  <c:v>64.5</c:v>
                </c:pt>
                <c:pt idx="269">
                  <c:v>65.8</c:v>
                </c:pt>
                <c:pt idx="270">
                  <c:v>66.8</c:v>
                </c:pt>
                <c:pt idx="271">
                  <c:v>67.400000000000006</c:v>
                </c:pt>
                <c:pt idx="272">
                  <c:v>68.8</c:v>
                </c:pt>
                <c:pt idx="273">
                  <c:v>71.099999999999994</c:v>
                </c:pt>
                <c:pt idx="274">
                  <c:v>72.3</c:v>
                </c:pt>
                <c:pt idx="275">
                  <c:v>72.8</c:v>
                </c:pt>
                <c:pt idx="276">
                  <c:v>73.400000000000006</c:v>
                </c:pt>
                <c:pt idx="277">
                  <c:v>74.599999999999994</c:v>
                </c:pt>
                <c:pt idx="278">
                  <c:v>76</c:v>
                </c:pt>
                <c:pt idx="279">
                  <c:v>76.599999999999994</c:v>
                </c:pt>
                <c:pt idx="280">
                  <c:v>76.5</c:v>
                </c:pt>
                <c:pt idx="281">
                  <c:v>76.2</c:v>
                </c:pt>
                <c:pt idx="282">
                  <c:v>75.8</c:v>
                </c:pt>
                <c:pt idx="283">
                  <c:v>75.400000000000006</c:v>
                </c:pt>
                <c:pt idx="284">
                  <c:v>74.8</c:v>
                </c:pt>
                <c:pt idx="285">
                  <c:v>73.900000000000006</c:v>
                </c:pt>
                <c:pt idx="286">
                  <c:v>72.7</c:v>
                </c:pt>
                <c:pt idx="287">
                  <c:v>71.3</c:v>
                </c:pt>
                <c:pt idx="288">
                  <c:v>70.400000000000006</c:v>
                </c:pt>
                <c:pt idx="289">
                  <c:v>70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68</c:v>
                </c:pt>
                <c:pt idx="294">
                  <c:v>68</c:v>
                </c:pt>
                <c:pt idx="295">
                  <c:v>68.099999999999994</c:v>
                </c:pt>
                <c:pt idx="296">
                  <c:v>68.400000000000006</c:v>
                </c:pt>
                <c:pt idx="297">
                  <c:v>68.599999999999994</c:v>
                </c:pt>
                <c:pt idx="298">
                  <c:v>68.7</c:v>
                </c:pt>
                <c:pt idx="299">
                  <c:v>68.5</c:v>
                </c:pt>
                <c:pt idx="300">
                  <c:v>68.099999999999994</c:v>
                </c:pt>
                <c:pt idx="301">
                  <c:v>67.3</c:v>
                </c:pt>
                <c:pt idx="302">
                  <c:v>66.2</c:v>
                </c:pt>
                <c:pt idx="303">
                  <c:v>64.8</c:v>
                </c:pt>
                <c:pt idx="304">
                  <c:v>63.6</c:v>
                </c:pt>
                <c:pt idx="305">
                  <c:v>62.6</c:v>
                </c:pt>
                <c:pt idx="306">
                  <c:v>62.1</c:v>
                </c:pt>
                <c:pt idx="307">
                  <c:v>61.9</c:v>
                </c:pt>
                <c:pt idx="308">
                  <c:v>61.9</c:v>
                </c:pt>
                <c:pt idx="309">
                  <c:v>61.8</c:v>
                </c:pt>
                <c:pt idx="310">
                  <c:v>61.5</c:v>
                </c:pt>
                <c:pt idx="311">
                  <c:v>60.9</c:v>
                </c:pt>
                <c:pt idx="312">
                  <c:v>59.7</c:v>
                </c:pt>
                <c:pt idx="313">
                  <c:v>54.6</c:v>
                </c:pt>
                <c:pt idx="314">
                  <c:v>49.3</c:v>
                </c:pt>
                <c:pt idx="315">
                  <c:v>44.9</c:v>
                </c:pt>
                <c:pt idx="316">
                  <c:v>42.3</c:v>
                </c:pt>
                <c:pt idx="317">
                  <c:v>41.4</c:v>
                </c:pt>
                <c:pt idx="318">
                  <c:v>41.3</c:v>
                </c:pt>
                <c:pt idx="319">
                  <c:v>42.1</c:v>
                </c:pt>
                <c:pt idx="320">
                  <c:v>44.7</c:v>
                </c:pt>
                <c:pt idx="321">
                  <c:v>48.4</c:v>
                </c:pt>
                <c:pt idx="322">
                  <c:v>51.4</c:v>
                </c:pt>
                <c:pt idx="323">
                  <c:v>52.7</c:v>
                </c:pt>
                <c:pt idx="324">
                  <c:v>54</c:v>
                </c:pt>
                <c:pt idx="325">
                  <c:v>57</c:v>
                </c:pt>
                <c:pt idx="326">
                  <c:v>58.1</c:v>
                </c:pt>
                <c:pt idx="327">
                  <c:v>59.2</c:v>
                </c:pt>
                <c:pt idx="328">
                  <c:v>59</c:v>
                </c:pt>
                <c:pt idx="329">
                  <c:v>59.1</c:v>
                </c:pt>
                <c:pt idx="330">
                  <c:v>59.5</c:v>
                </c:pt>
                <c:pt idx="331">
                  <c:v>60.5</c:v>
                </c:pt>
                <c:pt idx="332">
                  <c:v>62.3</c:v>
                </c:pt>
                <c:pt idx="333">
                  <c:v>63.9</c:v>
                </c:pt>
                <c:pt idx="334">
                  <c:v>65.099999999999994</c:v>
                </c:pt>
                <c:pt idx="335">
                  <c:v>64.099999999999994</c:v>
                </c:pt>
                <c:pt idx="336">
                  <c:v>62.7</c:v>
                </c:pt>
                <c:pt idx="337">
                  <c:v>62</c:v>
                </c:pt>
                <c:pt idx="338">
                  <c:v>61.3</c:v>
                </c:pt>
                <c:pt idx="339">
                  <c:v>60.9</c:v>
                </c:pt>
                <c:pt idx="340">
                  <c:v>60.5</c:v>
                </c:pt>
                <c:pt idx="341">
                  <c:v>60.2</c:v>
                </c:pt>
                <c:pt idx="342">
                  <c:v>59.8</c:v>
                </c:pt>
                <c:pt idx="343">
                  <c:v>59.4</c:v>
                </c:pt>
                <c:pt idx="344">
                  <c:v>58.6</c:v>
                </c:pt>
                <c:pt idx="345">
                  <c:v>57.5</c:v>
                </c:pt>
                <c:pt idx="346">
                  <c:v>56.6</c:v>
                </c:pt>
                <c:pt idx="347">
                  <c:v>56</c:v>
                </c:pt>
                <c:pt idx="348">
                  <c:v>55.5</c:v>
                </c:pt>
                <c:pt idx="349">
                  <c:v>55</c:v>
                </c:pt>
                <c:pt idx="350">
                  <c:v>54.4</c:v>
                </c:pt>
                <c:pt idx="351">
                  <c:v>54.1</c:v>
                </c:pt>
                <c:pt idx="352">
                  <c:v>54</c:v>
                </c:pt>
                <c:pt idx="353">
                  <c:v>53.9</c:v>
                </c:pt>
                <c:pt idx="354">
                  <c:v>53.9</c:v>
                </c:pt>
                <c:pt idx="355">
                  <c:v>54</c:v>
                </c:pt>
                <c:pt idx="356">
                  <c:v>54.2</c:v>
                </c:pt>
                <c:pt idx="357">
                  <c:v>55</c:v>
                </c:pt>
                <c:pt idx="358">
                  <c:v>55.8</c:v>
                </c:pt>
                <c:pt idx="359">
                  <c:v>56.2</c:v>
                </c:pt>
                <c:pt idx="360">
                  <c:v>56.1</c:v>
                </c:pt>
                <c:pt idx="361">
                  <c:v>55.1</c:v>
                </c:pt>
                <c:pt idx="362">
                  <c:v>52.7</c:v>
                </c:pt>
                <c:pt idx="363">
                  <c:v>48.4</c:v>
                </c:pt>
                <c:pt idx="364">
                  <c:v>43.1</c:v>
                </c:pt>
                <c:pt idx="365">
                  <c:v>37.799999999999997</c:v>
                </c:pt>
                <c:pt idx="366">
                  <c:v>32.5</c:v>
                </c:pt>
                <c:pt idx="367">
                  <c:v>27.2</c:v>
                </c:pt>
                <c:pt idx="368">
                  <c:v>25.1</c:v>
                </c:pt>
                <c:pt idx="369">
                  <c:v>26</c:v>
                </c:pt>
                <c:pt idx="370">
                  <c:v>29.3</c:v>
                </c:pt>
                <c:pt idx="371">
                  <c:v>34.6</c:v>
                </c:pt>
                <c:pt idx="372">
                  <c:v>40.4</c:v>
                </c:pt>
                <c:pt idx="373">
                  <c:v>45.3</c:v>
                </c:pt>
                <c:pt idx="374">
                  <c:v>49</c:v>
                </c:pt>
                <c:pt idx="375">
                  <c:v>51.1</c:v>
                </c:pt>
                <c:pt idx="376">
                  <c:v>52.1</c:v>
                </c:pt>
                <c:pt idx="377">
                  <c:v>52.2</c:v>
                </c:pt>
                <c:pt idx="378">
                  <c:v>52.1</c:v>
                </c:pt>
                <c:pt idx="379">
                  <c:v>51.7</c:v>
                </c:pt>
                <c:pt idx="380">
                  <c:v>50.9</c:v>
                </c:pt>
                <c:pt idx="381">
                  <c:v>49.2</c:v>
                </c:pt>
                <c:pt idx="382">
                  <c:v>45.9</c:v>
                </c:pt>
                <c:pt idx="383">
                  <c:v>40.6</c:v>
                </c:pt>
                <c:pt idx="384">
                  <c:v>35.299999999999997</c:v>
                </c:pt>
                <c:pt idx="385">
                  <c:v>30</c:v>
                </c:pt>
                <c:pt idx="386">
                  <c:v>24.7</c:v>
                </c:pt>
                <c:pt idx="387">
                  <c:v>19.3</c:v>
                </c:pt>
                <c:pt idx="388">
                  <c:v>16</c:v>
                </c:pt>
                <c:pt idx="389">
                  <c:v>13.2</c:v>
                </c:pt>
                <c:pt idx="390">
                  <c:v>10.7</c:v>
                </c:pt>
                <c:pt idx="391">
                  <c:v>8.8000000000000007</c:v>
                </c:pt>
                <c:pt idx="392">
                  <c:v>7.2</c:v>
                </c:pt>
                <c:pt idx="393">
                  <c:v>5.5</c:v>
                </c:pt>
                <c:pt idx="394">
                  <c:v>3.2</c:v>
                </c:pt>
                <c:pt idx="395">
                  <c:v>1.1000000000000001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87-4248-9026-2487924C60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9546512"/>
        <c:axId val="273659712"/>
      </c:lineChart>
      <c:lineChart>
        <c:grouping val="standard"/>
        <c:varyColors val="0"/>
        <c:ser>
          <c:idx val="0"/>
          <c:order val="0"/>
          <c:tx>
            <c:v>Acceleration Force (N)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WLTC_class_3!$W$598:$W$1030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137.5</c:v>
                </c:pt>
                <c:pt idx="11">
                  <c:v>288.75</c:v>
                </c:pt>
                <c:pt idx="12">
                  <c:v>522.5</c:v>
                </c:pt>
                <c:pt idx="13">
                  <c:v>962.5</c:v>
                </c:pt>
                <c:pt idx="14">
                  <c:v>1292.4999999999998</c:v>
                </c:pt>
                <c:pt idx="15">
                  <c:v>1471.25</c:v>
                </c:pt>
                <c:pt idx="16">
                  <c:v>1553.75</c:v>
                </c:pt>
                <c:pt idx="17">
                  <c:v>1471.2499999999998</c:v>
                </c:pt>
                <c:pt idx="18">
                  <c:v>1278.7499999999995</c:v>
                </c:pt>
                <c:pt idx="19">
                  <c:v>1141.2499999999998</c:v>
                </c:pt>
                <c:pt idx="20">
                  <c:v>1113.7500000000002</c:v>
                </c:pt>
                <c:pt idx="21">
                  <c:v>1045.0000000000002</c:v>
                </c:pt>
                <c:pt idx="22">
                  <c:v>742.49999999999977</c:v>
                </c:pt>
                <c:pt idx="23">
                  <c:v>316.25000000000057</c:v>
                </c:pt>
                <c:pt idx="24">
                  <c:v>27.500000000000391</c:v>
                </c:pt>
                <c:pt idx="25">
                  <c:v>-41.25000000000059</c:v>
                </c:pt>
                <c:pt idx="26">
                  <c:v>-41.249999999999609</c:v>
                </c:pt>
                <c:pt idx="27">
                  <c:v>-82.500000000000185</c:v>
                </c:pt>
                <c:pt idx="28">
                  <c:v>-165.00000000000037</c:v>
                </c:pt>
                <c:pt idx="29">
                  <c:v>-261.24999999999977</c:v>
                </c:pt>
                <c:pt idx="30">
                  <c:v>-288.75000000000017</c:v>
                </c:pt>
                <c:pt idx="31">
                  <c:v>-206.24999999999997</c:v>
                </c:pt>
                <c:pt idx="32">
                  <c:v>-82.500000000000185</c:v>
                </c:pt>
                <c:pt idx="33">
                  <c:v>13.750000000000195</c:v>
                </c:pt>
                <c:pt idx="34">
                  <c:v>110.00000000000058</c:v>
                </c:pt>
                <c:pt idx="35">
                  <c:v>165.00000000000037</c:v>
                </c:pt>
                <c:pt idx="36">
                  <c:v>123.7499999999998</c:v>
                </c:pt>
                <c:pt idx="37">
                  <c:v>41.249999999999609</c:v>
                </c:pt>
                <c:pt idx="38">
                  <c:v>0</c:v>
                </c:pt>
                <c:pt idx="39">
                  <c:v>13.750000000000195</c:v>
                </c:pt>
                <c:pt idx="40">
                  <c:v>96.250000000000384</c:v>
                </c:pt>
                <c:pt idx="41">
                  <c:v>220.00000000000017</c:v>
                </c:pt>
                <c:pt idx="42">
                  <c:v>302.49999999999943</c:v>
                </c:pt>
                <c:pt idx="43">
                  <c:v>357.4999999999992</c:v>
                </c:pt>
                <c:pt idx="44">
                  <c:v>371.2500000000004</c:v>
                </c:pt>
                <c:pt idx="45">
                  <c:v>316.25000000000057</c:v>
                </c:pt>
                <c:pt idx="46">
                  <c:v>192.4999999999998</c:v>
                </c:pt>
                <c:pt idx="47">
                  <c:v>54.999999999999801</c:v>
                </c:pt>
                <c:pt idx="48">
                  <c:v>-13.750000000000195</c:v>
                </c:pt>
                <c:pt idx="49">
                  <c:v>-41.249999999999609</c:v>
                </c:pt>
                <c:pt idx="50">
                  <c:v>-41.249999999999609</c:v>
                </c:pt>
                <c:pt idx="51">
                  <c:v>54.999999999999801</c:v>
                </c:pt>
                <c:pt idx="52">
                  <c:v>233.7499999999994</c:v>
                </c:pt>
                <c:pt idx="53">
                  <c:v>288.75000000000017</c:v>
                </c:pt>
                <c:pt idx="54">
                  <c:v>165.00000000000037</c:v>
                </c:pt>
                <c:pt idx="55">
                  <c:v>96.249999999999417</c:v>
                </c:pt>
                <c:pt idx="56">
                  <c:v>109.9999999999996</c:v>
                </c:pt>
                <c:pt idx="57">
                  <c:v>110.00000000000058</c:v>
                </c:pt>
                <c:pt idx="58">
                  <c:v>82.500000000000185</c:v>
                </c:pt>
                <c:pt idx="59">
                  <c:v>13.749999999999218</c:v>
                </c:pt>
                <c:pt idx="60">
                  <c:v>-123.7499999999998</c:v>
                </c:pt>
                <c:pt idx="61">
                  <c:v>-357.4999999999992</c:v>
                </c:pt>
                <c:pt idx="62">
                  <c:v>-536.24999999999977</c:v>
                </c:pt>
                <c:pt idx="63">
                  <c:v>-563.75000000000023</c:v>
                </c:pt>
                <c:pt idx="64">
                  <c:v>-673.74999999999977</c:v>
                </c:pt>
                <c:pt idx="65">
                  <c:v>-948.74999999999977</c:v>
                </c:pt>
                <c:pt idx="66">
                  <c:v>-1100</c:v>
                </c:pt>
                <c:pt idx="67">
                  <c:v>-921.25000000000034</c:v>
                </c:pt>
                <c:pt idx="68">
                  <c:v>-673.7500000000008</c:v>
                </c:pt>
                <c:pt idx="69">
                  <c:v>-756.25</c:v>
                </c:pt>
                <c:pt idx="70">
                  <c:v>-1141.2499999999998</c:v>
                </c:pt>
                <c:pt idx="71">
                  <c:v>-1416.25</c:v>
                </c:pt>
                <c:pt idx="72">
                  <c:v>-1457.4999999999998</c:v>
                </c:pt>
                <c:pt idx="73">
                  <c:v>-1045</c:v>
                </c:pt>
                <c:pt idx="74">
                  <c:v>-467.50000000000006</c:v>
                </c:pt>
                <c:pt idx="75">
                  <c:v>-82.499999999999957</c:v>
                </c:pt>
                <c:pt idx="76">
                  <c:v>275</c:v>
                </c:pt>
                <c:pt idx="77">
                  <c:v>893.75</c:v>
                </c:pt>
                <c:pt idx="78">
                  <c:v>1265</c:v>
                </c:pt>
                <c:pt idx="79">
                  <c:v>1237.5</c:v>
                </c:pt>
                <c:pt idx="80">
                  <c:v>1210</c:v>
                </c:pt>
                <c:pt idx="81">
                  <c:v>824.99999999999989</c:v>
                </c:pt>
                <c:pt idx="82">
                  <c:v>550</c:v>
                </c:pt>
                <c:pt idx="83">
                  <c:v>550</c:v>
                </c:pt>
                <c:pt idx="84">
                  <c:v>550</c:v>
                </c:pt>
                <c:pt idx="85">
                  <c:v>316.2499999999996</c:v>
                </c:pt>
                <c:pt idx="86">
                  <c:v>68.75</c:v>
                </c:pt>
                <c:pt idx="87">
                  <c:v>-178.7499999999996</c:v>
                </c:pt>
                <c:pt idx="88">
                  <c:v>-659.99999999999966</c:v>
                </c:pt>
                <c:pt idx="89">
                  <c:v>-989.99999999999989</c:v>
                </c:pt>
                <c:pt idx="90">
                  <c:v>-1182.5000000000002</c:v>
                </c:pt>
                <c:pt idx="91">
                  <c:v>-1237.5</c:v>
                </c:pt>
                <c:pt idx="92">
                  <c:v>-824.99999999999989</c:v>
                </c:pt>
                <c:pt idx="93">
                  <c:v>-536.25000000000034</c:v>
                </c:pt>
                <c:pt idx="94">
                  <c:v>-302.5000000000004</c:v>
                </c:pt>
                <c:pt idx="95">
                  <c:v>330.00000000000028</c:v>
                </c:pt>
                <c:pt idx="96">
                  <c:v>687.5</c:v>
                </c:pt>
                <c:pt idx="97">
                  <c:v>632.49999999999977</c:v>
                </c:pt>
                <c:pt idx="98">
                  <c:v>618.75</c:v>
                </c:pt>
                <c:pt idx="99">
                  <c:v>605.00000000000023</c:v>
                </c:pt>
                <c:pt idx="100">
                  <c:v>343.75</c:v>
                </c:pt>
                <c:pt idx="101">
                  <c:v>110.00000000000009</c:v>
                </c:pt>
                <c:pt idx="102">
                  <c:v>123.7500000000003</c:v>
                </c:pt>
                <c:pt idx="103">
                  <c:v>220.00000000000017</c:v>
                </c:pt>
                <c:pt idx="104">
                  <c:v>192.50000000000028</c:v>
                </c:pt>
                <c:pt idx="105">
                  <c:v>-41.25000000000059</c:v>
                </c:pt>
                <c:pt idx="106">
                  <c:v>-673.75000000000023</c:v>
                </c:pt>
                <c:pt idx="107">
                  <c:v>-907.49999999999966</c:v>
                </c:pt>
                <c:pt idx="108">
                  <c:v>-714.99999999999989</c:v>
                </c:pt>
                <c:pt idx="109">
                  <c:v>-550</c:v>
                </c:pt>
                <c:pt idx="110">
                  <c:v>-261.25000000000028</c:v>
                </c:pt>
                <c:pt idx="111">
                  <c:v>-110.00000000000009</c:v>
                </c:pt>
                <c:pt idx="112">
                  <c:v>-27.499999999999901</c:v>
                </c:pt>
                <c:pt idx="113">
                  <c:v>-13.750000000000195</c:v>
                </c:pt>
                <c:pt idx="114">
                  <c:v>-151.2500000000002</c:v>
                </c:pt>
                <c:pt idx="115">
                  <c:v>-412.49999999999994</c:v>
                </c:pt>
                <c:pt idx="116">
                  <c:v>-659.99999999999989</c:v>
                </c:pt>
                <c:pt idx="117">
                  <c:v>-701.24999999999966</c:v>
                </c:pt>
                <c:pt idx="118">
                  <c:v>-426.24999999999989</c:v>
                </c:pt>
                <c:pt idx="119">
                  <c:v>54.999999999999801</c:v>
                </c:pt>
                <c:pt idx="120">
                  <c:v>701.25000000000011</c:v>
                </c:pt>
                <c:pt idx="121">
                  <c:v>1086.2500000000002</c:v>
                </c:pt>
                <c:pt idx="122">
                  <c:v>646.24999999999989</c:v>
                </c:pt>
                <c:pt idx="123">
                  <c:v>13.749999999999707</c:v>
                </c:pt>
                <c:pt idx="124">
                  <c:v>-453.75000000000011</c:v>
                </c:pt>
                <c:pt idx="125">
                  <c:v>-1003.7499999999998</c:v>
                </c:pt>
                <c:pt idx="126">
                  <c:v>-893.75</c:v>
                </c:pt>
                <c:pt idx="127">
                  <c:v>-261.25000000000006</c:v>
                </c:pt>
                <c:pt idx="128">
                  <c:v>137.5</c:v>
                </c:pt>
                <c:pt idx="129">
                  <c:v>550</c:v>
                </c:pt>
                <c:pt idx="130">
                  <c:v>756.25</c:v>
                </c:pt>
                <c:pt idx="131">
                  <c:v>632.50000000000023</c:v>
                </c:pt>
                <c:pt idx="132">
                  <c:v>550</c:v>
                </c:pt>
                <c:pt idx="133">
                  <c:v>467.49999999999977</c:v>
                </c:pt>
                <c:pt idx="134">
                  <c:v>563.75000000000023</c:v>
                </c:pt>
                <c:pt idx="135">
                  <c:v>811.24999999999977</c:v>
                </c:pt>
                <c:pt idx="136">
                  <c:v>1127.4999999999993</c:v>
                </c:pt>
                <c:pt idx="137">
                  <c:v>1086.2499999999998</c:v>
                </c:pt>
                <c:pt idx="138">
                  <c:v>742.5000000000008</c:v>
                </c:pt>
                <c:pt idx="139">
                  <c:v>522.50000000000057</c:v>
                </c:pt>
                <c:pt idx="140">
                  <c:v>233.7499999999994</c:v>
                </c:pt>
                <c:pt idx="141">
                  <c:v>54.999999999999801</c:v>
                </c:pt>
                <c:pt idx="142">
                  <c:v>41.25000000000059</c:v>
                </c:pt>
                <c:pt idx="143">
                  <c:v>54.999999999999801</c:v>
                </c:pt>
                <c:pt idx="144">
                  <c:v>68.75</c:v>
                </c:pt>
                <c:pt idx="145">
                  <c:v>96.250000000000384</c:v>
                </c:pt>
                <c:pt idx="146">
                  <c:v>137.5</c:v>
                </c:pt>
                <c:pt idx="147">
                  <c:v>123.7499999999998</c:v>
                </c:pt>
                <c:pt idx="148">
                  <c:v>54.999999999999801</c:v>
                </c:pt>
                <c:pt idx="149">
                  <c:v>178.7499999999996</c:v>
                </c:pt>
                <c:pt idx="150">
                  <c:v>316.2499999999996</c:v>
                </c:pt>
                <c:pt idx="151">
                  <c:v>261.2500000000008</c:v>
                </c:pt>
                <c:pt idx="152">
                  <c:v>123.7499999999998</c:v>
                </c:pt>
                <c:pt idx="153">
                  <c:v>27.499999999999414</c:v>
                </c:pt>
                <c:pt idx="154">
                  <c:v>13.750000000000195</c:v>
                </c:pt>
                <c:pt idx="155">
                  <c:v>13.750000000000195</c:v>
                </c:pt>
                <c:pt idx="156">
                  <c:v>68.75</c:v>
                </c:pt>
                <c:pt idx="157">
                  <c:v>151.2500000000002</c:v>
                </c:pt>
                <c:pt idx="158">
                  <c:v>206.24999999999997</c:v>
                </c:pt>
                <c:pt idx="159">
                  <c:v>164.9999999999994</c:v>
                </c:pt>
                <c:pt idx="160">
                  <c:v>54.999999999999801</c:v>
                </c:pt>
                <c:pt idx="161">
                  <c:v>-13.749999999999218</c:v>
                </c:pt>
                <c:pt idx="162">
                  <c:v>-68.75</c:v>
                </c:pt>
                <c:pt idx="163">
                  <c:v>-165.00000000000037</c:v>
                </c:pt>
                <c:pt idx="164">
                  <c:v>-233.7499999999994</c:v>
                </c:pt>
                <c:pt idx="165">
                  <c:v>-302.5000000000004</c:v>
                </c:pt>
                <c:pt idx="166">
                  <c:v>-536.24999999999977</c:v>
                </c:pt>
                <c:pt idx="167">
                  <c:v>-962.5</c:v>
                </c:pt>
                <c:pt idx="168">
                  <c:v>-1320.0000000000002</c:v>
                </c:pt>
                <c:pt idx="169">
                  <c:v>-1416.2499999999995</c:v>
                </c:pt>
                <c:pt idx="170">
                  <c:v>-1430.0000000000002</c:v>
                </c:pt>
                <c:pt idx="171">
                  <c:v>-1457.5</c:v>
                </c:pt>
                <c:pt idx="172">
                  <c:v>-1292.4999999999998</c:v>
                </c:pt>
                <c:pt idx="173">
                  <c:v>-879.99999999999977</c:v>
                </c:pt>
                <c:pt idx="174">
                  <c:v>-206.24999999999997</c:v>
                </c:pt>
                <c:pt idx="175">
                  <c:v>550</c:v>
                </c:pt>
                <c:pt idx="176">
                  <c:v>866.25000000000011</c:v>
                </c:pt>
                <c:pt idx="177">
                  <c:v>879.99999999999977</c:v>
                </c:pt>
                <c:pt idx="178">
                  <c:v>893.75</c:v>
                </c:pt>
                <c:pt idx="179">
                  <c:v>1058.7500000000005</c:v>
                </c:pt>
                <c:pt idx="180">
                  <c:v>1333.7499999999995</c:v>
                </c:pt>
                <c:pt idx="181">
                  <c:v>1347.4999999999995</c:v>
                </c:pt>
                <c:pt idx="182">
                  <c:v>1265.0000000000005</c:v>
                </c:pt>
                <c:pt idx="183">
                  <c:v>1045.0000000000002</c:v>
                </c:pt>
                <c:pt idx="184">
                  <c:v>879.99999999999977</c:v>
                </c:pt>
                <c:pt idx="185">
                  <c:v>907.50000000000023</c:v>
                </c:pt>
                <c:pt idx="186">
                  <c:v>742.49999999999977</c:v>
                </c:pt>
                <c:pt idx="187">
                  <c:v>550</c:v>
                </c:pt>
                <c:pt idx="188">
                  <c:v>481.25</c:v>
                </c:pt>
                <c:pt idx="189">
                  <c:v>412.49999999999994</c:v>
                </c:pt>
                <c:pt idx="190">
                  <c:v>316.25000000000057</c:v>
                </c:pt>
                <c:pt idx="191">
                  <c:v>233.7499999999994</c:v>
                </c:pt>
                <c:pt idx="192">
                  <c:v>164.9999999999994</c:v>
                </c:pt>
                <c:pt idx="193">
                  <c:v>110.00000000000058</c:v>
                </c:pt>
                <c:pt idx="194">
                  <c:v>96.250000000000384</c:v>
                </c:pt>
                <c:pt idx="195">
                  <c:v>151.2500000000002</c:v>
                </c:pt>
                <c:pt idx="196">
                  <c:v>165.00000000000037</c:v>
                </c:pt>
                <c:pt idx="197">
                  <c:v>82.499999999999218</c:v>
                </c:pt>
                <c:pt idx="198">
                  <c:v>13.749999999999218</c:v>
                </c:pt>
                <c:pt idx="199">
                  <c:v>13.750000000001172</c:v>
                </c:pt>
                <c:pt idx="200">
                  <c:v>55.000000000000782</c:v>
                </c:pt>
                <c:pt idx="201">
                  <c:v>82.499999999999218</c:v>
                </c:pt>
                <c:pt idx="202">
                  <c:v>-13.750000000001172</c:v>
                </c:pt>
                <c:pt idx="203">
                  <c:v>-343.75</c:v>
                </c:pt>
                <c:pt idx="204">
                  <c:v>-811.24999999999875</c:v>
                </c:pt>
                <c:pt idx="205">
                  <c:v>-1223.7499999999998</c:v>
                </c:pt>
                <c:pt idx="206">
                  <c:v>-1430.0000000000009</c:v>
                </c:pt>
                <c:pt idx="207">
                  <c:v>-1333.7500000000002</c:v>
                </c:pt>
                <c:pt idx="208">
                  <c:v>-962.5</c:v>
                </c:pt>
                <c:pt idx="209">
                  <c:v>-481.25</c:v>
                </c:pt>
                <c:pt idx="210">
                  <c:v>-137.5</c:v>
                </c:pt>
                <c:pt idx="211">
                  <c:v>96.250000000000384</c:v>
                </c:pt>
                <c:pt idx="212">
                  <c:v>467.50000000000074</c:v>
                </c:pt>
                <c:pt idx="213">
                  <c:v>866.24999999999955</c:v>
                </c:pt>
                <c:pt idx="214">
                  <c:v>921.24999999999932</c:v>
                </c:pt>
                <c:pt idx="215">
                  <c:v>591.25000000000057</c:v>
                </c:pt>
                <c:pt idx="216">
                  <c:v>220.00000000000017</c:v>
                </c:pt>
                <c:pt idx="217">
                  <c:v>-27.500000000000391</c:v>
                </c:pt>
                <c:pt idx="218">
                  <c:v>-233.75000000000037</c:v>
                </c:pt>
                <c:pt idx="219">
                  <c:v>-384.9999999999996</c:v>
                </c:pt>
                <c:pt idx="220">
                  <c:v>-536.24999999999977</c:v>
                </c:pt>
                <c:pt idx="221">
                  <c:v>-824.99999999999989</c:v>
                </c:pt>
                <c:pt idx="222">
                  <c:v>-1058.7499999999993</c:v>
                </c:pt>
                <c:pt idx="223">
                  <c:v>-1127.5000000000005</c:v>
                </c:pt>
                <c:pt idx="224">
                  <c:v>-1182.5000000000002</c:v>
                </c:pt>
                <c:pt idx="225">
                  <c:v>-1265</c:v>
                </c:pt>
                <c:pt idx="226">
                  <c:v>-1265.0000000000005</c:v>
                </c:pt>
                <c:pt idx="227">
                  <c:v>-1141.2500000000002</c:v>
                </c:pt>
                <c:pt idx="228">
                  <c:v>-673.74999999999977</c:v>
                </c:pt>
                <c:pt idx="229">
                  <c:v>0</c:v>
                </c:pt>
                <c:pt idx="230">
                  <c:v>604.99999999999977</c:v>
                </c:pt>
                <c:pt idx="231">
                  <c:v>935.00000000000011</c:v>
                </c:pt>
                <c:pt idx="232">
                  <c:v>893.75</c:v>
                </c:pt>
                <c:pt idx="233">
                  <c:v>824.99999999999989</c:v>
                </c:pt>
                <c:pt idx="234">
                  <c:v>701.25000000000011</c:v>
                </c:pt>
                <c:pt idx="235">
                  <c:v>591.25000000000011</c:v>
                </c:pt>
                <c:pt idx="236">
                  <c:v>563.75000000000023</c:v>
                </c:pt>
                <c:pt idx="237">
                  <c:v>522.49999999999955</c:v>
                </c:pt>
                <c:pt idx="238">
                  <c:v>591.24999999999955</c:v>
                </c:pt>
                <c:pt idx="239">
                  <c:v>701.25000000000011</c:v>
                </c:pt>
                <c:pt idx="240">
                  <c:v>673.74999999999977</c:v>
                </c:pt>
                <c:pt idx="241">
                  <c:v>508.7500000000004</c:v>
                </c:pt>
                <c:pt idx="242">
                  <c:v>261.2500000000008</c:v>
                </c:pt>
                <c:pt idx="243">
                  <c:v>137.5</c:v>
                </c:pt>
                <c:pt idx="244">
                  <c:v>151.2499999999992</c:v>
                </c:pt>
                <c:pt idx="245">
                  <c:v>151.2499999999992</c:v>
                </c:pt>
                <c:pt idx="246">
                  <c:v>123.75000000000077</c:v>
                </c:pt>
                <c:pt idx="247">
                  <c:v>151.2500000000002</c:v>
                </c:pt>
                <c:pt idx="248">
                  <c:v>219.9999999999992</c:v>
                </c:pt>
                <c:pt idx="249">
                  <c:v>220.00000000000017</c:v>
                </c:pt>
                <c:pt idx="250">
                  <c:v>206.24999999999997</c:v>
                </c:pt>
                <c:pt idx="251">
                  <c:v>275</c:v>
                </c:pt>
                <c:pt idx="252">
                  <c:v>330.00000000000074</c:v>
                </c:pt>
                <c:pt idx="253">
                  <c:v>275</c:v>
                </c:pt>
                <c:pt idx="254">
                  <c:v>151.2499999999992</c:v>
                </c:pt>
                <c:pt idx="255">
                  <c:v>68.75</c:v>
                </c:pt>
                <c:pt idx="256">
                  <c:v>55.000000000000782</c:v>
                </c:pt>
                <c:pt idx="257">
                  <c:v>96.250000000000384</c:v>
                </c:pt>
                <c:pt idx="258">
                  <c:v>206.24999999999997</c:v>
                </c:pt>
                <c:pt idx="259">
                  <c:v>329.99999999999983</c:v>
                </c:pt>
                <c:pt idx="260">
                  <c:v>329.99999999999983</c:v>
                </c:pt>
                <c:pt idx="261">
                  <c:v>220.00000000000017</c:v>
                </c:pt>
                <c:pt idx="262">
                  <c:v>164.9999999999994</c:v>
                </c:pt>
                <c:pt idx="263">
                  <c:v>164.9999999999994</c:v>
                </c:pt>
                <c:pt idx="264">
                  <c:v>137.5</c:v>
                </c:pt>
                <c:pt idx="265">
                  <c:v>68.75</c:v>
                </c:pt>
                <c:pt idx="266">
                  <c:v>27.500000000000391</c:v>
                </c:pt>
                <c:pt idx="267">
                  <c:v>151.2500000000002</c:v>
                </c:pt>
                <c:pt idx="268">
                  <c:v>316.2499999999996</c:v>
                </c:pt>
                <c:pt idx="269">
                  <c:v>316.2499999999996</c:v>
                </c:pt>
                <c:pt idx="270">
                  <c:v>220.00000000000117</c:v>
                </c:pt>
                <c:pt idx="271">
                  <c:v>275</c:v>
                </c:pt>
                <c:pt idx="272">
                  <c:v>508.74999999999841</c:v>
                </c:pt>
                <c:pt idx="273">
                  <c:v>481.25</c:v>
                </c:pt>
                <c:pt idx="274">
                  <c:v>233.75000000000037</c:v>
                </c:pt>
                <c:pt idx="275">
                  <c:v>151.25000000000117</c:v>
                </c:pt>
                <c:pt idx="276">
                  <c:v>247.4999999999996</c:v>
                </c:pt>
                <c:pt idx="277">
                  <c:v>357.4999999999992</c:v>
                </c:pt>
                <c:pt idx="278">
                  <c:v>275</c:v>
                </c:pt>
                <c:pt idx="279">
                  <c:v>68.75</c:v>
                </c:pt>
                <c:pt idx="280">
                  <c:v>-54.999999999998828</c:v>
                </c:pt>
                <c:pt idx="281">
                  <c:v>-96.250000000000384</c:v>
                </c:pt>
                <c:pt idx="282">
                  <c:v>-109.9999999999996</c:v>
                </c:pt>
                <c:pt idx="283">
                  <c:v>-137.5</c:v>
                </c:pt>
                <c:pt idx="284">
                  <c:v>-206.24999999999997</c:v>
                </c:pt>
                <c:pt idx="285">
                  <c:v>-288.7499999999992</c:v>
                </c:pt>
                <c:pt idx="286">
                  <c:v>-357.50000000000114</c:v>
                </c:pt>
                <c:pt idx="287">
                  <c:v>-316.2499999999996</c:v>
                </c:pt>
                <c:pt idx="288">
                  <c:v>-178.7499999999996</c:v>
                </c:pt>
                <c:pt idx="289">
                  <c:v>-55.000000000000782</c:v>
                </c:pt>
                <c:pt idx="290">
                  <c:v>-137.5</c:v>
                </c:pt>
                <c:pt idx="291">
                  <c:v>-275</c:v>
                </c:pt>
                <c:pt idx="292">
                  <c:v>-137.5</c:v>
                </c:pt>
                <c:pt idx="293">
                  <c:v>0</c:v>
                </c:pt>
                <c:pt idx="294">
                  <c:v>13.749999999999218</c:v>
                </c:pt>
                <c:pt idx="295">
                  <c:v>55.000000000000782</c:v>
                </c:pt>
                <c:pt idx="296">
                  <c:v>68.75</c:v>
                </c:pt>
                <c:pt idx="297">
                  <c:v>41.249999999999609</c:v>
                </c:pt>
                <c:pt idx="298">
                  <c:v>-13.749999999999218</c:v>
                </c:pt>
                <c:pt idx="299">
                  <c:v>-82.50000000000118</c:v>
                </c:pt>
                <c:pt idx="300">
                  <c:v>-165.00000000000037</c:v>
                </c:pt>
                <c:pt idx="301">
                  <c:v>-261.24999999999881</c:v>
                </c:pt>
                <c:pt idx="302">
                  <c:v>-343.75</c:v>
                </c:pt>
                <c:pt idx="303">
                  <c:v>-357.50000000000023</c:v>
                </c:pt>
                <c:pt idx="304">
                  <c:v>-302.49999999999943</c:v>
                </c:pt>
                <c:pt idx="305">
                  <c:v>-206.24999999999997</c:v>
                </c:pt>
                <c:pt idx="306">
                  <c:v>-96.250000000000384</c:v>
                </c:pt>
                <c:pt idx="307">
                  <c:v>-27.500000000000391</c:v>
                </c:pt>
                <c:pt idx="308">
                  <c:v>-13.750000000000195</c:v>
                </c:pt>
                <c:pt idx="309">
                  <c:v>-54.999999999999801</c:v>
                </c:pt>
                <c:pt idx="310">
                  <c:v>-123.7499999999998</c:v>
                </c:pt>
                <c:pt idx="311">
                  <c:v>-247.4999999999996</c:v>
                </c:pt>
                <c:pt idx="312">
                  <c:v>-866.24999999999955</c:v>
                </c:pt>
                <c:pt idx="313">
                  <c:v>-1430.0000000000009</c:v>
                </c:pt>
                <c:pt idx="314">
                  <c:v>-1333.7500000000002</c:v>
                </c:pt>
                <c:pt idx="315">
                  <c:v>-962.5</c:v>
                </c:pt>
                <c:pt idx="316">
                  <c:v>-481.25</c:v>
                </c:pt>
                <c:pt idx="317">
                  <c:v>-137.5</c:v>
                </c:pt>
                <c:pt idx="318">
                  <c:v>96.250000000000384</c:v>
                </c:pt>
                <c:pt idx="319">
                  <c:v>467.50000000000074</c:v>
                </c:pt>
                <c:pt idx="320">
                  <c:v>866.24999999999955</c:v>
                </c:pt>
                <c:pt idx="321">
                  <c:v>921.24999999999932</c:v>
                </c:pt>
                <c:pt idx="322">
                  <c:v>591.25000000000057</c:v>
                </c:pt>
                <c:pt idx="323">
                  <c:v>357.50000000000023</c:v>
                </c:pt>
                <c:pt idx="324">
                  <c:v>591.24999999999955</c:v>
                </c:pt>
                <c:pt idx="325">
                  <c:v>563.75000000000023</c:v>
                </c:pt>
                <c:pt idx="326">
                  <c:v>302.5000000000004</c:v>
                </c:pt>
                <c:pt idx="327">
                  <c:v>123.7499999999998</c:v>
                </c:pt>
                <c:pt idx="328">
                  <c:v>-13.750000000000195</c:v>
                </c:pt>
                <c:pt idx="329">
                  <c:v>68.75</c:v>
                </c:pt>
                <c:pt idx="330">
                  <c:v>192.4999999999998</c:v>
                </c:pt>
                <c:pt idx="331">
                  <c:v>384.9999999999996</c:v>
                </c:pt>
                <c:pt idx="332">
                  <c:v>467.49999999999977</c:v>
                </c:pt>
                <c:pt idx="333">
                  <c:v>384.9999999999996</c:v>
                </c:pt>
                <c:pt idx="334">
                  <c:v>27.499999999999414</c:v>
                </c:pt>
                <c:pt idx="335">
                  <c:v>-329.99999999999881</c:v>
                </c:pt>
                <c:pt idx="336">
                  <c:v>-288.7499999999992</c:v>
                </c:pt>
                <c:pt idx="337">
                  <c:v>-192.50000000000077</c:v>
                </c:pt>
                <c:pt idx="338">
                  <c:v>-151.2500000000002</c:v>
                </c:pt>
                <c:pt idx="339">
                  <c:v>-109.9999999999996</c:v>
                </c:pt>
                <c:pt idx="340">
                  <c:v>-96.249999999999417</c:v>
                </c:pt>
                <c:pt idx="341">
                  <c:v>-96.250000000000384</c:v>
                </c:pt>
                <c:pt idx="342">
                  <c:v>-110.00000000000058</c:v>
                </c:pt>
                <c:pt idx="343">
                  <c:v>-164.9999999999994</c:v>
                </c:pt>
                <c:pt idx="344">
                  <c:v>-261.24999999999977</c:v>
                </c:pt>
                <c:pt idx="345">
                  <c:v>-275</c:v>
                </c:pt>
                <c:pt idx="346">
                  <c:v>-206.24999999999997</c:v>
                </c:pt>
                <c:pt idx="347">
                  <c:v>-151.2500000000002</c:v>
                </c:pt>
                <c:pt idx="348">
                  <c:v>-137.5</c:v>
                </c:pt>
                <c:pt idx="349">
                  <c:v>-151.2500000000002</c:v>
                </c:pt>
                <c:pt idx="350">
                  <c:v>-123.7499999999998</c:v>
                </c:pt>
                <c:pt idx="351">
                  <c:v>-54.999999999999801</c:v>
                </c:pt>
                <c:pt idx="352">
                  <c:v>-27.500000000000391</c:v>
                </c:pt>
                <c:pt idx="353">
                  <c:v>-13.750000000000195</c:v>
                </c:pt>
                <c:pt idx="354">
                  <c:v>13.750000000000195</c:v>
                </c:pt>
                <c:pt idx="355">
                  <c:v>41.25000000000059</c:v>
                </c:pt>
                <c:pt idx="356">
                  <c:v>137.5</c:v>
                </c:pt>
                <c:pt idx="357">
                  <c:v>219.9999999999992</c:v>
                </c:pt>
                <c:pt idx="358">
                  <c:v>165.00000000000037</c:v>
                </c:pt>
                <c:pt idx="359">
                  <c:v>41.25000000000059</c:v>
                </c:pt>
                <c:pt idx="360">
                  <c:v>-151.2500000000002</c:v>
                </c:pt>
                <c:pt idx="361">
                  <c:v>-467.49999999999977</c:v>
                </c:pt>
                <c:pt idx="362">
                  <c:v>-921.25000000000034</c:v>
                </c:pt>
                <c:pt idx="363">
                  <c:v>-1320.0000000000002</c:v>
                </c:pt>
                <c:pt idx="364">
                  <c:v>-1457.5</c:v>
                </c:pt>
                <c:pt idx="365">
                  <c:v>-1457.5</c:v>
                </c:pt>
                <c:pt idx="366">
                  <c:v>-1457.4999999999995</c:v>
                </c:pt>
                <c:pt idx="367">
                  <c:v>-1017.4999999999997</c:v>
                </c:pt>
                <c:pt idx="368">
                  <c:v>-164.99999999999991</c:v>
                </c:pt>
                <c:pt idx="369">
                  <c:v>577.49999999999989</c:v>
                </c:pt>
                <c:pt idx="370">
                  <c:v>1182.5000000000002</c:v>
                </c:pt>
                <c:pt idx="371">
                  <c:v>1526.2499999999995</c:v>
                </c:pt>
                <c:pt idx="372">
                  <c:v>1471.2499999999993</c:v>
                </c:pt>
                <c:pt idx="373">
                  <c:v>1182.5000000000002</c:v>
                </c:pt>
                <c:pt idx="374">
                  <c:v>797.50000000000057</c:v>
                </c:pt>
                <c:pt idx="375">
                  <c:v>426.25000000000017</c:v>
                </c:pt>
                <c:pt idx="376">
                  <c:v>151.2500000000002</c:v>
                </c:pt>
                <c:pt idx="377">
                  <c:v>0</c:v>
                </c:pt>
                <c:pt idx="378">
                  <c:v>-68.75</c:v>
                </c:pt>
                <c:pt idx="379">
                  <c:v>-165.00000000000037</c:v>
                </c:pt>
                <c:pt idx="380">
                  <c:v>-343.75</c:v>
                </c:pt>
                <c:pt idx="381">
                  <c:v>-687.5</c:v>
                </c:pt>
                <c:pt idx="382">
                  <c:v>-1182.5000000000002</c:v>
                </c:pt>
                <c:pt idx="383">
                  <c:v>-1457.5</c:v>
                </c:pt>
                <c:pt idx="384">
                  <c:v>-1457.5</c:v>
                </c:pt>
                <c:pt idx="385">
                  <c:v>-1457.4999999999995</c:v>
                </c:pt>
                <c:pt idx="386">
                  <c:v>-1471.2499999999998</c:v>
                </c:pt>
                <c:pt idx="387">
                  <c:v>-1196.25</c:v>
                </c:pt>
                <c:pt idx="388">
                  <c:v>-838.75000000000023</c:v>
                </c:pt>
                <c:pt idx="389">
                  <c:v>-728.75</c:v>
                </c:pt>
                <c:pt idx="390">
                  <c:v>-604.99999999999977</c:v>
                </c:pt>
                <c:pt idx="391">
                  <c:v>-481.24999999999989</c:v>
                </c:pt>
                <c:pt idx="392">
                  <c:v>-453.75000000000011</c:v>
                </c:pt>
                <c:pt idx="393">
                  <c:v>-550</c:v>
                </c:pt>
                <c:pt idx="394">
                  <c:v>-605</c:v>
                </c:pt>
                <c:pt idx="395">
                  <c:v>-440.00000000000006</c:v>
                </c:pt>
                <c:pt idx="396">
                  <c:v>-151.25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87-4248-9026-2487924C60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214672"/>
        <c:axId val="23668144"/>
      </c:lineChart>
      <c:catAx>
        <c:axId val="359546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</a:t>
                </a:r>
                <a:r>
                  <a:rPr lang="en-GB" sz="1400" baseline="0"/>
                  <a:t> (s)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3659712"/>
        <c:crosses val="autoZero"/>
        <c:auto val="1"/>
        <c:lblAlgn val="ctr"/>
        <c:lblOffset val="100"/>
        <c:noMultiLvlLbl val="0"/>
      </c:catAx>
      <c:valAx>
        <c:axId val="27365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Velocity</a:t>
                </a:r>
                <a:r>
                  <a:rPr lang="en-GB" sz="1400" baseline="0"/>
                  <a:t> (km/h)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9546512"/>
        <c:crosses val="autoZero"/>
        <c:crossBetween val="between"/>
      </c:valAx>
      <c:valAx>
        <c:axId val="236681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Acceleration</a:t>
                </a:r>
                <a:r>
                  <a:rPr lang="en-GB" sz="1400" baseline="0"/>
                  <a:t> Force (N)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214672"/>
        <c:crosses val="max"/>
        <c:crossBetween val="between"/>
      </c:valAx>
      <c:catAx>
        <c:axId val="29214672"/>
        <c:scaling>
          <c:orientation val="minMax"/>
        </c:scaling>
        <c:delete val="1"/>
        <c:axPos val="b"/>
        <c:majorTickMark val="out"/>
        <c:minorTickMark val="none"/>
        <c:tickLblPos val="nextTo"/>
        <c:crossAx val="23668144"/>
        <c:crosses val="autoZero"/>
        <c:auto val="1"/>
        <c:lblAlgn val="ctr"/>
        <c:lblOffset val="100"/>
        <c:noMultiLvlLbl val="0"/>
      </c:cat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2114046115414447"/>
          <c:y val="0.11042783419283744"/>
          <c:w val="0.22331955629823758"/>
          <c:h val="0.148385962873555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Vehicle</a:t>
            </a:r>
            <a:r>
              <a:rPr lang="en-GB" baseline="0"/>
              <a:t> Speed and Acceleration Force vs Time (High Phase)</a:t>
            </a:r>
            <a:endParaRPr lang="en-GB"/>
          </a:p>
        </c:rich>
      </c:tx>
      <c:layout>
        <c:manualLayout>
          <c:xMode val="edge"/>
          <c:yMode val="edge"/>
          <c:x val="0.19460009769524494"/>
          <c:y val="9.166666967410332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5359307051999447E-2"/>
          <c:y val="0.10945000359087938"/>
          <c:w val="0.85064195558437394"/>
          <c:h val="0.7899613448150048"/>
        </c:manualLayout>
      </c:layout>
      <c:lineChart>
        <c:grouping val="standard"/>
        <c:varyColors val="0"/>
        <c:ser>
          <c:idx val="1"/>
          <c:order val="1"/>
          <c:tx>
            <c:v>Velocity (km/h)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WLTC_class_3!$E$1031:$E$1485</c:f>
              <c:numCache>
                <c:formatCode>0.0_ 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3.6</c:v>
                </c:pt>
                <c:pt idx="6">
                  <c:v>8.6</c:v>
                </c:pt>
                <c:pt idx="7">
                  <c:v>14.6</c:v>
                </c:pt>
                <c:pt idx="8">
                  <c:v>20</c:v>
                </c:pt>
                <c:pt idx="9">
                  <c:v>24.4</c:v>
                </c:pt>
                <c:pt idx="10">
                  <c:v>28.2</c:v>
                </c:pt>
                <c:pt idx="11">
                  <c:v>31.7</c:v>
                </c:pt>
                <c:pt idx="12">
                  <c:v>35</c:v>
                </c:pt>
                <c:pt idx="13">
                  <c:v>37.6</c:v>
                </c:pt>
                <c:pt idx="14">
                  <c:v>39.700000000000003</c:v>
                </c:pt>
                <c:pt idx="15">
                  <c:v>41.5</c:v>
                </c:pt>
                <c:pt idx="16">
                  <c:v>43.6</c:v>
                </c:pt>
                <c:pt idx="17">
                  <c:v>46</c:v>
                </c:pt>
                <c:pt idx="18">
                  <c:v>48.4</c:v>
                </c:pt>
                <c:pt idx="19">
                  <c:v>50.5</c:v>
                </c:pt>
                <c:pt idx="20">
                  <c:v>51.9</c:v>
                </c:pt>
                <c:pt idx="21">
                  <c:v>52.6</c:v>
                </c:pt>
                <c:pt idx="22">
                  <c:v>52.8</c:v>
                </c:pt>
                <c:pt idx="23">
                  <c:v>52.9</c:v>
                </c:pt>
                <c:pt idx="24">
                  <c:v>53.1</c:v>
                </c:pt>
                <c:pt idx="25">
                  <c:v>53.3</c:v>
                </c:pt>
                <c:pt idx="26">
                  <c:v>53.1</c:v>
                </c:pt>
                <c:pt idx="27">
                  <c:v>52.3</c:v>
                </c:pt>
                <c:pt idx="28">
                  <c:v>50.7</c:v>
                </c:pt>
                <c:pt idx="29">
                  <c:v>48.8</c:v>
                </c:pt>
                <c:pt idx="30">
                  <c:v>46.5</c:v>
                </c:pt>
                <c:pt idx="31">
                  <c:v>43.8</c:v>
                </c:pt>
                <c:pt idx="32">
                  <c:v>40.299999999999997</c:v>
                </c:pt>
                <c:pt idx="33">
                  <c:v>36</c:v>
                </c:pt>
                <c:pt idx="34">
                  <c:v>30.7</c:v>
                </c:pt>
                <c:pt idx="35">
                  <c:v>25.4</c:v>
                </c:pt>
                <c:pt idx="36">
                  <c:v>21</c:v>
                </c:pt>
                <c:pt idx="37">
                  <c:v>16.7</c:v>
                </c:pt>
                <c:pt idx="38">
                  <c:v>13.4</c:v>
                </c:pt>
                <c:pt idx="39">
                  <c:v>12</c:v>
                </c:pt>
                <c:pt idx="40">
                  <c:v>12.1</c:v>
                </c:pt>
                <c:pt idx="41">
                  <c:v>12.8</c:v>
                </c:pt>
                <c:pt idx="42">
                  <c:v>15.6</c:v>
                </c:pt>
                <c:pt idx="43">
                  <c:v>19.899999999999999</c:v>
                </c:pt>
                <c:pt idx="44">
                  <c:v>23.4</c:v>
                </c:pt>
                <c:pt idx="45">
                  <c:v>24.6</c:v>
                </c:pt>
                <c:pt idx="46">
                  <c:v>25.2</c:v>
                </c:pt>
                <c:pt idx="47">
                  <c:v>26.4</c:v>
                </c:pt>
                <c:pt idx="48">
                  <c:v>28.8</c:v>
                </c:pt>
                <c:pt idx="49">
                  <c:v>31.8</c:v>
                </c:pt>
                <c:pt idx="50">
                  <c:v>35.299999999999997</c:v>
                </c:pt>
                <c:pt idx="51">
                  <c:v>39.5</c:v>
                </c:pt>
                <c:pt idx="52">
                  <c:v>44.5</c:v>
                </c:pt>
                <c:pt idx="53">
                  <c:v>49.3</c:v>
                </c:pt>
                <c:pt idx="54">
                  <c:v>53.3</c:v>
                </c:pt>
                <c:pt idx="55">
                  <c:v>56.4</c:v>
                </c:pt>
                <c:pt idx="56">
                  <c:v>58.9</c:v>
                </c:pt>
                <c:pt idx="57">
                  <c:v>61.2</c:v>
                </c:pt>
                <c:pt idx="58">
                  <c:v>62.6</c:v>
                </c:pt>
                <c:pt idx="59">
                  <c:v>63</c:v>
                </c:pt>
                <c:pt idx="60">
                  <c:v>62.5</c:v>
                </c:pt>
                <c:pt idx="61">
                  <c:v>60.9</c:v>
                </c:pt>
                <c:pt idx="62">
                  <c:v>59.3</c:v>
                </c:pt>
                <c:pt idx="63">
                  <c:v>58.6</c:v>
                </c:pt>
                <c:pt idx="64">
                  <c:v>58.6</c:v>
                </c:pt>
                <c:pt idx="65">
                  <c:v>58.7</c:v>
                </c:pt>
                <c:pt idx="66">
                  <c:v>58.8</c:v>
                </c:pt>
                <c:pt idx="67">
                  <c:v>58.8</c:v>
                </c:pt>
                <c:pt idx="68">
                  <c:v>58.8</c:v>
                </c:pt>
                <c:pt idx="69">
                  <c:v>59.1</c:v>
                </c:pt>
                <c:pt idx="70">
                  <c:v>60.1</c:v>
                </c:pt>
                <c:pt idx="71">
                  <c:v>61.7</c:v>
                </c:pt>
                <c:pt idx="72">
                  <c:v>63</c:v>
                </c:pt>
                <c:pt idx="73">
                  <c:v>63.7</c:v>
                </c:pt>
                <c:pt idx="74">
                  <c:v>63.9</c:v>
                </c:pt>
                <c:pt idx="75">
                  <c:v>63.5</c:v>
                </c:pt>
                <c:pt idx="76">
                  <c:v>62.3</c:v>
                </c:pt>
                <c:pt idx="77">
                  <c:v>60.3</c:v>
                </c:pt>
                <c:pt idx="78">
                  <c:v>58.9</c:v>
                </c:pt>
                <c:pt idx="79">
                  <c:v>58.4</c:v>
                </c:pt>
                <c:pt idx="80">
                  <c:v>58.8</c:v>
                </c:pt>
                <c:pt idx="81">
                  <c:v>60.2</c:v>
                </c:pt>
                <c:pt idx="82">
                  <c:v>62.3</c:v>
                </c:pt>
                <c:pt idx="83">
                  <c:v>63.9</c:v>
                </c:pt>
                <c:pt idx="84">
                  <c:v>64.5</c:v>
                </c:pt>
                <c:pt idx="85">
                  <c:v>64.400000000000006</c:v>
                </c:pt>
                <c:pt idx="86">
                  <c:v>63.5</c:v>
                </c:pt>
                <c:pt idx="87">
                  <c:v>62</c:v>
                </c:pt>
                <c:pt idx="88">
                  <c:v>61.2</c:v>
                </c:pt>
                <c:pt idx="89">
                  <c:v>61.3</c:v>
                </c:pt>
                <c:pt idx="90">
                  <c:v>62.6</c:v>
                </c:pt>
                <c:pt idx="91">
                  <c:v>65.3</c:v>
                </c:pt>
                <c:pt idx="92">
                  <c:v>68</c:v>
                </c:pt>
                <c:pt idx="93">
                  <c:v>69.400000000000006</c:v>
                </c:pt>
                <c:pt idx="94">
                  <c:v>69.7</c:v>
                </c:pt>
                <c:pt idx="95">
                  <c:v>69.3</c:v>
                </c:pt>
                <c:pt idx="96">
                  <c:v>68.099999999999994</c:v>
                </c:pt>
                <c:pt idx="97">
                  <c:v>66.900000000000006</c:v>
                </c:pt>
                <c:pt idx="98">
                  <c:v>66.2</c:v>
                </c:pt>
                <c:pt idx="99">
                  <c:v>65.7</c:v>
                </c:pt>
                <c:pt idx="100">
                  <c:v>64.900000000000006</c:v>
                </c:pt>
                <c:pt idx="101">
                  <c:v>63.2</c:v>
                </c:pt>
                <c:pt idx="102">
                  <c:v>60.3</c:v>
                </c:pt>
                <c:pt idx="103">
                  <c:v>55.8</c:v>
                </c:pt>
                <c:pt idx="104">
                  <c:v>50.5</c:v>
                </c:pt>
                <c:pt idx="105">
                  <c:v>45.2</c:v>
                </c:pt>
                <c:pt idx="106">
                  <c:v>40.1</c:v>
                </c:pt>
                <c:pt idx="107">
                  <c:v>36.200000000000003</c:v>
                </c:pt>
                <c:pt idx="108">
                  <c:v>32.9</c:v>
                </c:pt>
                <c:pt idx="109">
                  <c:v>29.8</c:v>
                </c:pt>
                <c:pt idx="110">
                  <c:v>26.6</c:v>
                </c:pt>
                <c:pt idx="111">
                  <c:v>23</c:v>
                </c:pt>
                <c:pt idx="112">
                  <c:v>19.399999999999999</c:v>
                </c:pt>
                <c:pt idx="113">
                  <c:v>16.3</c:v>
                </c:pt>
                <c:pt idx="114">
                  <c:v>14.6</c:v>
                </c:pt>
                <c:pt idx="115">
                  <c:v>14.2</c:v>
                </c:pt>
                <c:pt idx="116">
                  <c:v>14.3</c:v>
                </c:pt>
                <c:pt idx="117">
                  <c:v>14.6</c:v>
                </c:pt>
                <c:pt idx="118">
                  <c:v>15.1</c:v>
                </c:pt>
                <c:pt idx="119">
                  <c:v>16.399999999999999</c:v>
                </c:pt>
                <c:pt idx="120">
                  <c:v>19.100000000000001</c:v>
                </c:pt>
                <c:pt idx="121">
                  <c:v>22.5</c:v>
                </c:pt>
                <c:pt idx="122">
                  <c:v>24.4</c:v>
                </c:pt>
                <c:pt idx="123">
                  <c:v>24.8</c:v>
                </c:pt>
                <c:pt idx="124">
                  <c:v>22.7</c:v>
                </c:pt>
                <c:pt idx="125">
                  <c:v>17.399999999999999</c:v>
                </c:pt>
                <c:pt idx="126">
                  <c:v>13.8</c:v>
                </c:pt>
                <c:pt idx="127">
                  <c:v>12</c:v>
                </c:pt>
                <c:pt idx="128">
                  <c:v>12</c:v>
                </c:pt>
                <c:pt idx="129">
                  <c:v>12</c:v>
                </c:pt>
                <c:pt idx="130">
                  <c:v>13.9</c:v>
                </c:pt>
                <c:pt idx="131">
                  <c:v>18.8</c:v>
                </c:pt>
                <c:pt idx="132">
                  <c:v>25.1</c:v>
                </c:pt>
                <c:pt idx="133">
                  <c:v>29.8</c:v>
                </c:pt>
                <c:pt idx="134">
                  <c:v>33.799999999999997</c:v>
                </c:pt>
                <c:pt idx="135">
                  <c:v>38.200000000000003</c:v>
                </c:pt>
                <c:pt idx="136">
                  <c:v>43.4</c:v>
                </c:pt>
                <c:pt idx="137">
                  <c:v>48.9</c:v>
                </c:pt>
                <c:pt idx="138">
                  <c:v>53.8</c:v>
                </c:pt>
                <c:pt idx="139">
                  <c:v>57.8</c:v>
                </c:pt>
                <c:pt idx="140">
                  <c:v>61.5</c:v>
                </c:pt>
                <c:pt idx="141">
                  <c:v>65</c:v>
                </c:pt>
                <c:pt idx="142">
                  <c:v>68.400000000000006</c:v>
                </c:pt>
                <c:pt idx="143">
                  <c:v>71.599999999999994</c:v>
                </c:pt>
                <c:pt idx="144">
                  <c:v>73</c:v>
                </c:pt>
                <c:pt idx="145">
                  <c:v>74.3</c:v>
                </c:pt>
                <c:pt idx="146">
                  <c:v>76.2</c:v>
                </c:pt>
                <c:pt idx="147">
                  <c:v>77.900000000000006</c:v>
                </c:pt>
                <c:pt idx="148">
                  <c:v>79.5</c:v>
                </c:pt>
                <c:pt idx="149">
                  <c:v>81</c:v>
                </c:pt>
                <c:pt idx="150">
                  <c:v>82.3</c:v>
                </c:pt>
                <c:pt idx="151">
                  <c:v>83.5</c:v>
                </c:pt>
                <c:pt idx="152">
                  <c:v>84.6</c:v>
                </c:pt>
                <c:pt idx="153">
                  <c:v>85.5</c:v>
                </c:pt>
                <c:pt idx="154">
                  <c:v>86.3</c:v>
                </c:pt>
                <c:pt idx="155">
                  <c:v>87.1</c:v>
                </c:pt>
                <c:pt idx="156">
                  <c:v>88.1</c:v>
                </c:pt>
                <c:pt idx="157">
                  <c:v>89.1</c:v>
                </c:pt>
                <c:pt idx="158">
                  <c:v>90.1</c:v>
                </c:pt>
                <c:pt idx="159">
                  <c:v>91</c:v>
                </c:pt>
                <c:pt idx="160">
                  <c:v>91.7</c:v>
                </c:pt>
                <c:pt idx="161">
                  <c:v>92.3</c:v>
                </c:pt>
                <c:pt idx="162">
                  <c:v>92.8</c:v>
                </c:pt>
                <c:pt idx="163">
                  <c:v>93.1</c:v>
                </c:pt>
                <c:pt idx="164">
                  <c:v>93.1</c:v>
                </c:pt>
                <c:pt idx="165">
                  <c:v>93.1</c:v>
                </c:pt>
                <c:pt idx="166">
                  <c:v>93.1</c:v>
                </c:pt>
                <c:pt idx="167">
                  <c:v>93.1</c:v>
                </c:pt>
                <c:pt idx="168">
                  <c:v>93.1</c:v>
                </c:pt>
                <c:pt idx="169">
                  <c:v>93.1</c:v>
                </c:pt>
                <c:pt idx="170">
                  <c:v>93.1</c:v>
                </c:pt>
                <c:pt idx="171">
                  <c:v>93.1</c:v>
                </c:pt>
                <c:pt idx="172">
                  <c:v>93.1</c:v>
                </c:pt>
                <c:pt idx="173">
                  <c:v>93.2</c:v>
                </c:pt>
                <c:pt idx="174">
                  <c:v>93.2</c:v>
                </c:pt>
                <c:pt idx="175">
                  <c:v>93.3</c:v>
                </c:pt>
                <c:pt idx="176">
                  <c:v>93.7</c:v>
                </c:pt>
                <c:pt idx="177">
                  <c:v>94.2</c:v>
                </c:pt>
                <c:pt idx="178">
                  <c:v>95</c:v>
                </c:pt>
                <c:pt idx="179">
                  <c:v>95.8</c:v>
                </c:pt>
                <c:pt idx="180">
                  <c:v>96.4</c:v>
                </c:pt>
                <c:pt idx="181">
                  <c:v>96.8</c:v>
                </c:pt>
                <c:pt idx="182">
                  <c:v>97</c:v>
                </c:pt>
                <c:pt idx="183">
                  <c:v>97.1</c:v>
                </c:pt>
                <c:pt idx="184">
                  <c:v>97.2</c:v>
                </c:pt>
                <c:pt idx="185">
                  <c:v>97.3</c:v>
                </c:pt>
                <c:pt idx="186">
                  <c:v>97.4</c:v>
                </c:pt>
                <c:pt idx="187">
                  <c:v>97.4</c:v>
                </c:pt>
                <c:pt idx="188">
                  <c:v>97.4</c:v>
                </c:pt>
                <c:pt idx="189">
                  <c:v>97.4</c:v>
                </c:pt>
                <c:pt idx="190">
                  <c:v>97.3</c:v>
                </c:pt>
                <c:pt idx="191">
                  <c:v>97.3</c:v>
                </c:pt>
                <c:pt idx="192">
                  <c:v>97.3</c:v>
                </c:pt>
                <c:pt idx="193">
                  <c:v>97.3</c:v>
                </c:pt>
                <c:pt idx="194">
                  <c:v>97.2</c:v>
                </c:pt>
                <c:pt idx="195">
                  <c:v>97.1</c:v>
                </c:pt>
                <c:pt idx="196">
                  <c:v>97</c:v>
                </c:pt>
                <c:pt idx="197">
                  <c:v>96.9</c:v>
                </c:pt>
                <c:pt idx="198">
                  <c:v>96.7</c:v>
                </c:pt>
                <c:pt idx="199">
                  <c:v>96.4</c:v>
                </c:pt>
                <c:pt idx="200">
                  <c:v>96.1</c:v>
                </c:pt>
                <c:pt idx="201">
                  <c:v>95.7</c:v>
                </c:pt>
                <c:pt idx="202">
                  <c:v>95.5</c:v>
                </c:pt>
                <c:pt idx="203">
                  <c:v>95.3</c:v>
                </c:pt>
                <c:pt idx="204">
                  <c:v>95.2</c:v>
                </c:pt>
                <c:pt idx="205">
                  <c:v>95</c:v>
                </c:pt>
                <c:pt idx="206">
                  <c:v>94.9</c:v>
                </c:pt>
                <c:pt idx="207">
                  <c:v>94.7</c:v>
                </c:pt>
                <c:pt idx="208">
                  <c:v>94.5</c:v>
                </c:pt>
                <c:pt idx="209">
                  <c:v>94.4</c:v>
                </c:pt>
                <c:pt idx="210">
                  <c:v>94.4</c:v>
                </c:pt>
                <c:pt idx="211">
                  <c:v>94.3</c:v>
                </c:pt>
                <c:pt idx="212">
                  <c:v>94.3</c:v>
                </c:pt>
                <c:pt idx="213">
                  <c:v>94.1</c:v>
                </c:pt>
                <c:pt idx="214">
                  <c:v>93.9</c:v>
                </c:pt>
                <c:pt idx="215">
                  <c:v>93.4</c:v>
                </c:pt>
                <c:pt idx="216">
                  <c:v>92.8</c:v>
                </c:pt>
                <c:pt idx="217">
                  <c:v>92</c:v>
                </c:pt>
                <c:pt idx="218">
                  <c:v>91.3</c:v>
                </c:pt>
                <c:pt idx="219">
                  <c:v>90.6</c:v>
                </c:pt>
                <c:pt idx="220">
                  <c:v>90</c:v>
                </c:pt>
                <c:pt idx="221">
                  <c:v>89.3</c:v>
                </c:pt>
                <c:pt idx="222">
                  <c:v>88.7</c:v>
                </c:pt>
                <c:pt idx="223">
                  <c:v>88.1</c:v>
                </c:pt>
                <c:pt idx="224">
                  <c:v>87.4</c:v>
                </c:pt>
                <c:pt idx="225">
                  <c:v>86.7</c:v>
                </c:pt>
                <c:pt idx="226">
                  <c:v>86</c:v>
                </c:pt>
                <c:pt idx="227">
                  <c:v>85.3</c:v>
                </c:pt>
                <c:pt idx="228">
                  <c:v>84.7</c:v>
                </c:pt>
                <c:pt idx="229">
                  <c:v>84.1</c:v>
                </c:pt>
                <c:pt idx="230">
                  <c:v>83.5</c:v>
                </c:pt>
                <c:pt idx="231">
                  <c:v>82.9</c:v>
                </c:pt>
                <c:pt idx="232">
                  <c:v>82.3</c:v>
                </c:pt>
                <c:pt idx="233">
                  <c:v>81.7</c:v>
                </c:pt>
                <c:pt idx="234">
                  <c:v>81.099999999999994</c:v>
                </c:pt>
                <c:pt idx="235">
                  <c:v>80.5</c:v>
                </c:pt>
                <c:pt idx="236">
                  <c:v>79.900000000000006</c:v>
                </c:pt>
                <c:pt idx="237">
                  <c:v>79.400000000000006</c:v>
                </c:pt>
                <c:pt idx="238">
                  <c:v>79</c:v>
                </c:pt>
                <c:pt idx="239">
                  <c:v>78.7</c:v>
                </c:pt>
                <c:pt idx="240">
                  <c:v>78.7</c:v>
                </c:pt>
                <c:pt idx="241">
                  <c:v>78.8</c:v>
                </c:pt>
                <c:pt idx="242">
                  <c:v>79.099999999999994</c:v>
                </c:pt>
                <c:pt idx="243">
                  <c:v>79.400000000000006</c:v>
                </c:pt>
                <c:pt idx="244">
                  <c:v>79.599999999999994</c:v>
                </c:pt>
                <c:pt idx="245">
                  <c:v>79.8</c:v>
                </c:pt>
                <c:pt idx="246">
                  <c:v>79.8</c:v>
                </c:pt>
                <c:pt idx="247">
                  <c:v>79.599999999999994</c:v>
                </c:pt>
                <c:pt idx="248">
                  <c:v>79.3</c:v>
                </c:pt>
                <c:pt idx="249">
                  <c:v>78.900000000000006</c:v>
                </c:pt>
                <c:pt idx="250">
                  <c:v>78.5</c:v>
                </c:pt>
                <c:pt idx="251">
                  <c:v>78.2</c:v>
                </c:pt>
                <c:pt idx="252">
                  <c:v>77.900000000000006</c:v>
                </c:pt>
                <c:pt idx="253">
                  <c:v>77.7</c:v>
                </c:pt>
                <c:pt idx="254">
                  <c:v>77.7</c:v>
                </c:pt>
                <c:pt idx="255">
                  <c:v>77.8</c:v>
                </c:pt>
                <c:pt idx="256">
                  <c:v>77.900000000000006</c:v>
                </c:pt>
                <c:pt idx="257">
                  <c:v>78.099999999999994</c:v>
                </c:pt>
                <c:pt idx="258">
                  <c:v>78.3</c:v>
                </c:pt>
                <c:pt idx="259">
                  <c:v>78.3</c:v>
                </c:pt>
                <c:pt idx="260">
                  <c:v>78.400000000000006</c:v>
                </c:pt>
                <c:pt idx="261">
                  <c:v>78.400000000000006</c:v>
                </c:pt>
                <c:pt idx="262">
                  <c:v>78.400000000000006</c:v>
                </c:pt>
                <c:pt idx="263">
                  <c:v>78.2</c:v>
                </c:pt>
                <c:pt idx="264">
                  <c:v>78</c:v>
                </c:pt>
                <c:pt idx="265">
                  <c:v>77.7</c:v>
                </c:pt>
                <c:pt idx="266">
                  <c:v>77.3</c:v>
                </c:pt>
                <c:pt idx="267">
                  <c:v>76.900000000000006</c:v>
                </c:pt>
                <c:pt idx="268">
                  <c:v>76.599999999999994</c:v>
                </c:pt>
                <c:pt idx="269">
                  <c:v>76.2</c:v>
                </c:pt>
                <c:pt idx="270">
                  <c:v>75.7</c:v>
                </c:pt>
                <c:pt idx="271">
                  <c:v>75.2</c:v>
                </c:pt>
                <c:pt idx="272">
                  <c:v>74.7</c:v>
                </c:pt>
                <c:pt idx="273">
                  <c:v>74.400000000000006</c:v>
                </c:pt>
                <c:pt idx="274">
                  <c:v>74.3</c:v>
                </c:pt>
                <c:pt idx="275">
                  <c:v>74.400000000000006</c:v>
                </c:pt>
                <c:pt idx="276">
                  <c:v>74.599999999999994</c:v>
                </c:pt>
                <c:pt idx="277">
                  <c:v>74.900000000000006</c:v>
                </c:pt>
                <c:pt idx="278">
                  <c:v>75.099999999999994</c:v>
                </c:pt>
                <c:pt idx="279">
                  <c:v>75.3</c:v>
                </c:pt>
                <c:pt idx="280">
                  <c:v>75.5</c:v>
                </c:pt>
                <c:pt idx="281">
                  <c:v>75.8</c:v>
                </c:pt>
                <c:pt idx="282">
                  <c:v>75.900000000000006</c:v>
                </c:pt>
                <c:pt idx="283">
                  <c:v>76</c:v>
                </c:pt>
                <c:pt idx="284">
                  <c:v>76</c:v>
                </c:pt>
                <c:pt idx="285">
                  <c:v>76</c:v>
                </c:pt>
                <c:pt idx="286">
                  <c:v>75.900000000000006</c:v>
                </c:pt>
                <c:pt idx="287">
                  <c:v>75.900000000000006</c:v>
                </c:pt>
                <c:pt idx="288">
                  <c:v>75.8</c:v>
                </c:pt>
                <c:pt idx="289">
                  <c:v>75.7</c:v>
                </c:pt>
                <c:pt idx="290">
                  <c:v>75.5</c:v>
                </c:pt>
                <c:pt idx="291">
                  <c:v>75.2</c:v>
                </c:pt>
                <c:pt idx="292">
                  <c:v>75</c:v>
                </c:pt>
                <c:pt idx="293">
                  <c:v>74.7</c:v>
                </c:pt>
                <c:pt idx="294">
                  <c:v>74.099999999999994</c:v>
                </c:pt>
                <c:pt idx="295">
                  <c:v>73.7</c:v>
                </c:pt>
                <c:pt idx="296">
                  <c:v>73.3</c:v>
                </c:pt>
                <c:pt idx="297">
                  <c:v>73.5</c:v>
                </c:pt>
                <c:pt idx="298">
                  <c:v>74</c:v>
                </c:pt>
                <c:pt idx="299">
                  <c:v>74.900000000000006</c:v>
                </c:pt>
                <c:pt idx="300">
                  <c:v>76.099999999999994</c:v>
                </c:pt>
                <c:pt idx="301">
                  <c:v>77.7</c:v>
                </c:pt>
                <c:pt idx="302">
                  <c:v>79.2</c:v>
                </c:pt>
                <c:pt idx="303">
                  <c:v>80.3</c:v>
                </c:pt>
                <c:pt idx="304">
                  <c:v>80.8</c:v>
                </c:pt>
                <c:pt idx="305">
                  <c:v>81</c:v>
                </c:pt>
                <c:pt idx="306">
                  <c:v>81</c:v>
                </c:pt>
                <c:pt idx="307">
                  <c:v>81</c:v>
                </c:pt>
                <c:pt idx="308">
                  <c:v>81</c:v>
                </c:pt>
                <c:pt idx="309">
                  <c:v>81</c:v>
                </c:pt>
                <c:pt idx="310">
                  <c:v>80.900000000000006</c:v>
                </c:pt>
                <c:pt idx="311">
                  <c:v>80.599999999999994</c:v>
                </c:pt>
                <c:pt idx="312">
                  <c:v>80.3</c:v>
                </c:pt>
                <c:pt idx="313">
                  <c:v>80</c:v>
                </c:pt>
                <c:pt idx="314">
                  <c:v>79.900000000000006</c:v>
                </c:pt>
                <c:pt idx="315">
                  <c:v>79.8</c:v>
                </c:pt>
                <c:pt idx="316">
                  <c:v>79.8</c:v>
                </c:pt>
                <c:pt idx="317">
                  <c:v>79.8</c:v>
                </c:pt>
                <c:pt idx="318">
                  <c:v>79.900000000000006</c:v>
                </c:pt>
                <c:pt idx="319">
                  <c:v>80</c:v>
                </c:pt>
                <c:pt idx="320">
                  <c:v>80.400000000000006</c:v>
                </c:pt>
                <c:pt idx="321">
                  <c:v>80.8</c:v>
                </c:pt>
                <c:pt idx="322">
                  <c:v>81.2</c:v>
                </c:pt>
                <c:pt idx="323">
                  <c:v>81.5</c:v>
                </c:pt>
                <c:pt idx="324">
                  <c:v>81.599999999999994</c:v>
                </c:pt>
                <c:pt idx="325">
                  <c:v>81.599999999999994</c:v>
                </c:pt>
                <c:pt idx="326">
                  <c:v>81.400000000000006</c:v>
                </c:pt>
                <c:pt idx="327">
                  <c:v>80.7</c:v>
                </c:pt>
                <c:pt idx="328">
                  <c:v>79.599999999999994</c:v>
                </c:pt>
                <c:pt idx="329">
                  <c:v>78.2</c:v>
                </c:pt>
                <c:pt idx="330">
                  <c:v>76.8</c:v>
                </c:pt>
                <c:pt idx="331">
                  <c:v>75.3</c:v>
                </c:pt>
                <c:pt idx="332">
                  <c:v>73.8</c:v>
                </c:pt>
                <c:pt idx="333">
                  <c:v>72.099999999999994</c:v>
                </c:pt>
                <c:pt idx="334">
                  <c:v>70.2</c:v>
                </c:pt>
                <c:pt idx="335">
                  <c:v>68.2</c:v>
                </c:pt>
                <c:pt idx="336">
                  <c:v>66.099999999999994</c:v>
                </c:pt>
                <c:pt idx="337">
                  <c:v>63.8</c:v>
                </c:pt>
                <c:pt idx="338">
                  <c:v>61.6</c:v>
                </c:pt>
                <c:pt idx="339">
                  <c:v>60.2</c:v>
                </c:pt>
                <c:pt idx="340">
                  <c:v>59.8</c:v>
                </c:pt>
                <c:pt idx="341">
                  <c:v>60.4</c:v>
                </c:pt>
                <c:pt idx="342">
                  <c:v>61.8</c:v>
                </c:pt>
                <c:pt idx="343">
                  <c:v>62.6</c:v>
                </c:pt>
                <c:pt idx="344">
                  <c:v>62.7</c:v>
                </c:pt>
                <c:pt idx="345">
                  <c:v>61.9</c:v>
                </c:pt>
                <c:pt idx="346">
                  <c:v>60</c:v>
                </c:pt>
                <c:pt idx="347">
                  <c:v>58.4</c:v>
                </c:pt>
                <c:pt idx="348">
                  <c:v>57.8</c:v>
                </c:pt>
                <c:pt idx="349">
                  <c:v>57.8</c:v>
                </c:pt>
                <c:pt idx="350">
                  <c:v>57.8</c:v>
                </c:pt>
                <c:pt idx="351">
                  <c:v>57.3</c:v>
                </c:pt>
                <c:pt idx="352">
                  <c:v>56.2</c:v>
                </c:pt>
                <c:pt idx="353">
                  <c:v>54.3</c:v>
                </c:pt>
                <c:pt idx="354">
                  <c:v>50.8</c:v>
                </c:pt>
                <c:pt idx="355">
                  <c:v>45.5</c:v>
                </c:pt>
                <c:pt idx="356">
                  <c:v>40.200000000000003</c:v>
                </c:pt>
                <c:pt idx="357">
                  <c:v>34.9</c:v>
                </c:pt>
                <c:pt idx="358">
                  <c:v>29.6</c:v>
                </c:pt>
                <c:pt idx="359">
                  <c:v>27.3</c:v>
                </c:pt>
                <c:pt idx="360">
                  <c:v>29.3</c:v>
                </c:pt>
                <c:pt idx="361">
                  <c:v>32.9</c:v>
                </c:pt>
                <c:pt idx="362">
                  <c:v>35.6</c:v>
                </c:pt>
                <c:pt idx="363">
                  <c:v>36.700000000000003</c:v>
                </c:pt>
                <c:pt idx="364">
                  <c:v>37.6</c:v>
                </c:pt>
                <c:pt idx="365">
                  <c:v>39.4</c:v>
                </c:pt>
                <c:pt idx="366">
                  <c:v>42.5</c:v>
                </c:pt>
                <c:pt idx="367">
                  <c:v>46.5</c:v>
                </c:pt>
                <c:pt idx="368">
                  <c:v>50.2</c:v>
                </c:pt>
                <c:pt idx="369">
                  <c:v>52.8</c:v>
                </c:pt>
                <c:pt idx="370">
                  <c:v>54.3</c:v>
                </c:pt>
                <c:pt idx="371">
                  <c:v>54.9</c:v>
                </c:pt>
                <c:pt idx="372">
                  <c:v>54.9</c:v>
                </c:pt>
                <c:pt idx="373">
                  <c:v>54.7</c:v>
                </c:pt>
                <c:pt idx="374">
                  <c:v>54.1</c:v>
                </c:pt>
                <c:pt idx="375">
                  <c:v>53.2</c:v>
                </c:pt>
                <c:pt idx="376">
                  <c:v>52.1</c:v>
                </c:pt>
                <c:pt idx="377">
                  <c:v>50.7</c:v>
                </c:pt>
                <c:pt idx="378">
                  <c:v>49.1</c:v>
                </c:pt>
                <c:pt idx="379">
                  <c:v>47.4</c:v>
                </c:pt>
                <c:pt idx="380">
                  <c:v>45.2</c:v>
                </c:pt>
                <c:pt idx="381">
                  <c:v>41.8</c:v>
                </c:pt>
                <c:pt idx="382">
                  <c:v>36.5</c:v>
                </c:pt>
                <c:pt idx="383">
                  <c:v>31.2</c:v>
                </c:pt>
                <c:pt idx="384">
                  <c:v>27.6</c:v>
                </c:pt>
                <c:pt idx="385">
                  <c:v>26.9</c:v>
                </c:pt>
                <c:pt idx="386">
                  <c:v>27.3</c:v>
                </c:pt>
                <c:pt idx="387">
                  <c:v>27.5</c:v>
                </c:pt>
                <c:pt idx="388">
                  <c:v>27.4</c:v>
                </c:pt>
                <c:pt idx="389">
                  <c:v>27.1</c:v>
                </c:pt>
                <c:pt idx="390">
                  <c:v>26.7</c:v>
                </c:pt>
                <c:pt idx="391">
                  <c:v>26.8</c:v>
                </c:pt>
                <c:pt idx="392">
                  <c:v>28.2</c:v>
                </c:pt>
                <c:pt idx="393">
                  <c:v>31.1</c:v>
                </c:pt>
                <c:pt idx="394">
                  <c:v>34.799999999999997</c:v>
                </c:pt>
                <c:pt idx="395">
                  <c:v>38.4</c:v>
                </c:pt>
                <c:pt idx="396">
                  <c:v>40.9</c:v>
                </c:pt>
                <c:pt idx="397">
                  <c:v>41.7</c:v>
                </c:pt>
                <c:pt idx="398">
                  <c:v>40.9</c:v>
                </c:pt>
                <c:pt idx="399">
                  <c:v>38.299999999999997</c:v>
                </c:pt>
                <c:pt idx="400">
                  <c:v>35.299999999999997</c:v>
                </c:pt>
                <c:pt idx="401">
                  <c:v>34.299999999999997</c:v>
                </c:pt>
                <c:pt idx="402">
                  <c:v>34.6</c:v>
                </c:pt>
                <c:pt idx="403">
                  <c:v>36.299999999999997</c:v>
                </c:pt>
                <c:pt idx="404">
                  <c:v>39.5</c:v>
                </c:pt>
                <c:pt idx="405">
                  <c:v>41.8</c:v>
                </c:pt>
                <c:pt idx="406">
                  <c:v>42.5</c:v>
                </c:pt>
                <c:pt idx="407">
                  <c:v>41.9</c:v>
                </c:pt>
                <c:pt idx="408">
                  <c:v>40.1</c:v>
                </c:pt>
                <c:pt idx="409">
                  <c:v>36.6</c:v>
                </c:pt>
                <c:pt idx="410">
                  <c:v>31.3</c:v>
                </c:pt>
                <c:pt idx="411">
                  <c:v>26</c:v>
                </c:pt>
                <c:pt idx="412">
                  <c:v>20.6</c:v>
                </c:pt>
                <c:pt idx="413">
                  <c:v>19.100000000000001</c:v>
                </c:pt>
                <c:pt idx="414">
                  <c:v>19.7</c:v>
                </c:pt>
                <c:pt idx="415">
                  <c:v>21.1</c:v>
                </c:pt>
                <c:pt idx="416">
                  <c:v>22</c:v>
                </c:pt>
                <c:pt idx="417">
                  <c:v>22.1</c:v>
                </c:pt>
                <c:pt idx="418">
                  <c:v>21.4</c:v>
                </c:pt>
                <c:pt idx="419">
                  <c:v>19.600000000000001</c:v>
                </c:pt>
                <c:pt idx="420">
                  <c:v>18.3</c:v>
                </c:pt>
                <c:pt idx="421">
                  <c:v>18</c:v>
                </c:pt>
                <c:pt idx="422">
                  <c:v>18.3</c:v>
                </c:pt>
                <c:pt idx="423">
                  <c:v>18.5</c:v>
                </c:pt>
                <c:pt idx="424">
                  <c:v>17.899999999999999</c:v>
                </c:pt>
                <c:pt idx="425">
                  <c:v>15</c:v>
                </c:pt>
                <c:pt idx="426">
                  <c:v>9.9</c:v>
                </c:pt>
                <c:pt idx="427">
                  <c:v>4.5999999999999996</c:v>
                </c:pt>
                <c:pt idx="428">
                  <c:v>1.2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F5-49B8-A5E6-1CE8D77F62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9546512"/>
        <c:axId val="273659712"/>
      </c:lineChart>
      <c:lineChart>
        <c:grouping val="standard"/>
        <c:varyColors val="0"/>
        <c:ser>
          <c:idx val="0"/>
          <c:order val="0"/>
          <c:tx>
            <c:v>Acceleration Force (N)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WLTC_class_3!$W$1031:$W$1485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110.00000000000001</c:v>
                </c:pt>
                <c:pt idx="4">
                  <c:v>495</c:v>
                </c:pt>
                <c:pt idx="5">
                  <c:v>1072.5</c:v>
                </c:pt>
                <c:pt idx="6">
                  <c:v>1512.5</c:v>
                </c:pt>
                <c:pt idx="7">
                  <c:v>1567.5</c:v>
                </c:pt>
                <c:pt idx="8">
                  <c:v>1347.4999999999998</c:v>
                </c:pt>
                <c:pt idx="9">
                  <c:v>1127.5</c:v>
                </c:pt>
                <c:pt idx="10">
                  <c:v>1003.7500000000002</c:v>
                </c:pt>
                <c:pt idx="11">
                  <c:v>935.00000000000011</c:v>
                </c:pt>
                <c:pt idx="12">
                  <c:v>811.25000000000034</c:v>
                </c:pt>
                <c:pt idx="13">
                  <c:v>646.25000000000034</c:v>
                </c:pt>
                <c:pt idx="14">
                  <c:v>536.24999999999977</c:v>
                </c:pt>
                <c:pt idx="15">
                  <c:v>536.24999999999977</c:v>
                </c:pt>
                <c:pt idx="16">
                  <c:v>618.75</c:v>
                </c:pt>
                <c:pt idx="17">
                  <c:v>659.99999999999966</c:v>
                </c:pt>
                <c:pt idx="18">
                  <c:v>618.75</c:v>
                </c:pt>
                <c:pt idx="19">
                  <c:v>481.25</c:v>
                </c:pt>
                <c:pt idx="20">
                  <c:v>288.75000000000017</c:v>
                </c:pt>
                <c:pt idx="21">
                  <c:v>123.7499999999998</c:v>
                </c:pt>
                <c:pt idx="22">
                  <c:v>41.249999999999609</c:v>
                </c:pt>
                <c:pt idx="23">
                  <c:v>41.25000000000059</c:v>
                </c:pt>
                <c:pt idx="24">
                  <c:v>54.999999999999801</c:v>
                </c:pt>
                <c:pt idx="25">
                  <c:v>0</c:v>
                </c:pt>
                <c:pt idx="26">
                  <c:v>-137.5</c:v>
                </c:pt>
                <c:pt idx="27">
                  <c:v>-329.99999999999983</c:v>
                </c:pt>
                <c:pt idx="28">
                  <c:v>-481.25</c:v>
                </c:pt>
                <c:pt idx="29">
                  <c:v>-577.50000000000034</c:v>
                </c:pt>
                <c:pt idx="30">
                  <c:v>-687.5</c:v>
                </c:pt>
                <c:pt idx="31">
                  <c:v>-852.50000000000034</c:v>
                </c:pt>
                <c:pt idx="32">
                  <c:v>-1072.4999999999995</c:v>
                </c:pt>
                <c:pt idx="33">
                  <c:v>-1319.9999999999998</c:v>
                </c:pt>
                <c:pt idx="34">
                  <c:v>-1457.5</c:v>
                </c:pt>
                <c:pt idx="35">
                  <c:v>-1333.7499999999998</c:v>
                </c:pt>
                <c:pt idx="36">
                  <c:v>-1196.25</c:v>
                </c:pt>
                <c:pt idx="37">
                  <c:v>-1045</c:v>
                </c:pt>
                <c:pt idx="38">
                  <c:v>-646.24999999999989</c:v>
                </c:pt>
                <c:pt idx="39">
                  <c:v>-178.75000000000011</c:v>
                </c:pt>
                <c:pt idx="40">
                  <c:v>110.00000000000009</c:v>
                </c:pt>
                <c:pt idx="41">
                  <c:v>481.25</c:v>
                </c:pt>
                <c:pt idx="42">
                  <c:v>976.24999999999977</c:v>
                </c:pt>
                <c:pt idx="43">
                  <c:v>1072.5</c:v>
                </c:pt>
                <c:pt idx="44">
                  <c:v>646.25000000000034</c:v>
                </c:pt>
                <c:pt idx="45">
                  <c:v>247.50000000000011</c:v>
                </c:pt>
                <c:pt idx="46">
                  <c:v>247.4999999999996</c:v>
                </c:pt>
                <c:pt idx="47">
                  <c:v>495.00000000000023</c:v>
                </c:pt>
                <c:pt idx="48">
                  <c:v>742.50000000000023</c:v>
                </c:pt>
                <c:pt idx="49">
                  <c:v>893.74999999999943</c:v>
                </c:pt>
                <c:pt idx="50">
                  <c:v>1058.75</c:v>
                </c:pt>
                <c:pt idx="51">
                  <c:v>1265.0000000000005</c:v>
                </c:pt>
                <c:pt idx="52">
                  <c:v>1347.4999999999995</c:v>
                </c:pt>
                <c:pt idx="53">
                  <c:v>1209.9999999999995</c:v>
                </c:pt>
                <c:pt idx="54">
                  <c:v>976.25000000000011</c:v>
                </c:pt>
                <c:pt idx="55">
                  <c:v>770.00000000000011</c:v>
                </c:pt>
                <c:pt idx="56">
                  <c:v>660.00000000000057</c:v>
                </c:pt>
                <c:pt idx="57">
                  <c:v>508.7500000000004</c:v>
                </c:pt>
                <c:pt idx="58">
                  <c:v>247.4999999999996</c:v>
                </c:pt>
                <c:pt idx="59">
                  <c:v>-13.750000000000195</c:v>
                </c:pt>
                <c:pt idx="60">
                  <c:v>-288.75000000000017</c:v>
                </c:pt>
                <c:pt idx="61">
                  <c:v>-440.00000000000034</c:v>
                </c:pt>
                <c:pt idx="62">
                  <c:v>-316.2499999999996</c:v>
                </c:pt>
                <c:pt idx="63">
                  <c:v>-96.249999999999417</c:v>
                </c:pt>
                <c:pt idx="64">
                  <c:v>13.750000000000195</c:v>
                </c:pt>
                <c:pt idx="65">
                  <c:v>27.499999999999414</c:v>
                </c:pt>
                <c:pt idx="66">
                  <c:v>13.749999999999218</c:v>
                </c:pt>
                <c:pt idx="67">
                  <c:v>0</c:v>
                </c:pt>
                <c:pt idx="68">
                  <c:v>41.25000000000059</c:v>
                </c:pt>
                <c:pt idx="69">
                  <c:v>178.75000000000057</c:v>
                </c:pt>
                <c:pt idx="70">
                  <c:v>357.50000000000023</c:v>
                </c:pt>
                <c:pt idx="71">
                  <c:v>398.74999999999977</c:v>
                </c:pt>
                <c:pt idx="72">
                  <c:v>275</c:v>
                </c:pt>
                <c:pt idx="73">
                  <c:v>123.7499999999998</c:v>
                </c:pt>
                <c:pt idx="74">
                  <c:v>-27.500000000000391</c:v>
                </c:pt>
                <c:pt idx="75">
                  <c:v>-220.00000000000017</c:v>
                </c:pt>
                <c:pt idx="76">
                  <c:v>-440.00000000000034</c:v>
                </c:pt>
                <c:pt idx="77">
                  <c:v>-467.49999999999977</c:v>
                </c:pt>
                <c:pt idx="78">
                  <c:v>-261.24999999999977</c:v>
                </c:pt>
                <c:pt idx="79">
                  <c:v>-13.750000000000195</c:v>
                </c:pt>
                <c:pt idx="80">
                  <c:v>247.5000000000006</c:v>
                </c:pt>
                <c:pt idx="81">
                  <c:v>481.25</c:v>
                </c:pt>
                <c:pt idx="82">
                  <c:v>508.74999999999937</c:v>
                </c:pt>
                <c:pt idx="83">
                  <c:v>302.5000000000004</c:v>
                </c:pt>
                <c:pt idx="84">
                  <c:v>68.750000000000981</c:v>
                </c:pt>
                <c:pt idx="85">
                  <c:v>-137.5</c:v>
                </c:pt>
                <c:pt idx="86">
                  <c:v>-330.00000000000074</c:v>
                </c:pt>
                <c:pt idx="87">
                  <c:v>-316.2499999999996</c:v>
                </c:pt>
                <c:pt idx="88">
                  <c:v>-96.250000000000384</c:v>
                </c:pt>
                <c:pt idx="89">
                  <c:v>192.4999999999998</c:v>
                </c:pt>
                <c:pt idx="90">
                  <c:v>550</c:v>
                </c:pt>
                <c:pt idx="91">
                  <c:v>742.49999999999977</c:v>
                </c:pt>
                <c:pt idx="92">
                  <c:v>563.75000000000114</c:v>
                </c:pt>
                <c:pt idx="93">
                  <c:v>233.75000000000037</c:v>
                </c:pt>
                <c:pt idx="94">
                  <c:v>-13.750000000001172</c:v>
                </c:pt>
                <c:pt idx="95">
                  <c:v>-220.00000000000117</c:v>
                </c:pt>
                <c:pt idx="96">
                  <c:v>-329.99999999999881</c:v>
                </c:pt>
                <c:pt idx="97">
                  <c:v>-261.24999999999881</c:v>
                </c:pt>
                <c:pt idx="98">
                  <c:v>-165.00000000000037</c:v>
                </c:pt>
                <c:pt idx="99">
                  <c:v>-178.7499999999996</c:v>
                </c:pt>
                <c:pt idx="100">
                  <c:v>-343.75</c:v>
                </c:pt>
                <c:pt idx="101">
                  <c:v>-632.50000000000114</c:v>
                </c:pt>
                <c:pt idx="102">
                  <c:v>-1017.5000000000008</c:v>
                </c:pt>
                <c:pt idx="103">
                  <c:v>-1347.4999999999995</c:v>
                </c:pt>
                <c:pt idx="104">
                  <c:v>-1457.4999999999993</c:v>
                </c:pt>
                <c:pt idx="105">
                  <c:v>-1429.9999999999998</c:v>
                </c:pt>
                <c:pt idx="106">
                  <c:v>-1237.5</c:v>
                </c:pt>
                <c:pt idx="107">
                  <c:v>-990.00000000000045</c:v>
                </c:pt>
                <c:pt idx="108">
                  <c:v>-880.00000000000023</c:v>
                </c:pt>
                <c:pt idx="109">
                  <c:v>-866.24999999999955</c:v>
                </c:pt>
                <c:pt idx="110">
                  <c:v>-935.00000000000011</c:v>
                </c:pt>
                <c:pt idx="111">
                  <c:v>-990.00000000000045</c:v>
                </c:pt>
                <c:pt idx="112">
                  <c:v>-921.24999999999989</c:v>
                </c:pt>
                <c:pt idx="113">
                  <c:v>-659.99999999999989</c:v>
                </c:pt>
                <c:pt idx="114">
                  <c:v>-288.75000000000017</c:v>
                </c:pt>
                <c:pt idx="115">
                  <c:v>-41.249999999999851</c:v>
                </c:pt>
                <c:pt idx="116">
                  <c:v>55.000000000000043</c:v>
                </c:pt>
                <c:pt idx="117">
                  <c:v>109.99999999999986</c:v>
                </c:pt>
                <c:pt idx="118">
                  <c:v>247.49999999999983</c:v>
                </c:pt>
                <c:pt idx="119">
                  <c:v>550.00000000000023</c:v>
                </c:pt>
                <c:pt idx="120">
                  <c:v>838.75000000000023</c:v>
                </c:pt>
                <c:pt idx="121">
                  <c:v>728.74999999999966</c:v>
                </c:pt>
                <c:pt idx="122">
                  <c:v>316.25000000000011</c:v>
                </c:pt>
                <c:pt idx="123">
                  <c:v>-233.74999999999989</c:v>
                </c:pt>
                <c:pt idx="124">
                  <c:v>-1017.5000000000003</c:v>
                </c:pt>
                <c:pt idx="125">
                  <c:v>-1223.7499999999998</c:v>
                </c:pt>
                <c:pt idx="126">
                  <c:v>-742.49999999999977</c:v>
                </c:pt>
                <c:pt idx="127">
                  <c:v>-247.50000000000011</c:v>
                </c:pt>
                <c:pt idx="128">
                  <c:v>0</c:v>
                </c:pt>
                <c:pt idx="129">
                  <c:v>261.25000000000006</c:v>
                </c:pt>
                <c:pt idx="130">
                  <c:v>935.00000000000011</c:v>
                </c:pt>
                <c:pt idx="131">
                  <c:v>1540</c:v>
                </c:pt>
                <c:pt idx="132">
                  <c:v>1512.5</c:v>
                </c:pt>
                <c:pt idx="133">
                  <c:v>1196.2499999999995</c:v>
                </c:pt>
                <c:pt idx="134">
                  <c:v>1155.0000000000002</c:v>
                </c:pt>
                <c:pt idx="135">
                  <c:v>1320.0000000000002</c:v>
                </c:pt>
                <c:pt idx="136">
                  <c:v>1471.2499999999993</c:v>
                </c:pt>
                <c:pt idx="137">
                  <c:v>1429.9999999999998</c:v>
                </c:pt>
                <c:pt idx="138">
                  <c:v>1223.7499999999998</c:v>
                </c:pt>
                <c:pt idx="139">
                  <c:v>1058.7500000000005</c:v>
                </c:pt>
                <c:pt idx="140">
                  <c:v>990.00000000000045</c:v>
                </c:pt>
                <c:pt idx="141">
                  <c:v>948.7500000000008</c:v>
                </c:pt>
                <c:pt idx="142">
                  <c:v>907.4999999999992</c:v>
                </c:pt>
                <c:pt idx="143">
                  <c:v>632.4999999999992</c:v>
                </c:pt>
                <c:pt idx="144">
                  <c:v>371.2500000000004</c:v>
                </c:pt>
                <c:pt idx="145">
                  <c:v>440.00000000000034</c:v>
                </c:pt>
                <c:pt idx="146">
                  <c:v>495.00000000000119</c:v>
                </c:pt>
                <c:pt idx="147">
                  <c:v>453.7499999999996</c:v>
                </c:pt>
                <c:pt idx="148">
                  <c:v>426.2499999999992</c:v>
                </c:pt>
                <c:pt idx="149">
                  <c:v>384.9999999999996</c:v>
                </c:pt>
                <c:pt idx="150">
                  <c:v>343.75</c:v>
                </c:pt>
                <c:pt idx="151">
                  <c:v>316.2499999999996</c:v>
                </c:pt>
                <c:pt idx="152">
                  <c:v>275</c:v>
                </c:pt>
                <c:pt idx="153">
                  <c:v>233.75000000000037</c:v>
                </c:pt>
                <c:pt idx="154">
                  <c:v>219.9999999999992</c:v>
                </c:pt>
                <c:pt idx="155">
                  <c:v>247.4999999999996</c:v>
                </c:pt>
                <c:pt idx="156">
                  <c:v>275</c:v>
                </c:pt>
                <c:pt idx="157">
                  <c:v>275</c:v>
                </c:pt>
                <c:pt idx="158">
                  <c:v>261.2500000000008</c:v>
                </c:pt>
                <c:pt idx="159">
                  <c:v>220.00000000000117</c:v>
                </c:pt>
                <c:pt idx="160">
                  <c:v>178.7499999999996</c:v>
                </c:pt>
                <c:pt idx="161">
                  <c:v>151.2499999999992</c:v>
                </c:pt>
                <c:pt idx="162">
                  <c:v>109.9999999999996</c:v>
                </c:pt>
                <c:pt idx="163">
                  <c:v>41.249999999999609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13.750000000001172</c:v>
                </c:pt>
                <c:pt idx="173">
                  <c:v>13.750000000001172</c:v>
                </c:pt>
                <c:pt idx="174">
                  <c:v>13.749999999999218</c:v>
                </c:pt>
                <c:pt idx="175">
                  <c:v>68.75</c:v>
                </c:pt>
                <c:pt idx="176">
                  <c:v>123.75000000000077</c:v>
                </c:pt>
                <c:pt idx="177">
                  <c:v>178.7499999999996</c:v>
                </c:pt>
                <c:pt idx="178">
                  <c:v>219.9999999999992</c:v>
                </c:pt>
                <c:pt idx="179">
                  <c:v>192.50000000000077</c:v>
                </c:pt>
                <c:pt idx="180">
                  <c:v>137.5</c:v>
                </c:pt>
                <c:pt idx="181">
                  <c:v>82.499999999999218</c:v>
                </c:pt>
                <c:pt idx="182">
                  <c:v>41.249999999999609</c:v>
                </c:pt>
                <c:pt idx="183">
                  <c:v>27.500000000000391</c:v>
                </c:pt>
                <c:pt idx="184">
                  <c:v>27.500000000000391</c:v>
                </c:pt>
                <c:pt idx="185">
                  <c:v>27.500000000000391</c:v>
                </c:pt>
                <c:pt idx="186">
                  <c:v>13.750000000001172</c:v>
                </c:pt>
                <c:pt idx="187">
                  <c:v>0</c:v>
                </c:pt>
                <c:pt idx="188">
                  <c:v>0</c:v>
                </c:pt>
                <c:pt idx="189">
                  <c:v>-13.750000000001172</c:v>
                </c:pt>
                <c:pt idx="190">
                  <c:v>-13.750000000001172</c:v>
                </c:pt>
                <c:pt idx="191">
                  <c:v>0</c:v>
                </c:pt>
                <c:pt idx="192">
                  <c:v>0</c:v>
                </c:pt>
                <c:pt idx="193">
                  <c:v>-13.749999999999218</c:v>
                </c:pt>
                <c:pt idx="194">
                  <c:v>-27.500000000000391</c:v>
                </c:pt>
                <c:pt idx="195">
                  <c:v>-27.500000000000391</c:v>
                </c:pt>
                <c:pt idx="196">
                  <c:v>-27.499999999998437</c:v>
                </c:pt>
                <c:pt idx="197">
                  <c:v>-41.249999999999609</c:v>
                </c:pt>
                <c:pt idx="198">
                  <c:v>-68.75</c:v>
                </c:pt>
                <c:pt idx="199">
                  <c:v>-82.50000000000118</c:v>
                </c:pt>
                <c:pt idx="200">
                  <c:v>-96.250000000000384</c:v>
                </c:pt>
                <c:pt idx="201">
                  <c:v>-82.499999999999218</c:v>
                </c:pt>
                <c:pt idx="202">
                  <c:v>-55.000000000000782</c:v>
                </c:pt>
                <c:pt idx="203">
                  <c:v>-41.249999999999609</c:v>
                </c:pt>
                <c:pt idx="204">
                  <c:v>-41.249999999999609</c:v>
                </c:pt>
                <c:pt idx="205">
                  <c:v>-41.249999999999609</c:v>
                </c:pt>
                <c:pt idx="206">
                  <c:v>-41.249999999999609</c:v>
                </c:pt>
                <c:pt idx="207">
                  <c:v>-55.000000000000782</c:v>
                </c:pt>
                <c:pt idx="208">
                  <c:v>-41.249999999999609</c:v>
                </c:pt>
                <c:pt idx="209">
                  <c:v>-13.749999999999218</c:v>
                </c:pt>
                <c:pt idx="210">
                  <c:v>-13.750000000001172</c:v>
                </c:pt>
                <c:pt idx="211">
                  <c:v>-13.750000000001172</c:v>
                </c:pt>
                <c:pt idx="212">
                  <c:v>-27.500000000000391</c:v>
                </c:pt>
                <c:pt idx="213">
                  <c:v>-54.999999999998828</c:v>
                </c:pt>
                <c:pt idx="214">
                  <c:v>-96.249999999998437</c:v>
                </c:pt>
                <c:pt idx="215">
                  <c:v>-151.25000000000117</c:v>
                </c:pt>
                <c:pt idx="216">
                  <c:v>-192.50000000000077</c:v>
                </c:pt>
                <c:pt idx="217">
                  <c:v>-206.24999999999997</c:v>
                </c:pt>
                <c:pt idx="218">
                  <c:v>-192.50000000000077</c:v>
                </c:pt>
                <c:pt idx="219">
                  <c:v>-178.7499999999996</c:v>
                </c:pt>
                <c:pt idx="220">
                  <c:v>-178.7499999999996</c:v>
                </c:pt>
                <c:pt idx="221">
                  <c:v>-178.7499999999996</c:v>
                </c:pt>
                <c:pt idx="222">
                  <c:v>-165.00000000000037</c:v>
                </c:pt>
                <c:pt idx="223">
                  <c:v>-178.7499999999996</c:v>
                </c:pt>
                <c:pt idx="224">
                  <c:v>-192.49999999999883</c:v>
                </c:pt>
                <c:pt idx="225">
                  <c:v>-192.50000000000077</c:v>
                </c:pt>
                <c:pt idx="226">
                  <c:v>-192.50000000000077</c:v>
                </c:pt>
                <c:pt idx="227">
                  <c:v>-178.7499999999996</c:v>
                </c:pt>
                <c:pt idx="228">
                  <c:v>-165.00000000000037</c:v>
                </c:pt>
                <c:pt idx="229">
                  <c:v>-165.00000000000037</c:v>
                </c:pt>
                <c:pt idx="230">
                  <c:v>-164.99999999999844</c:v>
                </c:pt>
                <c:pt idx="231">
                  <c:v>-165.00000000000037</c:v>
                </c:pt>
                <c:pt idx="232">
                  <c:v>-165.00000000000037</c:v>
                </c:pt>
                <c:pt idx="233">
                  <c:v>-165.00000000000037</c:v>
                </c:pt>
                <c:pt idx="234">
                  <c:v>-165.00000000000037</c:v>
                </c:pt>
                <c:pt idx="235">
                  <c:v>-164.99999999999844</c:v>
                </c:pt>
                <c:pt idx="236">
                  <c:v>-151.2499999999992</c:v>
                </c:pt>
                <c:pt idx="237">
                  <c:v>-123.75000000000077</c:v>
                </c:pt>
                <c:pt idx="238">
                  <c:v>-96.250000000000384</c:v>
                </c:pt>
                <c:pt idx="239">
                  <c:v>-41.249999999999609</c:v>
                </c:pt>
                <c:pt idx="240">
                  <c:v>13.749999999999218</c:v>
                </c:pt>
                <c:pt idx="241">
                  <c:v>54.999999999998828</c:v>
                </c:pt>
                <c:pt idx="242">
                  <c:v>82.50000000000118</c:v>
                </c:pt>
                <c:pt idx="243">
                  <c:v>68.75</c:v>
                </c:pt>
                <c:pt idx="244">
                  <c:v>54.999999999998828</c:v>
                </c:pt>
                <c:pt idx="245">
                  <c:v>27.500000000000391</c:v>
                </c:pt>
                <c:pt idx="246">
                  <c:v>-27.500000000000391</c:v>
                </c:pt>
                <c:pt idx="247">
                  <c:v>-68.75</c:v>
                </c:pt>
                <c:pt idx="248">
                  <c:v>-96.249999999998437</c:v>
                </c:pt>
                <c:pt idx="249">
                  <c:v>-109.9999999999996</c:v>
                </c:pt>
                <c:pt idx="250">
                  <c:v>-96.250000000000384</c:v>
                </c:pt>
                <c:pt idx="251">
                  <c:v>-82.499999999999218</c:v>
                </c:pt>
                <c:pt idx="252">
                  <c:v>-68.75</c:v>
                </c:pt>
                <c:pt idx="253">
                  <c:v>-27.500000000000391</c:v>
                </c:pt>
                <c:pt idx="254">
                  <c:v>13.749999999999218</c:v>
                </c:pt>
                <c:pt idx="255">
                  <c:v>27.500000000000391</c:v>
                </c:pt>
                <c:pt idx="256">
                  <c:v>41.249999999999609</c:v>
                </c:pt>
                <c:pt idx="257">
                  <c:v>54.999999999998828</c:v>
                </c:pt>
                <c:pt idx="258">
                  <c:v>27.500000000000391</c:v>
                </c:pt>
                <c:pt idx="259">
                  <c:v>13.750000000001172</c:v>
                </c:pt>
                <c:pt idx="260">
                  <c:v>13.750000000001172</c:v>
                </c:pt>
                <c:pt idx="261">
                  <c:v>0</c:v>
                </c:pt>
                <c:pt idx="262">
                  <c:v>-27.500000000000391</c:v>
                </c:pt>
                <c:pt idx="263">
                  <c:v>-55.000000000000782</c:v>
                </c:pt>
                <c:pt idx="264">
                  <c:v>-68.75</c:v>
                </c:pt>
                <c:pt idx="265">
                  <c:v>-96.250000000000384</c:v>
                </c:pt>
                <c:pt idx="266">
                  <c:v>-109.9999999999996</c:v>
                </c:pt>
                <c:pt idx="267">
                  <c:v>-96.250000000000384</c:v>
                </c:pt>
                <c:pt idx="268">
                  <c:v>-96.250000000000384</c:v>
                </c:pt>
                <c:pt idx="269">
                  <c:v>-123.74999999999882</c:v>
                </c:pt>
                <c:pt idx="270">
                  <c:v>-137.5</c:v>
                </c:pt>
                <c:pt idx="271">
                  <c:v>-137.5</c:v>
                </c:pt>
                <c:pt idx="272">
                  <c:v>-109.9999999999996</c:v>
                </c:pt>
                <c:pt idx="273">
                  <c:v>-55.000000000000782</c:v>
                </c:pt>
                <c:pt idx="274">
                  <c:v>0</c:v>
                </c:pt>
                <c:pt idx="275">
                  <c:v>41.249999999999609</c:v>
                </c:pt>
                <c:pt idx="276">
                  <c:v>68.75</c:v>
                </c:pt>
                <c:pt idx="277">
                  <c:v>68.75</c:v>
                </c:pt>
                <c:pt idx="278">
                  <c:v>54.999999999998828</c:v>
                </c:pt>
                <c:pt idx="279">
                  <c:v>55.000000000000782</c:v>
                </c:pt>
                <c:pt idx="280">
                  <c:v>68.75</c:v>
                </c:pt>
                <c:pt idx="281">
                  <c:v>55.000000000000782</c:v>
                </c:pt>
                <c:pt idx="282">
                  <c:v>27.500000000000391</c:v>
                </c:pt>
                <c:pt idx="283">
                  <c:v>13.749999999999218</c:v>
                </c:pt>
                <c:pt idx="284">
                  <c:v>0</c:v>
                </c:pt>
                <c:pt idx="285">
                  <c:v>-13.749999999999218</c:v>
                </c:pt>
                <c:pt idx="286">
                  <c:v>-13.749999999999218</c:v>
                </c:pt>
                <c:pt idx="287">
                  <c:v>-13.750000000001172</c:v>
                </c:pt>
                <c:pt idx="288">
                  <c:v>-27.500000000000391</c:v>
                </c:pt>
                <c:pt idx="289">
                  <c:v>-41.249999999999609</c:v>
                </c:pt>
                <c:pt idx="290">
                  <c:v>-68.75</c:v>
                </c:pt>
                <c:pt idx="291">
                  <c:v>-68.75</c:v>
                </c:pt>
                <c:pt idx="292">
                  <c:v>-68.75</c:v>
                </c:pt>
                <c:pt idx="293">
                  <c:v>-123.75000000000077</c:v>
                </c:pt>
                <c:pt idx="294">
                  <c:v>-137.5</c:v>
                </c:pt>
                <c:pt idx="295">
                  <c:v>-109.9999999999996</c:v>
                </c:pt>
                <c:pt idx="296">
                  <c:v>-27.500000000000391</c:v>
                </c:pt>
                <c:pt idx="297">
                  <c:v>96.250000000000384</c:v>
                </c:pt>
                <c:pt idx="298">
                  <c:v>192.50000000000077</c:v>
                </c:pt>
                <c:pt idx="299">
                  <c:v>288.7499999999992</c:v>
                </c:pt>
                <c:pt idx="300">
                  <c:v>384.9999999999996</c:v>
                </c:pt>
                <c:pt idx="301">
                  <c:v>426.25000000000119</c:v>
                </c:pt>
                <c:pt idx="302">
                  <c:v>357.4999999999992</c:v>
                </c:pt>
                <c:pt idx="303">
                  <c:v>219.9999999999992</c:v>
                </c:pt>
                <c:pt idx="304">
                  <c:v>96.250000000000384</c:v>
                </c:pt>
                <c:pt idx="305">
                  <c:v>27.500000000000391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-13.749999999999218</c:v>
                </c:pt>
                <c:pt idx="310">
                  <c:v>-55.000000000000782</c:v>
                </c:pt>
                <c:pt idx="311">
                  <c:v>-82.50000000000118</c:v>
                </c:pt>
                <c:pt idx="312">
                  <c:v>-82.499999999999218</c:v>
                </c:pt>
                <c:pt idx="313">
                  <c:v>-54.999999999998828</c:v>
                </c:pt>
                <c:pt idx="314">
                  <c:v>-27.500000000000391</c:v>
                </c:pt>
                <c:pt idx="315">
                  <c:v>-13.750000000001172</c:v>
                </c:pt>
                <c:pt idx="316">
                  <c:v>0</c:v>
                </c:pt>
                <c:pt idx="317">
                  <c:v>13.750000000001172</c:v>
                </c:pt>
                <c:pt idx="318">
                  <c:v>27.500000000000391</c:v>
                </c:pt>
                <c:pt idx="319">
                  <c:v>68.75</c:v>
                </c:pt>
                <c:pt idx="320">
                  <c:v>109.9999999999996</c:v>
                </c:pt>
                <c:pt idx="321">
                  <c:v>109.9999999999996</c:v>
                </c:pt>
                <c:pt idx="322">
                  <c:v>96.250000000000384</c:v>
                </c:pt>
                <c:pt idx="323">
                  <c:v>54.999999999998828</c:v>
                </c:pt>
                <c:pt idx="324">
                  <c:v>13.749999999999218</c:v>
                </c:pt>
                <c:pt idx="325">
                  <c:v>-27.499999999998437</c:v>
                </c:pt>
                <c:pt idx="326">
                  <c:v>-123.74999999999882</c:v>
                </c:pt>
                <c:pt idx="327">
                  <c:v>-247.50000000000153</c:v>
                </c:pt>
                <c:pt idx="328">
                  <c:v>-343.75</c:v>
                </c:pt>
                <c:pt idx="329">
                  <c:v>-384.9999999999996</c:v>
                </c:pt>
                <c:pt idx="330">
                  <c:v>-398.7500000000008</c:v>
                </c:pt>
                <c:pt idx="331">
                  <c:v>-412.49999999999994</c:v>
                </c:pt>
                <c:pt idx="332">
                  <c:v>-440.00000000000034</c:v>
                </c:pt>
                <c:pt idx="333">
                  <c:v>-494.9999999999992</c:v>
                </c:pt>
                <c:pt idx="334">
                  <c:v>-536.24999999999886</c:v>
                </c:pt>
                <c:pt idx="335">
                  <c:v>-563.75000000000114</c:v>
                </c:pt>
                <c:pt idx="336">
                  <c:v>-605.0000000000008</c:v>
                </c:pt>
                <c:pt idx="337">
                  <c:v>-618.74999999999898</c:v>
                </c:pt>
                <c:pt idx="338">
                  <c:v>-494.9999999999992</c:v>
                </c:pt>
                <c:pt idx="339">
                  <c:v>-247.5000000000006</c:v>
                </c:pt>
                <c:pt idx="340">
                  <c:v>27.499999999999414</c:v>
                </c:pt>
                <c:pt idx="341">
                  <c:v>275</c:v>
                </c:pt>
                <c:pt idx="342">
                  <c:v>302.5000000000004</c:v>
                </c:pt>
                <c:pt idx="343">
                  <c:v>123.75000000000077</c:v>
                </c:pt>
                <c:pt idx="344">
                  <c:v>-96.250000000000384</c:v>
                </c:pt>
                <c:pt idx="345">
                  <c:v>-371.2500000000004</c:v>
                </c:pt>
                <c:pt idx="346">
                  <c:v>-481.25</c:v>
                </c:pt>
                <c:pt idx="347">
                  <c:v>-302.5000000000004</c:v>
                </c:pt>
                <c:pt idx="348">
                  <c:v>-82.500000000000185</c:v>
                </c:pt>
                <c:pt idx="349">
                  <c:v>0</c:v>
                </c:pt>
                <c:pt idx="350">
                  <c:v>-68.75</c:v>
                </c:pt>
                <c:pt idx="351">
                  <c:v>-219.9999999999992</c:v>
                </c:pt>
                <c:pt idx="352">
                  <c:v>-412.49999999999994</c:v>
                </c:pt>
                <c:pt idx="353">
                  <c:v>-742.5000000000008</c:v>
                </c:pt>
                <c:pt idx="354">
                  <c:v>-1209.9999999999995</c:v>
                </c:pt>
                <c:pt idx="355">
                  <c:v>-1457.4999999999993</c:v>
                </c:pt>
                <c:pt idx="356">
                  <c:v>-1457.5</c:v>
                </c:pt>
                <c:pt idx="357">
                  <c:v>-1457.5</c:v>
                </c:pt>
                <c:pt idx="358">
                  <c:v>-1044.9999999999995</c:v>
                </c:pt>
                <c:pt idx="359">
                  <c:v>-41.250000000000092</c:v>
                </c:pt>
                <c:pt idx="360">
                  <c:v>769.99999999999966</c:v>
                </c:pt>
                <c:pt idx="361">
                  <c:v>866.25000000000011</c:v>
                </c:pt>
                <c:pt idx="362">
                  <c:v>522.50000000000057</c:v>
                </c:pt>
                <c:pt idx="363">
                  <c:v>275</c:v>
                </c:pt>
                <c:pt idx="364">
                  <c:v>371.24999999999937</c:v>
                </c:pt>
                <c:pt idx="365">
                  <c:v>673.74999999999977</c:v>
                </c:pt>
                <c:pt idx="366">
                  <c:v>976.25000000000011</c:v>
                </c:pt>
                <c:pt idx="367">
                  <c:v>1058.7500000000005</c:v>
                </c:pt>
                <c:pt idx="368">
                  <c:v>866.24999999999955</c:v>
                </c:pt>
                <c:pt idx="369">
                  <c:v>563.7499999999992</c:v>
                </c:pt>
                <c:pt idx="370">
                  <c:v>288.75000000000017</c:v>
                </c:pt>
                <c:pt idx="371">
                  <c:v>82.500000000000185</c:v>
                </c:pt>
                <c:pt idx="372">
                  <c:v>-27.499999999999414</c:v>
                </c:pt>
                <c:pt idx="373">
                  <c:v>-109.9999999999996</c:v>
                </c:pt>
                <c:pt idx="374">
                  <c:v>-206.24999999999997</c:v>
                </c:pt>
                <c:pt idx="375">
                  <c:v>-275</c:v>
                </c:pt>
                <c:pt idx="376">
                  <c:v>-343.75</c:v>
                </c:pt>
                <c:pt idx="377">
                  <c:v>-412.49999999999994</c:v>
                </c:pt>
                <c:pt idx="378">
                  <c:v>-453.75000000000057</c:v>
                </c:pt>
                <c:pt idx="379">
                  <c:v>-536.24999999999977</c:v>
                </c:pt>
                <c:pt idx="380">
                  <c:v>-770.00000000000011</c:v>
                </c:pt>
                <c:pt idx="381">
                  <c:v>-1196.2500000000005</c:v>
                </c:pt>
                <c:pt idx="382">
                  <c:v>-1457.4999999999995</c:v>
                </c:pt>
                <c:pt idx="383">
                  <c:v>-1223.7499999999998</c:v>
                </c:pt>
                <c:pt idx="384">
                  <c:v>-591.25000000000011</c:v>
                </c:pt>
                <c:pt idx="385">
                  <c:v>-41.250000000000092</c:v>
                </c:pt>
                <c:pt idx="386">
                  <c:v>82.500000000000185</c:v>
                </c:pt>
                <c:pt idx="387">
                  <c:v>13.749999999999707</c:v>
                </c:pt>
                <c:pt idx="388">
                  <c:v>-54.999999999999801</c:v>
                </c:pt>
                <c:pt idx="389">
                  <c:v>-96.249999999999901</c:v>
                </c:pt>
                <c:pt idx="390">
                  <c:v>-41.250000000000092</c:v>
                </c:pt>
                <c:pt idx="391">
                  <c:v>206.24999999999997</c:v>
                </c:pt>
                <c:pt idx="392">
                  <c:v>591.25000000000011</c:v>
                </c:pt>
                <c:pt idx="393">
                  <c:v>907.49999999999966</c:v>
                </c:pt>
                <c:pt idx="394">
                  <c:v>1003.7499999999995</c:v>
                </c:pt>
                <c:pt idx="395">
                  <c:v>838.75000000000023</c:v>
                </c:pt>
                <c:pt idx="396">
                  <c:v>453.75000000000057</c:v>
                </c:pt>
                <c:pt idx="397">
                  <c:v>0</c:v>
                </c:pt>
                <c:pt idx="398">
                  <c:v>-467.50000000000074</c:v>
                </c:pt>
                <c:pt idx="399">
                  <c:v>-770.00000000000011</c:v>
                </c:pt>
                <c:pt idx="400">
                  <c:v>-550</c:v>
                </c:pt>
                <c:pt idx="401">
                  <c:v>-96.249999999999417</c:v>
                </c:pt>
                <c:pt idx="402">
                  <c:v>275</c:v>
                </c:pt>
                <c:pt idx="403">
                  <c:v>673.74999999999977</c:v>
                </c:pt>
                <c:pt idx="404">
                  <c:v>756.25</c:v>
                </c:pt>
                <c:pt idx="405">
                  <c:v>412.49999999999994</c:v>
                </c:pt>
                <c:pt idx="406">
                  <c:v>13.750000000000195</c:v>
                </c:pt>
                <c:pt idx="407">
                  <c:v>-329.99999999999983</c:v>
                </c:pt>
                <c:pt idx="408">
                  <c:v>-728.74999999999966</c:v>
                </c:pt>
                <c:pt idx="409">
                  <c:v>-1210</c:v>
                </c:pt>
                <c:pt idx="410">
                  <c:v>-1457.5</c:v>
                </c:pt>
                <c:pt idx="411">
                  <c:v>-1471.2499999999998</c:v>
                </c:pt>
                <c:pt idx="412">
                  <c:v>-948.74999999999977</c:v>
                </c:pt>
                <c:pt idx="413">
                  <c:v>-123.7500000000003</c:v>
                </c:pt>
                <c:pt idx="414">
                  <c:v>275</c:v>
                </c:pt>
                <c:pt idx="415">
                  <c:v>316.25000000000011</c:v>
                </c:pt>
                <c:pt idx="416">
                  <c:v>137.5</c:v>
                </c:pt>
                <c:pt idx="417">
                  <c:v>-82.500000000000185</c:v>
                </c:pt>
                <c:pt idx="418">
                  <c:v>-343.75</c:v>
                </c:pt>
                <c:pt idx="419">
                  <c:v>-426.24999999999972</c:v>
                </c:pt>
                <c:pt idx="420">
                  <c:v>-220.00000000000017</c:v>
                </c:pt>
                <c:pt idx="421">
                  <c:v>0</c:v>
                </c:pt>
                <c:pt idx="422">
                  <c:v>68.75</c:v>
                </c:pt>
                <c:pt idx="423">
                  <c:v>-55.000000000000291</c:v>
                </c:pt>
                <c:pt idx="424">
                  <c:v>-481.25</c:v>
                </c:pt>
                <c:pt idx="425">
                  <c:v>-1099.9999999999998</c:v>
                </c:pt>
                <c:pt idx="426">
                  <c:v>-1430</c:v>
                </c:pt>
                <c:pt idx="427">
                  <c:v>-1196.2500000000002</c:v>
                </c:pt>
                <c:pt idx="428">
                  <c:v>-632.5</c:v>
                </c:pt>
                <c:pt idx="429">
                  <c:v>-165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F5-49B8-A5E6-1CE8D77F62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214672"/>
        <c:axId val="23668144"/>
      </c:lineChart>
      <c:catAx>
        <c:axId val="359546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</a:t>
                </a:r>
                <a:r>
                  <a:rPr lang="en-GB" sz="1400" baseline="0"/>
                  <a:t> (s)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3659712"/>
        <c:crosses val="autoZero"/>
        <c:auto val="1"/>
        <c:lblAlgn val="ctr"/>
        <c:lblOffset val="100"/>
        <c:noMultiLvlLbl val="0"/>
      </c:catAx>
      <c:valAx>
        <c:axId val="27365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Velocity</a:t>
                </a:r>
                <a:r>
                  <a:rPr lang="en-GB" sz="1400" baseline="0"/>
                  <a:t> (km/h)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9546512"/>
        <c:crosses val="autoZero"/>
        <c:crossBetween val="between"/>
      </c:valAx>
      <c:valAx>
        <c:axId val="236681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Acceleration</a:t>
                </a:r>
                <a:r>
                  <a:rPr lang="en-GB" sz="1400" baseline="0"/>
                  <a:t> Force (N)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214672"/>
        <c:crosses val="max"/>
        <c:crossBetween val="between"/>
      </c:valAx>
      <c:catAx>
        <c:axId val="29214672"/>
        <c:scaling>
          <c:orientation val="minMax"/>
        </c:scaling>
        <c:delete val="1"/>
        <c:axPos val="b"/>
        <c:majorTickMark val="out"/>
        <c:minorTickMark val="none"/>
        <c:tickLblPos val="nextTo"/>
        <c:crossAx val="23668144"/>
        <c:crosses val="autoZero"/>
        <c:auto val="1"/>
        <c:lblAlgn val="ctr"/>
        <c:lblOffset val="100"/>
        <c:noMultiLvlLbl val="0"/>
      </c:cat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8047854654407935"/>
          <c:y val="0.12646950874243795"/>
          <c:w val="0.23981131009669751"/>
          <c:h val="0.1529692963572603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Vehicle</a:t>
            </a:r>
            <a:r>
              <a:rPr lang="en-GB" baseline="0"/>
              <a:t> Speed and Acceleration Force vs Time (Extra High Phase)</a:t>
            </a:r>
            <a:endParaRPr lang="en-GB"/>
          </a:p>
        </c:rich>
      </c:tx>
      <c:layout>
        <c:manualLayout>
          <c:xMode val="edge"/>
          <c:yMode val="edge"/>
          <c:x val="0.19460009769524494"/>
          <c:y val="9.166666967410332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5359307051999447E-2"/>
          <c:y val="0.10945000359087938"/>
          <c:w val="0.85064195558437394"/>
          <c:h val="0.7899613448150048"/>
        </c:manualLayout>
      </c:layout>
      <c:lineChart>
        <c:grouping val="standard"/>
        <c:varyColors val="0"/>
        <c:ser>
          <c:idx val="1"/>
          <c:order val="1"/>
          <c:tx>
            <c:v>Velocity (km/h)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WLTC_class_3!$E$1486:$E$1808</c:f>
              <c:numCache>
                <c:formatCode>0.0_ </c:formatCode>
                <c:ptCount val="323"/>
                <c:pt idx="0">
                  <c:v>0</c:v>
                </c:pt>
                <c:pt idx="1">
                  <c:v>2.2000000000000002</c:v>
                </c:pt>
                <c:pt idx="2">
                  <c:v>4.4000000000000004</c:v>
                </c:pt>
                <c:pt idx="3">
                  <c:v>6.3</c:v>
                </c:pt>
                <c:pt idx="4">
                  <c:v>7.9</c:v>
                </c:pt>
                <c:pt idx="5">
                  <c:v>9.1999999999999993</c:v>
                </c:pt>
                <c:pt idx="6">
                  <c:v>10.4</c:v>
                </c:pt>
                <c:pt idx="7">
                  <c:v>11.5</c:v>
                </c:pt>
                <c:pt idx="8">
                  <c:v>12.9</c:v>
                </c:pt>
                <c:pt idx="9">
                  <c:v>14.7</c:v>
                </c:pt>
                <c:pt idx="10">
                  <c:v>17</c:v>
                </c:pt>
                <c:pt idx="11">
                  <c:v>19.8</c:v>
                </c:pt>
                <c:pt idx="12">
                  <c:v>23.1</c:v>
                </c:pt>
                <c:pt idx="13">
                  <c:v>26.7</c:v>
                </c:pt>
                <c:pt idx="14">
                  <c:v>30.5</c:v>
                </c:pt>
                <c:pt idx="15">
                  <c:v>34.1</c:v>
                </c:pt>
                <c:pt idx="16">
                  <c:v>37.5</c:v>
                </c:pt>
                <c:pt idx="17">
                  <c:v>40.6</c:v>
                </c:pt>
                <c:pt idx="18">
                  <c:v>43.3</c:v>
                </c:pt>
                <c:pt idx="19">
                  <c:v>45.7</c:v>
                </c:pt>
                <c:pt idx="20">
                  <c:v>47.7</c:v>
                </c:pt>
                <c:pt idx="21">
                  <c:v>49.3</c:v>
                </c:pt>
                <c:pt idx="22">
                  <c:v>50.5</c:v>
                </c:pt>
                <c:pt idx="23">
                  <c:v>51.3</c:v>
                </c:pt>
                <c:pt idx="24">
                  <c:v>52.1</c:v>
                </c:pt>
                <c:pt idx="25">
                  <c:v>52.7</c:v>
                </c:pt>
                <c:pt idx="26">
                  <c:v>53.4</c:v>
                </c:pt>
                <c:pt idx="27">
                  <c:v>54</c:v>
                </c:pt>
                <c:pt idx="28">
                  <c:v>54.5</c:v>
                </c:pt>
                <c:pt idx="29">
                  <c:v>55</c:v>
                </c:pt>
                <c:pt idx="30">
                  <c:v>55.6</c:v>
                </c:pt>
                <c:pt idx="31">
                  <c:v>56.3</c:v>
                </c:pt>
                <c:pt idx="32">
                  <c:v>57.2</c:v>
                </c:pt>
                <c:pt idx="33">
                  <c:v>58.5</c:v>
                </c:pt>
                <c:pt idx="34">
                  <c:v>60.2</c:v>
                </c:pt>
                <c:pt idx="35">
                  <c:v>62.3</c:v>
                </c:pt>
                <c:pt idx="36">
                  <c:v>64.7</c:v>
                </c:pt>
                <c:pt idx="37">
                  <c:v>67.099999999999994</c:v>
                </c:pt>
                <c:pt idx="38">
                  <c:v>69.2</c:v>
                </c:pt>
                <c:pt idx="39">
                  <c:v>70.7</c:v>
                </c:pt>
                <c:pt idx="40">
                  <c:v>71.900000000000006</c:v>
                </c:pt>
                <c:pt idx="41">
                  <c:v>72.7</c:v>
                </c:pt>
                <c:pt idx="42">
                  <c:v>73.400000000000006</c:v>
                </c:pt>
                <c:pt idx="43">
                  <c:v>73.8</c:v>
                </c:pt>
                <c:pt idx="44">
                  <c:v>74.099999999999994</c:v>
                </c:pt>
                <c:pt idx="45">
                  <c:v>74</c:v>
                </c:pt>
                <c:pt idx="46">
                  <c:v>73.599999999999994</c:v>
                </c:pt>
                <c:pt idx="47">
                  <c:v>72.5</c:v>
                </c:pt>
                <c:pt idx="48">
                  <c:v>70.8</c:v>
                </c:pt>
                <c:pt idx="49">
                  <c:v>68.599999999999994</c:v>
                </c:pt>
                <c:pt idx="50">
                  <c:v>66.2</c:v>
                </c:pt>
                <c:pt idx="51">
                  <c:v>64</c:v>
                </c:pt>
                <c:pt idx="52">
                  <c:v>62.2</c:v>
                </c:pt>
                <c:pt idx="53">
                  <c:v>60.9</c:v>
                </c:pt>
                <c:pt idx="54">
                  <c:v>60.2</c:v>
                </c:pt>
                <c:pt idx="55">
                  <c:v>60</c:v>
                </c:pt>
                <c:pt idx="56">
                  <c:v>60.4</c:v>
                </c:pt>
                <c:pt idx="57">
                  <c:v>61.4</c:v>
                </c:pt>
                <c:pt idx="58">
                  <c:v>63.2</c:v>
                </c:pt>
                <c:pt idx="59">
                  <c:v>65.599999999999994</c:v>
                </c:pt>
                <c:pt idx="60">
                  <c:v>68.400000000000006</c:v>
                </c:pt>
                <c:pt idx="61">
                  <c:v>71.599999999999994</c:v>
                </c:pt>
                <c:pt idx="62">
                  <c:v>74.900000000000006</c:v>
                </c:pt>
                <c:pt idx="63">
                  <c:v>78.400000000000006</c:v>
                </c:pt>
                <c:pt idx="64">
                  <c:v>81.8</c:v>
                </c:pt>
                <c:pt idx="65">
                  <c:v>84.9</c:v>
                </c:pt>
                <c:pt idx="66">
                  <c:v>87.4</c:v>
                </c:pt>
                <c:pt idx="67">
                  <c:v>89</c:v>
                </c:pt>
                <c:pt idx="68">
                  <c:v>90</c:v>
                </c:pt>
                <c:pt idx="69">
                  <c:v>90.6</c:v>
                </c:pt>
                <c:pt idx="70">
                  <c:v>91</c:v>
                </c:pt>
                <c:pt idx="71">
                  <c:v>91.5</c:v>
                </c:pt>
                <c:pt idx="72">
                  <c:v>92</c:v>
                </c:pt>
                <c:pt idx="73">
                  <c:v>92.7</c:v>
                </c:pt>
                <c:pt idx="74">
                  <c:v>93.4</c:v>
                </c:pt>
                <c:pt idx="75">
                  <c:v>94.2</c:v>
                </c:pt>
                <c:pt idx="76">
                  <c:v>94.9</c:v>
                </c:pt>
                <c:pt idx="77">
                  <c:v>95.7</c:v>
                </c:pt>
                <c:pt idx="78">
                  <c:v>96.6</c:v>
                </c:pt>
                <c:pt idx="79">
                  <c:v>97.7</c:v>
                </c:pt>
                <c:pt idx="80">
                  <c:v>98.9</c:v>
                </c:pt>
                <c:pt idx="81">
                  <c:v>100.4</c:v>
                </c:pt>
                <c:pt idx="82">
                  <c:v>102</c:v>
                </c:pt>
                <c:pt idx="83">
                  <c:v>103.6</c:v>
                </c:pt>
                <c:pt idx="84">
                  <c:v>105.2</c:v>
                </c:pt>
                <c:pt idx="85">
                  <c:v>106.8</c:v>
                </c:pt>
                <c:pt idx="86">
                  <c:v>108.5</c:v>
                </c:pt>
                <c:pt idx="87">
                  <c:v>110.2</c:v>
                </c:pt>
                <c:pt idx="88">
                  <c:v>111.9</c:v>
                </c:pt>
                <c:pt idx="89">
                  <c:v>113.7</c:v>
                </c:pt>
                <c:pt idx="90">
                  <c:v>115.3</c:v>
                </c:pt>
                <c:pt idx="91">
                  <c:v>116.8</c:v>
                </c:pt>
                <c:pt idx="92">
                  <c:v>118.2</c:v>
                </c:pt>
                <c:pt idx="93">
                  <c:v>119.5</c:v>
                </c:pt>
                <c:pt idx="94">
                  <c:v>120.7</c:v>
                </c:pt>
                <c:pt idx="95">
                  <c:v>121.8</c:v>
                </c:pt>
                <c:pt idx="96">
                  <c:v>122.6</c:v>
                </c:pt>
                <c:pt idx="97">
                  <c:v>123.2</c:v>
                </c:pt>
                <c:pt idx="98">
                  <c:v>123.6</c:v>
                </c:pt>
                <c:pt idx="99">
                  <c:v>123.7</c:v>
                </c:pt>
                <c:pt idx="100">
                  <c:v>123.6</c:v>
                </c:pt>
                <c:pt idx="101">
                  <c:v>123.3</c:v>
                </c:pt>
                <c:pt idx="102">
                  <c:v>123</c:v>
                </c:pt>
                <c:pt idx="103">
                  <c:v>122.5</c:v>
                </c:pt>
                <c:pt idx="104">
                  <c:v>122.1</c:v>
                </c:pt>
                <c:pt idx="105">
                  <c:v>121.5</c:v>
                </c:pt>
                <c:pt idx="106">
                  <c:v>120.8</c:v>
                </c:pt>
                <c:pt idx="107">
                  <c:v>120</c:v>
                </c:pt>
                <c:pt idx="108">
                  <c:v>119.1</c:v>
                </c:pt>
                <c:pt idx="109">
                  <c:v>118.1</c:v>
                </c:pt>
                <c:pt idx="110">
                  <c:v>117.1</c:v>
                </c:pt>
                <c:pt idx="111">
                  <c:v>116.2</c:v>
                </c:pt>
                <c:pt idx="112">
                  <c:v>115.5</c:v>
                </c:pt>
                <c:pt idx="113">
                  <c:v>114.9</c:v>
                </c:pt>
                <c:pt idx="114">
                  <c:v>114.5</c:v>
                </c:pt>
                <c:pt idx="115">
                  <c:v>114.1</c:v>
                </c:pt>
                <c:pt idx="116">
                  <c:v>113.9</c:v>
                </c:pt>
                <c:pt idx="117">
                  <c:v>113.7</c:v>
                </c:pt>
                <c:pt idx="118">
                  <c:v>113.3</c:v>
                </c:pt>
                <c:pt idx="119">
                  <c:v>112.9</c:v>
                </c:pt>
                <c:pt idx="120">
                  <c:v>112.2</c:v>
                </c:pt>
                <c:pt idx="121">
                  <c:v>111.4</c:v>
                </c:pt>
                <c:pt idx="122">
                  <c:v>110.5</c:v>
                </c:pt>
                <c:pt idx="123">
                  <c:v>109.5</c:v>
                </c:pt>
                <c:pt idx="124">
                  <c:v>108.5</c:v>
                </c:pt>
                <c:pt idx="125">
                  <c:v>107.7</c:v>
                </c:pt>
                <c:pt idx="126">
                  <c:v>107.1</c:v>
                </c:pt>
                <c:pt idx="127">
                  <c:v>106.6</c:v>
                </c:pt>
                <c:pt idx="128">
                  <c:v>106.4</c:v>
                </c:pt>
                <c:pt idx="129">
                  <c:v>106.2</c:v>
                </c:pt>
                <c:pt idx="130">
                  <c:v>106.2</c:v>
                </c:pt>
                <c:pt idx="131">
                  <c:v>106.2</c:v>
                </c:pt>
                <c:pt idx="132">
                  <c:v>106.4</c:v>
                </c:pt>
                <c:pt idx="133">
                  <c:v>106.5</c:v>
                </c:pt>
                <c:pt idx="134">
                  <c:v>106.8</c:v>
                </c:pt>
                <c:pt idx="135">
                  <c:v>107.2</c:v>
                </c:pt>
                <c:pt idx="136">
                  <c:v>107.8</c:v>
                </c:pt>
                <c:pt idx="137">
                  <c:v>108.5</c:v>
                </c:pt>
                <c:pt idx="138">
                  <c:v>109.4</c:v>
                </c:pt>
                <c:pt idx="139">
                  <c:v>110.5</c:v>
                </c:pt>
                <c:pt idx="140">
                  <c:v>111.7</c:v>
                </c:pt>
                <c:pt idx="141">
                  <c:v>113</c:v>
                </c:pt>
                <c:pt idx="142">
                  <c:v>114.1</c:v>
                </c:pt>
                <c:pt idx="143">
                  <c:v>115.1</c:v>
                </c:pt>
                <c:pt idx="144">
                  <c:v>115.9</c:v>
                </c:pt>
                <c:pt idx="145">
                  <c:v>116.5</c:v>
                </c:pt>
                <c:pt idx="146">
                  <c:v>116.7</c:v>
                </c:pt>
                <c:pt idx="147">
                  <c:v>116.6</c:v>
                </c:pt>
                <c:pt idx="148">
                  <c:v>116.2</c:v>
                </c:pt>
                <c:pt idx="149">
                  <c:v>115.2</c:v>
                </c:pt>
                <c:pt idx="150">
                  <c:v>113.8</c:v>
                </c:pt>
                <c:pt idx="151">
                  <c:v>112</c:v>
                </c:pt>
                <c:pt idx="152">
                  <c:v>110.1</c:v>
                </c:pt>
                <c:pt idx="153">
                  <c:v>108.3</c:v>
                </c:pt>
                <c:pt idx="154">
                  <c:v>107</c:v>
                </c:pt>
                <c:pt idx="155">
                  <c:v>106.1</c:v>
                </c:pt>
                <c:pt idx="156">
                  <c:v>105.8</c:v>
                </c:pt>
                <c:pt idx="157">
                  <c:v>105.7</c:v>
                </c:pt>
                <c:pt idx="158">
                  <c:v>105.7</c:v>
                </c:pt>
                <c:pt idx="159">
                  <c:v>105.6</c:v>
                </c:pt>
                <c:pt idx="160">
                  <c:v>105.3</c:v>
                </c:pt>
                <c:pt idx="161">
                  <c:v>104.9</c:v>
                </c:pt>
                <c:pt idx="162">
                  <c:v>104.4</c:v>
                </c:pt>
                <c:pt idx="163">
                  <c:v>104</c:v>
                </c:pt>
                <c:pt idx="164">
                  <c:v>103.8</c:v>
                </c:pt>
                <c:pt idx="165">
                  <c:v>103.9</c:v>
                </c:pt>
                <c:pt idx="166">
                  <c:v>104.4</c:v>
                </c:pt>
                <c:pt idx="167">
                  <c:v>105.1</c:v>
                </c:pt>
                <c:pt idx="168">
                  <c:v>106.1</c:v>
                </c:pt>
                <c:pt idx="169">
                  <c:v>107.2</c:v>
                </c:pt>
                <c:pt idx="170">
                  <c:v>108.5</c:v>
                </c:pt>
                <c:pt idx="171">
                  <c:v>109.9</c:v>
                </c:pt>
                <c:pt idx="172">
                  <c:v>111.3</c:v>
                </c:pt>
                <c:pt idx="173">
                  <c:v>112.7</c:v>
                </c:pt>
                <c:pt idx="174">
                  <c:v>113.9</c:v>
                </c:pt>
                <c:pt idx="175">
                  <c:v>115</c:v>
                </c:pt>
                <c:pt idx="176">
                  <c:v>116</c:v>
                </c:pt>
                <c:pt idx="177">
                  <c:v>116.8</c:v>
                </c:pt>
                <c:pt idx="178">
                  <c:v>117.6</c:v>
                </c:pt>
                <c:pt idx="179">
                  <c:v>118.4</c:v>
                </c:pt>
                <c:pt idx="180">
                  <c:v>119.2</c:v>
                </c:pt>
                <c:pt idx="181">
                  <c:v>120</c:v>
                </c:pt>
                <c:pt idx="182">
                  <c:v>120.8</c:v>
                </c:pt>
                <c:pt idx="183">
                  <c:v>121.6</c:v>
                </c:pt>
                <c:pt idx="184">
                  <c:v>122.3</c:v>
                </c:pt>
                <c:pt idx="185">
                  <c:v>123.1</c:v>
                </c:pt>
                <c:pt idx="186">
                  <c:v>123.8</c:v>
                </c:pt>
                <c:pt idx="187">
                  <c:v>124.4</c:v>
                </c:pt>
                <c:pt idx="188">
                  <c:v>125</c:v>
                </c:pt>
                <c:pt idx="189">
                  <c:v>125.4</c:v>
                </c:pt>
                <c:pt idx="190">
                  <c:v>125.8</c:v>
                </c:pt>
                <c:pt idx="191">
                  <c:v>126.1</c:v>
                </c:pt>
                <c:pt idx="192">
                  <c:v>126.4</c:v>
                </c:pt>
                <c:pt idx="193">
                  <c:v>126.6</c:v>
                </c:pt>
                <c:pt idx="194">
                  <c:v>126.7</c:v>
                </c:pt>
                <c:pt idx="195">
                  <c:v>126.8</c:v>
                </c:pt>
                <c:pt idx="196">
                  <c:v>126.9</c:v>
                </c:pt>
                <c:pt idx="197">
                  <c:v>126.9</c:v>
                </c:pt>
                <c:pt idx="198">
                  <c:v>126.9</c:v>
                </c:pt>
                <c:pt idx="199">
                  <c:v>126.8</c:v>
                </c:pt>
                <c:pt idx="200">
                  <c:v>126.6</c:v>
                </c:pt>
                <c:pt idx="201">
                  <c:v>126.3</c:v>
                </c:pt>
                <c:pt idx="202">
                  <c:v>126</c:v>
                </c:pt>
                <c:pt idx="203">
                  <c:v>125.7</c:v>
                </c:pt>
                <c:pt idx="204">
                  <c:v>125.6</c:v>
                </c:pt>
                <c:pt idx="205">
                  <c:v>125.6</c:v>
                </c:pt>
                <c:pt idx="206">
                  <c:v>125.8</c:v>
                </c:pt>
                <c:pt idx="207">
                  <c:v>126.2</c:v>
                </c:pt>
                <c:pt idx="208">
                  <c:v>126.6</c:v>
                </c:pt>
                <c:pt idx="209">
                  <c:v>127</c:v>
                </c:pt>
                <c:pt idx="210">
                  <c:v>127.4</c:v>
                </c:pt>
                <c:pt idx="211">
                  <c:v>127.6</c:v>
                </c:pt>
                <c:pt idx="212">
                  <c:v>127.8</c:v>
                </c:pt>
                <c:pt idx="213">
                  <c:v>127.9</c:v>
                </c:pt>
                <c:pt idx="214">
                  <c:v>128</c:v>
                </c:pt>
                <c:pt idx="215">
                  <c:v>128.1</c:v>
                </c:pt>
                <c:pt idx="216">
                  <c:v>128.19999999999999</c:v>
                </c:pt>
                <c:pt idx="217">
                  <c:v>128.30000000000001</c:v>
                </c:pt>
                <c:pt idx="218">
                  <c:v>128.4</c:v>
                </c:pt>
                <c:pt idx="219">
                  <c:v>128.5</c:v>
                </c:pt>
                <c:pt idx="220">
                  <c:v>128.6</c:v>
                </c:pt>
                <c:pt idx="221">
                  <c:v>128.6</c:v>
                </c:pt>
                <c:pt idx="222">
                  <c:v>128.5</c:v>
                </c:pt>
                <c:pt idx="223">
                  <c:v>128.30000000000001</c:v>
                </c:pt>
                <c:pt idx="224">
                  <c:v>128.1</c:v>
                </c:pt>
                <c:pt idx="225">
                  <c:v>127.9</c:v>
                </c:pt>
                <c:pt idx="226">
                  <c:v>127.6</c:v>
                </c:pt>
                <c:pt idx="227">
                  <c:v>127.4</c:v>
                </c:pt>
                <c:pt idx="228">
                  <c:v>127.2</c:v>
                </c:pt>
                <c:pt idx="229">
                  <c:v>127</c:v>
                </c:pt>
                <c:pt idx="230">
                  <c:v>126.9</c:v>
                </c:pt>
                <c:pt idx="231">
                  <c:v>126.8</c:v>
                </c:pt>
                <c:pt idx="232">
                  <c:v>126.7</c:v>
                </c:pt>
                <c:pt idx="233">
                  <c:v>126.8</c:v>
                </c:pt>
                <c:pt idx="234">
                  <c:v>126.9</c:v>
                </c:pt>
                <c:pt idx="235">
                  <c:v>127.1</c:v>
                </c:pt>
                <c:pt idx="236">
                  <c:v>127.4</c:v>
                </c:pt>
                <c:pt idx="237">
                  <c:v>127.7</c:v>
                </c:pt>
                <c:pt idx="238">
                  <c:v>128.1</c:v>
                </c:pt>
                <c:pt idx="239">
                  <c:v>128.5</c:v>
                </c:pt>
                <c:pt idx="240">
                  <c:v>129</c:v>
                </c:pt>
                <c:pt idx="241">
                  <c:v>129.5</c:v>
                </c:pt>
                <c:pt idx="242">
                  <c:v>130.1</c:v>
                </c:pt>
                <c:pt idx="243">
                  <c:v>130.6</c:v>
                </c:pt>
                <c:pt idx="244">
                  <c:v>131</c:v>
                </c:pt>
                <c:pt idx="245">
                  <c:v>131.19999999999999</c:v>
                </c:pt>
                <c:pt idx="246">
                  <c:v>131.30000000000001</c:v>
                </c:pt>
                <c:pt idx="247">
                  <c:v>131.19999999999999</c:v>
                </c:pt>
                <c:pt idx="248">
                  <c:v>130.69999999999999</c:v>
                </c:pt>
                <c:pt idx="249">
                  <c:v>129.80000000000001</c:v>
                </c:pt>
                <c:pt idx="250">
                  <c:v>128.4</c:v>
                </c:pt>
                <c:pt idx="251">
                  <c:v>126.5</c:v>
                </c:pt>
                <c:pt idx="252">
                  <c:v>124.1</c:v>
                </c:pt>
                <c:pt idx="253">
                  <c:v>121.6</c:v>
                </c:pt>
                <c:pt idx="254">
                  <c:v>119</c:v>
                </c:pt>
                <c:pt idx="255">
                  <c:v>116.5</c:v>
                </c:pt>
                <c:pt idx="256">
                  <c:v>114.1</c:v>
                </c:pt>
                <c:pt idx="257">
                  <c:v>111.8</c:v>
                </c:pt>
                <c:pt idx="258">
                  <c:v>109.5</c:v>
                </c:pt>
                <c:pt idx="259">
                  <c:v>107.1</c:v>
                </c:pt>
                <c:pt idx="260">
                  <c:v>104.8</c:v>
                </c:pt>
                <c:pt idx="261">
                  <c:v>102.5</c:v>
                </c:pt>
                <c:pt idx="262">
                  <c:v>100.4</c:v>
                </c:pt>
                <c:pt idx="263">
                  <c:v>98.6</c:v>
                </c:pt>
                <c:pt idx="264">
                  <c:v>97.2</c:v>
                </c:pt>
                <c:pt idx="265">
                  <c:v>95.9</c:v>
                </c:pt>
                <c:pt idx="266">
                  <c:v>94.8</c:v>
                </c:pt>
                <c:pt idx="267">
                  <c:v>93.8</c:v>
                </c:pt>
                <c:pt idx="268">
                  <c:v>92.8</c:v>
                </c:pt>
                <c:pt idx="269">
                  <c:v>91.8</c:v>
                </c:pt>
                <c:pt idx="270">
                  <c:v>91</c:v>
                </c:pt>
                <c:pt idx="271">
                  <c:v>90.2</c:v>
                </c:pt>
                <c:pt idx="272">
                  <c:v>89.6</c:v>
                </c:pt>
                <c:pt idx="273">
                  <c:v>89.1</c:v>
                </c:pt>
                <c:pt idx="274">
                  <c:v>88.6</c:v>
                </c:pt>
                <c:pt idx="275">
                  <c:v>88.1</c:v>
                </c:pt>
                <c:pt idx="276">
                  <c:v>87.6</c:v>
                </c:pt>
                <c:pt idx="277">
                  <c:v>87.1</c:v>
                </c:pt>
                <c:pt idx="278">
                  <c:v>86.6</c:v>
                </c:pt>
                <c:pt idx="279">
                  <c:v>86.1</c:v>
                </c:pt>
                <c:pt idx="280">
                  <c:v>85.5</c:v>
                </c:pt>
                <c:pt idx="281">
                  <c:v>85</c:v>
                </c:pt>
                <c:pt idx="282">
                  <c:v>84.4</c:v>
                </c:pt>
                <c:pt idx="283">
                  <c:v>83.8</c:v>
                </c:pt>
                <c:pt idx="284">
                  <c:v>83.2</c:v>
                </c:pt>
                <c:pt idx="285">
                  <c:v>82.6</c:v>
                </c:pt>
                <c:pt idx="286">
                  <c:v>82</c:v>
                </c:pt>
                <c:pt idx="287">
                  <c:v>81.3</c:v>
                </c:pt>
                <c:pt idx="288">
                  <c:v>80.400000000000006</c:v>
                </c:pt>
                <c:pt idx="289">
                  <c:v>79.099999999999994</c:v>
                </c:pt>
                <c:pt idx="290">
                  <c:v>77.400000000000006</c:v>
                </c:pt>
                <c:pt idx="291">
                  <c:v>75.099999999999994</c:v>
                </c:pt>
                <c:pt idx="292">
                  <c:v>72.3</c:v>
                </c:pt>
                <c:pt idx="293">
                  <c:v>69.099999999999994</c:v>
                </c:pt>
                <c:pt idx="294">
                  <c:v>65.900000000000006</c:v>
                </c:pt>
                <c:pt idx="295">
                  <c:v>62.7</c:v>
                </c:pt>
                <c:pt idx="296">
                  <c:v>59.7</c:v>
                </c:pt>
                <c:pt idx="297">
                  <c:v>57</c:v>
                </c:pt>
                <c:pt idx="298">
                  <c:v>54.6</c:v>
                </c:pt>
                <c:pt idx="299">
                  <c:v>52.2</c:v>
                </c:pt>
                <c:pt idx="300">
                  <c:v>49.7</c:v>
                </c:pt>
                <c:pt idx="301">
                  <c:v>46.8</c:v>
                </c:pt>
                <c:pt idx="302">
                  <c:v>43.5</c:v>
                </c:pt>
                <c:pt idx="303">
                  <c:v>39.9</c:v>
                </c:pt>
                <c:pt idx="304">
                  <c:v>36.4</c:v>
                </c:pt>
                <c:pt idx="305">
                  <c:v>33.200000000000003</c:v>
                </c:pt>
                <c:pt idx="306">
                  <c:v>30.5</c:v>
                </c:pt>
                <c:pt idx="307">
                  <c:v>28.3</c:v>
                </c:pt>
                <c:pt idx="308">
                  <c:v>26.3</c:v>
                </c:pt>
                <c:pt idx="309">
                  <c:v>24.4</c:v>
                </c:pt>
                <c:pt idx="310">
                  <c:v>22.5</c:v>
                </c:pt>
                <c:pt idx="311">
                  <c:v>20.5</c:v>
                </c:pt>
                <c:pt idx="312">
                  <c:v>18.2</c:v>
                </c:pt>
                <c:pt idx="313">
                  <c:v>15.5</c:v>
                </c:pt>
                <c:pt idx="314">
                  <c:v>12.3</c:v>
                </c:pt>
                <c:pt idx="315">
                  <c:v>8.6999999999999993</c:v>
                </c:pt>
                <c:pt idx="316">
                  <c:v>5.2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A5-4050-8563-62CC84C993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9546512"/>
        <c:axId val="273659712"/>
      </c:lineChart>
      <c:lineChart>
        <c:grouping val="standard"/>
        <c:varyColors val="0"/>
        <c:ser>
          <c:idx val="0"/>
          <c:order val="0"/>
          <c:tx>
            <c:v>Acceleration Force (N)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WLTC_class_3!$W$1486:$W$1808</c:f>
              <c:numCache>
                <c:formatCode>General</c:formatCode>
                <c:ptCount val="323"/>
                <c:pt idx="0">
                  <c:v>302.5</c:v>
                </c:pt>
                <c:pt idx="1">
                  <c:v>605</c:v>
                </c:pt>
                <c:pt idx="2">
                  <c:v>563.75</c:v>
                </c:pt>
                <c:pt idx="3">
                  <c:v>481.25</c:v>
                </c:pt>
                <c:pt idx="4">
                  <c:v>398.74999999999989</c:v>
                </c:pt>
                <c:pt idx="5">
                  <c:v>343.75</c:v>
                </c:pt>
                <c:pt idx="6">
                  <c:v>316.25000000000011</c:v>
                </c:pt>
                <c:pt idx="7">
                  <c:v>343.75</c:v>
                </c:pt>
                <c:pt idx="8">
                  <c:v>439.99999999999989</c:v>
                </c:pt>
                <c:pt idx="9">
                  <c:v>563.75</c:v>
                </c:pt>
                <c:pt idx="10">
                  <c:v>701.25000000000011</c:v>
                </c:pt>
                <c:pt idx="11">
                  <c:v>838.75000000000023</c:v>
                </c:pt>
                <c:pt idx="12">
                  <c:v>948.74999999999977</c:v>
                </c:pt>
                <c:pt idx="13">
                  <c:v>1017.4999999999997</c:v>
                </c:pt>
                <c:pt idx="14">
                  <c:v>1017.5000000000003</c:v>
                </c:pt>
                <c:pt idx="15">
                  <c:v>962.5</c:v>
                </c:pt>
                <c:pt idx="16">
                  <c:v>893.75</c:v>
                </c:pt>
                <c:pt idx="17">
                  <c:v>797.49999999999955</c:v>
                </c:pt>
                <c:pt idx="18">
                  <c:v>701.25000000000011</c:v>
                </c:pt>
                <c:pt idx="19">
                  <c:v>605.0000000000008</c:v>
                </c:pt>
                <c:pt idx="20">
                  <c:v>494.9999999999992</c:v>
                </c:pt>
                <c:pt idx="21">
                  <c:v>384.9999999999996</c:v>
                </c:pt>
                <c:pt idx="22">
                  <c:v>275</c:v>
                </c:pt>
                <c:pt idx="23">
                  <c:v>220.00000000000017</c:v>
                </c:pt>
                <c:pt idx="24">
                  <c:v>192.50000000000077</c:v>
                </c:pt>
                <c:pt idx="25">
                  <c:v>178.7499999999996</c:v>
                </c:pt>
                <c:pt idx="26">
                  <c:v>178.7499999999996</c:v>
                </c:pt>
                <c:pt idx="27">
                  <c:v>151.2500000000002</c:v>
                </c:pt>
                <c:pt idx="28">
                  <c:v>137.5</c:v>
                </c:pt>
                <c:pt idx="29">
                  <c:v>151.2500000000002</c:v>
                </c:pt>
                <c:pt idx="30">
                  <c:v>178.7499999999996</c:v>
                </c:pt>
                <c:pt idx="31">
                  <c:v>220.00000000000017</c:v>
                </c:pt>
                <c:pt idx="32">
                  <c:v>302.5000000000004</c:v>
                </c:pt>
                <c:pt idx="33">
                  <c:v>412.49999999999994</c:v>
                </c:pt>
                <c:pt idx="34">
                  <c:v>522.49999999999955</c:v>
                </c:pt>
                <c:pt idx="35">
                  <c:v>618.75</c:v>
                </c:pt>
                <c:pt idx="36">
                  <c:v>659.99999999999966</c:v>
                </c:pt>
                <c:pt idx="37">
                  <c:v>618.75</c:v>
                </c:pt>
                <c:pt idx="38">
                  <c:v>495.00000000000119</c:v>
                </c:pt>
                <c:pt idx="39">
                  <c:v>371.2500000000004</c:v>
                </c:pt>
                <c:pt idx="40">
                  <c:v>275</c:v>
                </c:pt>
                <c:pt idx="41">
                  <c:v>206.24999999999997</c:v>
                </c:pt>
                <c:pt idx="42">
                  <c:v>151.2499999999992</c:v>
                </c:pt>
                <c:pt idx="43">
                  <c:v>96.249999999998437</c:v>
                </c:pt>
                <c:pt idx="44">
                  <c:v>27.500000000000391</c:v>
                </c:pt>
                <c:pt idx="45">
                  <c:v>-68.75</c:v>
                </c:pt>
                <c:pt idx="46">
                  <c:v>-206.24999999999997</c:v>
                </c:pt>
                <c:pt idx="47">
                  <c:v>-384.9999999999996</c:v>
                </c:pt>
                <c:pt idx="48">
                  <c:v>-536.25000000000068</c:v>
                </c:pt>
                <c:pt idx="49">
                  <c:v>-632.4999999999992</c:v>
                </c:pt>
                <c:pt idx="50">
                  <c:v>-632.4999999999992</c:v>
                </c:pt>
                <c:pt idx="51">
                  <c:v>-550</c:v>
                </c:pt>
                <c:pt idx="52">
                  <c:v>-426.25000000000017</c:v>
                </c:pt>
                <c:pt idx="53">
                  <c:v>-275</c:v>
                </c:pt>
                <c:pt idx="54">
                  <c:v>-123.7499999999998</c:v>
                </c:pt>
                <c:pt idx="55">
                  <c:v>27.499999999999414</c:v>
                </c:pt>
                <c:pt idx="56">
                  <c:v>192.4999999999998</c:v>
                </c:pt>
                <c:pt idx="57">
                  <c:v>385.00000000000057</c:v>
                </c:pt>
                <c:pt idx="58">
                  <c:v>577.49999999999943</c:v>
                </c:pt>
                <c:pt idx="59">
                  <c:v>715.00000000000045</c:v>
                </c:pt>
                <c:pt idx="60">
                  <c:v>824.99999999999989</c:v>
                </c:pt>
                <c:pt idx="61">
                  <c:v>893.75</c:v>
                </c:pt>
                <c:pt idx="62">
                  <c:v>935.00000000000148</c:v>
                </c:pt>
                <c:pt idx="63">
                  <c:v>948.74999999999886</c:v>
                </c:pt>
                <c:pt idx="64">
                  <c:v>893.75</c:v>
                </c:pt>
                <c:pt idx="65">
                  <c:v>770.00000000000114</c:v>
                </c:pt>
                <c:pt idx="66">
                  <c:v>563.7499999999992</c:v>
                </c:pt>
                <c:pt idx="67">
                  <c:v>357.4999999999992</c:v>
                </c:pt>
                <c:pt idx="68">
                  <c:v>219.9999999999992</c:v>
                </c:pt>
                <c:pt idx="69">
                  <c:v>137.5</c:v>
                </c:pt>
                <c:pt idx="70">
                  <c:v>123.75000000000077</c:v>
                </c:pt>
                <c:pt idx="71">
                  <c:v>137.5</c:v>
                </c:pt>
                <c:pt idx="72">
                  <c:v>165.00000000000037</c:v>
                </c:pt>
                <c:pt idx="73">
                  <c:v>192.50000000000077</c:v>
                </c:pt>
                <c:pt idx="74">
                  <c:v>206.24999999999997</c:v>
                </c:pt>
                <c:pt idx="75">
                  <c:v>206.24999999999997</c:v>
                </c:pt>
                <c:pt idx="76">
                  <c:v>206.24999999999997</c:v>
                </c:pt>
                <c:pt idx="77">
                  <c:v>233.74999999999844</c:v>
                </c:pt>
                <c:pt idx="78">
                  <c:v>275</c:v>
                </c:pt>
                <c:pt idx="79">
                  <c:v>316.25000000000159</c:v>
                </c:pt>
                <c:pt idx="80">
                  <c:v>371.2500000000004</c:v>
                </c:pt>
                <c:pt idx="81">
                  <c:v>426.2499999999992</c:v>
                </c:pt>
                <c:pt idx="82">
                  <c:v>439.99999999999841</c:v>
                </c:pt>
                <c:pt idx="83">
                  <c:v>440.00000000000034</c:v>
                </c:pt>
                <c:pt idx="84">
                  <c:v>440.00000000000034</c:v>
                </c:pt>
                <c:pt idx="85">
                  <c:v>453.7499999999996</c:v>
                </c:pt>
                <c:pt idx="86">
                  <c:v>467.50000000000074</c:v>
                </c:pt>
                <c:pt idx="87">
                  <c:v>467.50000000000074</c:v>
                </c:pt>
                <c:pt idx="88">
                  <c:v>481.25</c:v>
                </c:pt>
                <c:pt idx="89">
                  <c:v>467.49999999999881</c:v>
                </c:pt>
                <c:pt idx="90">
                  <c:v>426.2499999999992</c:v>
                </c:pt>
                <c:pt idx="91">
                  <c:v>398.7500000000008</c:v>
                </c:pt>
                <c:pt idx="92">
                  <c:v>371.2500000000004</c:v>
                </c:pt>
                <c:pt idx="93">
                  <c:v>343.75</c:v>
                </c:pt>
                <c:pt idx="94">
                  <c:v>316.2499999999996</c:v>
                </c:pt>
                <c:pt idx="95">
                  <c:v>261.24999999999881</c:v>
                </c:pt>
                <c:pt idx="96">
                  <c:v>192.50000000000077</c:v>
                </c:pt>
                <c:pt idx="97">
                  <c:v>137.5</c:v>
                </c:pt>
                <c:pt idx="98">
                  <c:v>68.75</c:v>
                </c:pt>
                <c:pt idx="99">
                  <c:v>0</c:v>
                </c:pt>
                <c:pt idx="100">
                  <c:v>-55.000000000000782</c:v>
                </c:pt>
                <c:pt idx="101">
                  <c:v>-82.499999999999218</c:v>
                </c:pt>
                <c:pt idx="102">
                  <c:v>-109.9999999999996</c:v>
                </c:pt>
                <c:pt idx="103">
                  <c:v>-123.75000000000077</c:v>
                </c:pt>
                <c:pt idx="104">
                  <c:v>-137.5</c:v>
                </c:pt>
                <c:pt idx="105">
                  <c:v>-178.7499999999996</c:v>
                </c:pt>
                <c:pt idx="106">
                  <c:v>-206.24999999999997</c:v>
                </c:pt>
                <c:pt idx="107">
                  <c:v>-233.75000000000037</c:v>
                </c:pt>
                <c:pt idx="108">
                  <c:v>-261.2500000000008</c:v>
                </c:pt>
                <c:pt idx="109">
                  <c:v>-275</c:v>
                </c:pt>
                <c:pt idx="110">
                  <c:v>-261.24999999999881</c:v>
                </c:pt>
                <c:pt idx="111">
                  <c:v>-219.9999999999992</c:v>
                </c:pt>
                <c:pt idx="112">
                  <c:v>-178.7499999999996</c:v>
                </c:pt>
                <c:pt idx="113">
                  <c:v>-137.5</c:v>
                </c:pt>
                <c:pt idx="114">
                  <c:v>-110.00000000000156</c:v>
                </c:pt>
                <c:pt idx="115">
                  <c:v>-82.499999999999218</c:v>
                </c:pt>
                <c:pt idx="116">
                  <c:v>-54.999999999998828</c:v>
                </c:pt>
                <c:pt idx="117">
                  <c:v>-82.50000000000118</c:v>
                </c:pt>
                <c:pt idx="118">
                  <c:v>-109.9999999999996</c:v>
                </c:pt>
                <c:pt idx="119">
                  <c:v>-151.2499999999992</c:v>
                </c:pt>
                <c:pt idx="120">
                  <c:v>-206.24999999999997</c:v>
                </c:pt>
                <c:pt idx="121">
                  <c:v>-233.75000000000037</c:v>
                </c:pt>
                <c:pt idx="122">
                  <c:v>-261.2500000000008</c:v>
                </c:pt>
                <c:pt idx="123">
                  <c:v>-275</c:v>
                </c:pt>
                <c:pt idx="124">
                  <c:v>-247.4999999999996</c:v>
                </c:pt>
                <c:pt idx="125">
                  <c:v>-192.50000000000077</c:v>
                </c:pt>
                <c:pt idx="126">
                  <c:v>-151.25000000000117</c:v>
                </c:pt>
                <c:pt idx="127">
                  <c:v>-96.249999999998437</c:v>
                </c:pt>
                <c:pt idx="128">
                  <c:v>-54.999999999998828</c:v>
                </c:pt>
                <c:pt idx="129">
                  <c:v>-27.500000000000391</c:v>
                </c:pt>
                <c:pt idx="130">
                  <c:v>0</c:v>
                </c:pt>
                <c:pt idx="131">
                  <c:v>27.500000000000391</c:v>
                </c:pt>
                <c:pt idx="132">
                  <c:v>41.249999999999609</c:v>
                </c:pt>
                <c:pt idx="133">
                  <c:v>54.999999999998828</c:v>
                </c:pt>
                <c:pt idx="134">
                  <c:v>96.250000000000384</c:v>
                </c:pt>
                <c:pt idx="135">
                  <c:v>137.5</c:v>
                </c:pt>
                <c:pt idx="136">
                  <c:v>178.7499999999996</c:v>
                </c:pt>
                <c:pt idx="137">
                  <c:v>220.00000000000117</c:v>
                </c:pt>
                <c:pt idx="138">
                  <c:v>275</c:v>
                </c:pt>
                <c:pt idx="139">
                  <c:v>316.2499999999996</c:v>
                </c:pt>
                <c:pt idx="140">
                  <c:v>343.75</c:v>
                </c:pt>
                <c:pt idx="141">
                  <c:v>329.99999999999881</c:v>
                </c:pt>
                <c:pt idx="142">
                  <c:v>288.7499999999992</c:v>
                </c:pt>
                <c:pt idx="143">
                  <c:v>247.50000000000153</c:v>
                </c:pt>
                <c:pt idx="144">
                  <c:v>192.50000000000077</c:v>
                </c:pt>
                <c:pt idx="145">
                  <c:v>109.9999999999996</c:v>
                </c:pt>
                <c:pt idx="146">
                  <c:v>13.749999999999218</c:v>
                </c:pt>
                <c:pt idx="147">
                  <c:v>-68.75</c:v>
                </c:pt>
                <c:pt idx="148">
                  <c:v>-192.49999999999883</c:v>
                </c:pt>
                <c:pt idx="149">
                  <c:v>-330.00000000000074</c:v>
                </c:pt>
                <c:pt idx="150">
                  <c:v>-440.00000000000034</c:v>
                </c:pt>
                <c:pt idx="151">
                  <c:v>-508.7500000000004</c:v>
                </c:pt>
                <c:pt idx="152">
                  <c:v>-508.7500000000004</c:v>
                </c:pt>
                <c:pt idx="153">
                  <c:v>-426.2499999999992</c:v>
                </c:pt>
                <c:pt idx="154">
                  <c:v>-302.5000000000004</c:v>
                </c:pt>
                <c:pt idx="155">
                  <c:v>-165.00000000000037</c:v>
                </c:pt>
                <c:pt idx="156">
                  <c:v>-54.999999999998828</c:v>
                </c:pt>
                <c:pt idx="157">
                  <c:v>-13.749999999999218</c:v>
                </c:pt>
                <c:pt idx="158">
                  <c:v>-13.750000000001172</c:v>
                </c:pt>
                <c:pt idx="159">
                  <c:v>-55.000000000000782</c:v>
                </c:pt>
                <c:pt idx="160">
                  <c:v>-96.249999999998437</c:v>
                </c:pt>
                <c:pt idx="161">
                  <c:v>-123.74999999999882</c:v>
                </c:pt>
                <c:pt idx="162">
                  <c:v>-123.75000000000077</c:v>
                </c:pt>
                <c:pt idx="163">
                  <c:v>-82.50000000000118</c:v>
                </c:pt>
                <c:pt idx="164">
                  <c:v>-13.749999999999218</c:v>
                </c:pt>
                <c:pt idx="165">
                  <c:v>82.50000000000118</c:v>
                </c:pt>
                <c:pt idx="166">
                  <c:v>164.99999999999844</c:v>
                </c:pt>
                <c:pt idx="167">
                  <c:v>233.74999999999844</c:v>
                </c:pt>
                <c:pt idx="168">
                  <c:v>288.75000000000119</c:v>
                </c:pt>
                <c:pt idx="169">
                  <c:v>330.00000000000074</c:v>
                </c:pt>
                <c:pt idx="170">
                  <c:v>371.2500000000004</c:v>
                </c:pt>
                <c:pt idx="171">
                  <c:v>384.9999999999996</c:v>
                </c:pt>
                <c:pt idx="172">
                  <c:v>384.9999999999996</c:v>
                </c:pt>
                <c:pt idx="173">
                  <c:v>357.50000000000114</c:v>
                </c:pt>
                <c:pt idx="174">
                  <c:v>316.2499999999996</c:v>
                </c:pt>
                <c:pt idx="175">
                  <c:v>288.7499999999992</c:v>
                </c:pt>
                <c:pt idx="176">
                  <c:v>247.4999999999996</c:v>
                </c:pt>
                <c:pt idx="177">
                  <c:v>219.9999999999992</c:v>
                </c:pt>
                <c:pt idx="178">
                  <c:v>220.00000000000117</c:v>
                </c:pt>
                <c:pt idx="179">
                  <c:v>220.00000000000117</c:v>
                </c:pt>
                <c:pt idx="180">
                  <c:v>219.9999999999992</c:v>
                </c:pt>
                <c:pt idx="181">
                  <c:v>219.9999999999992</c:v>
                </c:pt>
                <c:pt idx="182">
                  <c:v>219.9999999999992</c:v>
                </c:pt>
                <c:pt idx="183">
                  <c:v>206.24999999999997</c:v>
                </c:pt>
                <c:pt idx="184">
                  <c:v>206.24999999999997</c:v>
                </c:pt>
                <c:pt idx="185">
                  <c:v>206.24999999999997</c:v>
                </c:pt>
                <c:pt idx="186">
                  <c:v>178.75000000000156</c:v>
                </c:pt>
                <c:pt idx="187">
                  <c:v>165.00000000000037</c:v>
                </c:pt>
                <c:pt idx="188">
                  <c:v>137.5</c:v>
                </c:pt>
                <c:pt idx="189">
                  <c:v>109.9999999999996</c:v>
                </c:pt>
                <c:pt idx="190">
                  <c:v>96.249999999998437</c:v>
                </c:pt>
                <c:pt idx="191">
                  <c:v>82.50000000000118</c:v>
                </c:pt>
                <c:pt idx="192">
                  <c:v>68.75</c:v>
                </c:pt>
                <c:pt idx="193">
                  <c:v>41.249999999999609</c:v>
                </c:pt>
                <c:pt idx="194">
                  <c:v>27.500000000000391</c:v>
                </c:pt>
                <c:pt idx="195">
                  <c:v>27.500000000000391</c:v>
                </c:pt>
                <c:pt idx="196">
                  <c:v>13.750000000001172</c:v>
                </c:pt>
                <c:pt idx="197">
                  <c:v>0</c:v>
                </c:pt>
                <c:pt idx="198">
                  <c:v>-13.750000000001172</c:v>
                </c:pt>
                <c:pt idx="199">
                  <c:v>-41.250000000001563</c:v>
                </c:pt>
                <c:pt idx="200">
                  <c:v>-68.75</c:v>
                </c:pt>
                <c:pt idx="201">
                  <c:v>-82.499999999999218</c:v>
                </c:pt>
                <c:pt idx="202">
                  <c:v>-82.499999999999218</c:v>
                </c:pt>
                <c:pt idx="203">
                  <c:v>-55.000000000000782</c:v>
                </c:pt>
                <c:pt idx="204">
                  <c:v>-13.750000000001172</c:v>
                </c:pt>
                <c:pt idx="205">
                  <c:v>27.500000000000391</c:v>
                </c:pt>
                <c:pt idx="206">
                  <c:v>82.50000000000118</c:v>
                </c:pt>
                <c:pt idx="207">
                  <c:v>109.9999999999996</c:v>
                </c:pt>
                <c:pt idx="208">
                  <c:v>109.9999999999996</c:v>
                </c:pt>
                <c:pt idx="209">
                  <c:v>110.00000000000156</c:v>
                </c:pt>
                <c:pt idx="210">
                  <c:v>82.499999999999218</c:v>
                </c:pt>
                <c:pt idx="211">
                  <c:v>54.999999999998828</c:v>
                </c:pt>
                <c:pt idx="212">
                  <c:v>41.250000000001563</c:v>
                </c:pt>
                <c:pt idx="213">
                  <c:v>27.500000000000391</c:v>
                </c:pt>
                <c:pt idx="214">
                  <c:v>27.499999999998437</c:v>
                </c:pt>
                <c:pt idx="215">
                  <c:v>27.499999999998437</c:v>
                </c:pt>
                <c:pt idx="216">
                  <c:v>27.500000000002345</c:v>
                </c:pt>
                <c:pt idx="217">
                  <c:v>27.500000000002345</c:v>
                </c:pt>
                <c:pt idx="218">
                  <c:v>27.499999999998437</c:v>
                </c:pt>
                <c:pt idx="219">
                  <c:v>27.499999999998437</c:v>
                </c:pt>
                <c:pt idx="220">
                  <c:v>13.749999999999218</c:v>
                </c:pt>
                <c:pt idx="221">
                  <c:v>-13.749999999999218</c:v>
                </c:pt>
                <c:pt idx="222">
                  <c:v>-41.249999999997655</c:v>
                </c:pt>
                <c:pt idx="223">
                  <c:v>-55.000000000000782</c:v>
                </c:pt>
                <c:pt idx="224">
                  <c:v>-55.000000000000782</c:v>
                </c:pt>
                <c:pt idx="225">
                  <c:v>-68.75</c:v>
                </c:pt>
                <c:pt idx="226">
                  <c:v>-68.75</c:v>
                </c:pt>
                <c:pt idx="227">
                  <c:v>-54.999999999998828</c:v>
                </c:pt>
                <c:pt idx="228">
                  <c:v>-55.000000000000782</c:v>
                </c:pt>
                <c:pt idx="229">
                  <c:v>-41.249999999999609</c:v>
                </c:pt>
                <c:pt idx="230">
                  <c:v>-27.500000000000391</c:v>
                </c:pt>
                <c:pt idx="231">
                  <c:v>-27.500000000000391</c:v>
                </c:pt>
                <c:pt idx="232">
                  <c:v>0</c:v>
                </c:pt>
                <c:pt idx="233">
                  <c:v>27.500000000000391</c:v>
                </c:pt>
                <c:pt idx="234">
                  <c:v>41.249999999999609</c:v>
                </c:pt>
                <c:pt idx="235">
                  <c:v>68.75</c:v>
                </c:pt>
                <c:pt idx="236">
                  <c:v>82.50000000000118</c:v>
                </c:pt>
                <c:pt idx="237">
                  <c:v>96.249999999998437</c:v>
                </c:pt>
                <c:pt idx="238">
                  <c:v>109.9999999999996</c:v>
                </c:pt>
                <c:pt idx="239">
                  <c:v>123.75000000000077</c:v>
                </c:pt>
                <c:pt idx="240">
                  <c:v>137.5</c:v>
                </c:pt>
                <c:pt idx="241">
                  <c:v>151.2499999999992</c:v>
                </c:pt>
                <c:pt idx="242">
                  <c:v>151.2499999999992</c:v>
                </c:pt>
                <c:pt idx="243">
                  <c:v>123.75000000000077</c:v>
                </c:pt>
                <c:pt idx="244">
                  <c:v>82.499999999999218</c:v>
                </c:pt>
                <c:pt idx="245">
                  <c:v>41.250000000001563</c:v>
                </c:pt>
                <c:pt idx="246">
                  <c:v>0</c:v>
                </c:pt>
                <c:pt idx="247">
                  <c:v>-82.500000000003126</c:v>
                </c:pt>
                <c:pt idx="248">
                  <c:v>-192.49999999999687</c:v>
                </c:pt>
                <c:pt idx="249">
                  <c:v>-316.24999999999767</c:v>
                </c:pt>
                <c:pt idx="250">
                  <c:v>-453.75000000000159</c:v>
                </c:pt>
                <c:pt idx="251">
                  <c:v>-591.25000000000148</c:v>
                </c:pt>
                <c:pt idx="252">
                  <c:v>-673.7500000000008</c:v>
                </c:pt>
                <c:pt idx="253">
                  <c:v>-701.2499999999992</c:v>
                </c:pt>
                <c:pt idx="254">
                  <c:v>-701.2499999999992</c:v>
                </c:pt>
                <c:pt idx="255">
                  <c:v>-673.7500000000008</c:v>
                </c:pt>
                <c:pt idx="256">
                  <c:v>-646.25000000000034</c:v>
                </c:pt>
                <c:pt idx="257">
                  <c:v>-632.4999999999992</c:v>
                </c:pt>
                <c:pt idx="258">
                  <c:v>-646.25000000000034</c:v>
                </c:pt>
                <c:pt idx="259">
                  <c:v>-646.25000000000034</c:v>
                </c:pt>
                <c:pt idx="260">
                  <c:v>-632.4999999999992</c:v>
                </c:pt>
                <c:pt idx="261">
                  <c:v>-604.99999999999886</c:v>
                </c:pt>
                <c:pt idx="262">
                  <c:v>-536.25000000000068</c:v>
                </c:pt>
                <c:pt idx="263">
                  <c:v>-440.00000000000034</c:v>
                </c:pt>
                <c:pt idx="264">
                  <c:v>-371.24999999999841</c:v>
                </c:pt>
                <c:pt idx="265">
                  <c:v>-330.00000000000074</c:v>
                </c:pt>
                <c:pt idx="266">
                  <c:v>-288.75000000000119</c:v>
                </c:pt>
                <c:pt idx="267">
                  <c:v>-275</c:v>
                </c:pt>
                <c:pt idx="268">
                  <c:v>-275</c:v>
                </c:pt>
                <c:pt idx="269">
                  <c:v>-247.4999999999996</c:v>
                </c:pt>
                <c:pt idx="270">
                  <c:v>-219.9999999999992</c:v>
                </c:pt>
                <c:pt idx="271">
                  <c:v>-192.50000000000077</c:v>
                </c:pt>
                <c:pt idx="272">
                  <c:v>-151.25000000000117</c:v>
                </c:pt>
                <c:pt idx="273">
                  <c:v>-137.5</c:v>
                </c:pt>
                <c:pt idx="274">
                  <c:v>-137.5</c:v>
                </c:pt>
                <c:pt idx="275">
                  <c:v>-137.5</c:v>
                </c:pt>
                <c:pt idx="276">
                  <c:v>-137.5</c:v>
                </c:pt>
                <c:pt idx="277">
                  <c:v>-137.5</c:v>
                </c:pt>
                <c:pt idx="278">
                  <c:v>-137.5</c:v>
                </c:pt>
                <c:pt idx="279">
                  <c:v>-151.2499999999992</c:v>
                </c:pt>
                <c:pt idx="280">
                  <c:v>-151.2499999999992</c:v>
                </c:pt>
                <c:pt idx="281">
                  <c:v>-151.2499999999992</c:v>
                </c:pt>
                <c:pt idx="282">
                  <c:v>-165.00000000000037</c:v>
                </c:pt>
                <c:pt idx="283">
                  <c:v>-165.00000000000037</c:v>
                </c:pt>
                <c:pt idx="284">
                  <c:v>-165.00000000000037</c:v>
                </c:pt>
                <c:pt idx="285">
                  <c:v>-165.00000000000037</c:v>
                </c:pt>
                <c:pt idx="286">
                  <c:v>-178.7499999999996</c:v>
                </c:pt>
                <c:pt idx="287">
                  <c:v>-219.9999999999992</c:v>
                </c:pt>
                <c:pt idx="288">
                  <c:v>-302.5000000000004</c:v>
                </c:pt>
                <c:pt idx="289">
                  <c:v>-412.49999999999994</c:v>
                </c:pt>
                <c:pt idx="290">
                  <c:v>-550</c:v>
                </c:pt>
                <c:pt idx="291">
                  <c:v>-701.25000000000114</c:v>
                </c:pt>
                <c:pt idx="292">
                  <c:v>-824.99999999999989</c:v>
                </c:pt>
                <c:pt idx="293">
                  <c:v>-879.99999999999886</c:v>
                </c:pt>
                <c:pt idx="294">
                  <c:v>-879.99999999999886</c:v>
                </c:pt>
                <c:pt idx="295">
                  <c:v>-852.50000000000034</c:v>
                </c:pt>
                <c:pt idx="296">
                  <c:v>-783.75000000000045</c:v>
                </c:pt>
                <c:pt idx="297">
                  <c:v>-701.25000000000011</c:v>
                </c:pt>
                <c:pt idx="298">
                  <c:v>-659.99999999999966</c:v>
                </c:pt>
                <c:pt idx="299">
                  <c:v>-673.74999999999977</c:v>
                </c:pt>
                <c:pt idx="300">
                  <c:v>-742.5000000000008</c:v>
                </c:pt>
                <c:pt idx="301">
                  <c:v>-852.50000000000034</c:v>
                </c:pt>
                <c:pt idx="302">
                  <c:v>-948.74999999999977</c:v>
                </c:pt>
                <c:pt idx="303">
                  <c:v>-976.25000000000011</c:v>
                </c:pt>
                <c:pt idx="304">
                  <c:v>-921.24999999999932</c:v>
                </c:pt>
                <c:pt idx="305">
                  <c:v>-811.24999999999977</c:v>
                </c:pt>
                <c:pt idx="306">
                  <c:v>-673.75000000000023</c:v>
                </c:pt>
                <c:pt idx="307">
                  <c:v>-577.49999999999989</c:v>
                </c:pt>
                <c:pt idx="308">
                  <c:v>-536.25000000000034</c:v>
                </c:pt>
                <c:pt idx="309">
                  <c:v>-522.50000000000011</c:v>
                </c:pt>
                <c:pt idx="310">
                  <c:v>-536.24999999999977</c:v>
                </c:pt>
                <c:pt idx="311">
                  <c:v>-591.25000000000011</c:v>
                </c:pt>
                <c:pt idx="312">
                  <c:v>-687.5</c:v>
                </c:pt>
                <c:pt idx="313">
                  <c:v>-811.24999999999977</c:v>
                </c:pt>
                <c:pt idx="314">
                  <c:v>-935.00000000000011</c:v>
                </c:pt>
                <c:pt idx="315">
                  <c:v>-976.25</c:v>
                </c:pt>
                <c:pt idx="316">
                  <c:v>-1196.25</c:v>
                </c:pt>
                <c:pt idx="317">
                  <c:v>-715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A5-4050-8563-62CC84C993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214672"/>
        <c:axId val="23668144"/>
      </c:lineChart>
      <c:catAx>
        <c:axId val="359546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</a:t>
                </a:r>
                <a:r>
                  <a:rPr lang="en-GB" sz="1400" baseline="0"/>
                  <a:t> (s)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3659712"/>
        <c:crosses val="autoZero"/>
        <c:auto val="1"/>
        <c:lblAlgn val="ctr"/>
        <c:lblOffset val="100"/>
        <c:noMultiLvlLbl val="0"/>
      </c:catAx>
      <c:valAx>
        <c:axId val="27365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Velocity</a:t>
                </a:r>
                <a:r>
                  <a:rPr lang="en-GB" sz="1400" baseline="0"/>
                  <a:t> (km/h)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9546512"/>
        <c:crosses val="autoZero"/>
        <c:crossBetween val="between"/>
      </c:valAx>
      <c:valAx>
        <c:axId val="236681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Acceleration</a:t>
                </a:r>
                <a:r>
                  <a:rPr lang="en-GB" sz="1400" baseline="0"/>
                  <a:t> Force (N)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214672"/>
        <c:crosses val="max"/>
        <c:crossBetween val="between"/>
      </c:valAx>
      <c:catAx>
        <c:axId val="29214672"/>
        <c:scaling>
          <c:orientation val="minMax"/>
        </c:scaling>
        <c:delete val="1"/>
        <c:axPos val="b"/>
        <c:majorTickMark val="out"/>
        <c:minorTickMark val="none"/>
        <c:tickLblPos val="nextTo"/>
        <c:crossAx val="23668144"/>
        <c:crosses val="autoZero"/>
        <c:auto val="1"/>
        <c:lblAlgn val="ctr"/>
        <c:lblOffset val="100"/>
        <c:noMultiLvlLbl val="0"/>
      </c:cat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2113323021297945"/>
          <c:y val="0.74980286252634076"/>
          <c:w val="0.2301911203809292"/>
          <c:h val="0.143802629389850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Cumulative Traction</a:t>
            </a:r>
            <a:r>
              <a:rPr lang="en-GB" baseline="0"/>
              <a:t> Energy vs Cumulative Braking Energy (Medium Phase)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87684874106867"/>
          <c:y val="8.6447660961466194E-2"/>
          <c:w val="0.82492593652289903"/>
          <c:h val="0.77020997321512175"/>
        </c:manualLayout>
      </c:layout>
      <c:lineChart>
        <c:grouping val="standard"/>
        <c:varyColors val="0"/>
        <c:ser>
          <c:idx val="1"/>
          <c:order val="1"/>
          <c:tx>
            <c:v>Braking Energy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WLTC_class_3!$AI$598:$AI$1030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431.59238892999304</c:v>
                </c:pt>
                <c:pt idx="30">
                  <c:v>1258.1054045037808</c:v>
                </c:pt>
                <c:pt idx="31">
                  <c:v>1258.1054045037808</c:v>
                </c:pt>
                <c:pt idx="32">
                  <c:v>1258.1054045037808</c:v>
                </c:pt>
                <c:pt idx="33">
                  <c:v>1258.1054045037808</c:v>
                </c:pt>
                <c:pt idx="34">
                  <c:v>1258.1054045037808</c:v>
                </c:pt>
                <c:pt idx="35">
                  <c:v>1258.1054045037808</c:v>
                </c:pt>
                <c:pt idx="36">
                  <c:v>1258.1054045037808</c:v>
                </c:pt>
                <c:pt idx="37">
                  <c:v>1258.1054045037808</c:v>
                </c:pt>
                <c:pt idx="38">
                  <c:v>1258.1054045037808</c:v>
                </c:pt>
                <c:pt idx="39">
                  <c:v>1258.1054045037808</c:v>
                </c:pt>
                <c:pt idx="40">
                  <c:v>1258.1054045037808</c:v>
                </c:pt>
                <c:pt idx="41">
                  <c:v>1258.1054045037808</c:v>
                </c:pt>
                <c:pt idx="42">
                  <c:v>1258.1054045037808</c:v>
                </c:pt>
                <c:pt idx="43">
                  <c:v>1258.1054045037808</c:v>
                </c:pt>
                <c:pt idx="44">
                  <c:v>1258.1054045037808</c:v>
                </c:pt>
                <c:pt idx="45">
                  <c:v>1258.1054045037808</c:v>
                </c:pt>
                <c:pt idx="46">
                  <c:v>1258.1054045037808</c:v>
                </c:pt>
                <c:pt idx="47">
                  <c:v>1258.1054045037808</c:v>
                </c:pt>
                <c:pt idx="48">
                  <c:v>1258.1054045037808</c:v>
                </c:pt>
                <c:pt idx="49">
                  <c:v>1258.1054045037808</c:v>
                </c:pt>
                <c:pt idx="50">
                  <c:v>1258.1054045037808</c:v>
                </c:pt>
                <c:pt idx="51">
                  <c:v>1258.1054045037808</c:v>
                </c:pt>
                <c:pt idx="52">
                  <c:v>1258.1054045037808</c:v>
                </c:pt>
                <c:pt idx="53">
                  <c:v>1258.1054045037808</c:v>
                </c:pt>
                <c:pt idx="54">
                  <c:v>1258.1054045037808</c:v>
                </c:pt>
                <c:pt idx="55">
                  <c:v>1258.1054045037808</c:v>
                </c:pt>
                <c:pt idx="56">
                  <c:v>1258.1054045037808</c:v>
                </c:pt>
                <c:pt idx="57">
                  <c:v>1258.1054045037808</c:v>
                </c:pt>
                <c:pt idx="58">
                  <c:v>1258.1054045037808</c:v>
                </c:pt>
                <c:pt idx="59">
                  <c:v>1258.1054045037808</c:v>
                </c:pt>
                <c:pt idx="60">
                  <c:v>1258.1054045037808</c:v>
                </c:pt>
                <c:pt idx="61">
                  <c:v>2667.5335681679658</c:v>
                </c:pt>
                <c:pt idx="62">
                  <c:v>6847.521611243219</c:v>
                </c:pt>
                <c:pt idx="63">
                  <c:v>11398.418768360756</c:v>
                </c:pt>
                <c:pt idx="64">
                  <c:v>17424.210738313468</c:v>
                </c:pt>
                <c:pt idx="65">
                  <c:v>26861.215827663225</c:v>
                </c:pt>
                <c:pt idx="66">
                  <c:v>37494.635359637628</c:v>
                </c:pt>
                <c:pt idx="67">
                  <c:v>45346.929145552233</c:v>
                </c:pt>
                <c:pt idx="68">
                  <c:v>50235.518708648669</c:v>
                </c:pt>
                <c:pt idx="69">
                  <c:v>55677.453843874013</c:v>
                </c:pt>
                <c:pt idx="70">
                  <c:v>63988.569889433944</c:v>
                </c:pt>
                <c:pt idx="71">
                  <c:v>73031.229417799535</c:v>
                </c:pt>
                <c:pt idx="72">
                  <c:v>80527.182634176235</c:v>
                </c:pt>
                <c:pt idx="73">
                  <c:v>84373.469619968833</c:v>
                </c:pt>
                <c:pt idx="74">
                  <c:v>85553.811353262558</c:v>
                </c:pt>
                <c:pt idx="75">
                  <c:v>85553.811353262558</c:v>
                </c:pt>
                <c:pt idx="76">
                  <c:v>85553.811353262558</c:v>
                </c:pt>
                <c:pt idx="77">
                  <c:v>85553.811353262558</c:v>
                </c:pt>
                <c:pt idx="78">
                  <c:v>85553.811353262558</c:v>
                </c:pt>
                <c:pt idx="79">
                  <c:v>85553.811353262558</c:v>
                </c:pt>
                <c:pt idx="80">
                  <c:v>85553.811353262558</c:v>
                </c:pt>
                <c:pt idx="81">
                  <c:v>85553.811353262558</c:v>
                </c:pt>
                <c:pt idx="82">
                  <c:v>85553.811353262558</c:v>
                </c:pt>
                <c:pt idx="83">
                  <c:v>85553.811353262558</c:v>
                </c:pt>
                <c:pt idx="84">
                  <c:v>85553.811353262558</c:v>
                </c:pt>
                <c:pt idx="85">
                  <c:v>85553.811353262558</c:v>
                </c:pt>
                <c:pt idx="86">
                  <c:v>85553.811353262558</c:v>
                </c:pt>
                <c:pt idx="87">
                  <c:v>85553.811353262558</c:v>
                </c:pt>
                <c:pt idx="88">
                  <c:v>90542.90788649641</c:v>
                </c:pt>
                <c:pt idx="89">
                  <c:v>98484.409830586679</c:v>
                </c:pt>
                <c:pt idx="90">
                  <c:v>107355.85329541905</c:v>
                </c:pt>
                <c:pt idx="91">
                  <c:v>115417.13932997012</c:v>
                </c:pt>
                <c:pt idx="92">
                  <c:v>119643.56390091089</c:v>
                </c:pt>
                <c:pt idx="93">
                  <c:v>121880.72645822565</c:v>
                </c:pt>
                <c:pt idx="94">
                  <c:v>122676.73125770495</c:v>
                </c:pt>
                <c:pt idx="95">
                  <c:v>122676.73125770495</c:v>
                </c:pt>
                <c:pt idx="96">
                  <c:v>122676.73125770495</c:v>
                </c:pt>
                <c:pt idx="97">
                  <c:v>122676.73125770495</c:v>
                </c:pt>
                <c:pt idx="98">
                  <c:v>122676.73125770495</c:v>
                </c:pt>
                <c:pt idx="99">
                  <c:v>122676.73125770495</c:v>
                </c:pt>
                <c:pt idx="100">
                  <c:v>122676.73125770495</c:v>
                </c:pt>
                <c:pt idx="101">
                  <c:v>122676.73125770495</c:v>
                </c:pt>
                <c:pt idx="102">
                  <c:v>122676.73125770495</c:v>
                </c:pt>
                <c:pt idx="103">
                  <c:v>122676.73125770495</c:v>
                </c:pt>
                <c:pt idx="104">
                  <c:v>122676.73125770495</c:v>
                </c:pt>
                <c:pt idx="105">
                  <c:v>122676.73125770495</c:v>
                </c:pt>
                <c:pt idx="106">
                  <c:v>127122.33663525665</c:v>
                </c:pt>
                <c:pt idx="107">
                  <c:v>132924.59460601673</c:v>
                </c:pt>
                <c:pt idx="108">
                  <c:v>136875.1699967829</c:v>
                </c:pt>
                <c:pt idx="109">
                  <c:v>139388.93317799957</c:v>
                </c:pt>
                <c:pt idx="110">
                  <c:v>140027.44449303162</c:v>
                </c:pt>
                <c:pt idx="111">
                  <c:v>140027.44449303162</c:v>
                </c:pt>
                <c:pt idx="112">
                  <c:v>140027.44449303162</c:v>
                </c:pt>
                <c:pt idx="113">
                  <c:v>140027.44449303162</c:v>
                </c:pt>
                <c:pt idx="114">
                  <c:v>140027.44449303162</c:v>
                </c:pt>
                <c:pt idx="115">
                  <c:v>141464.66710451842</c:v>
                </c:pt>
                <c:pt idx="116">
                  <c:v>144003.76397398367</c:v>
                </c:pt>
                <c:pt idx="117">
                  <c:v>146334.88533513172</c:v>
                </c:pt>
                <c:pt idx="118">
                  <c:v>147342.68308224197</c:v>
                </c:pt>
                <c:pt idx="119">
                  <c:v>147342.68308224197</c:v>
                </c:pt>
                <c:pt idx="120">
                  <c:v>147342.68308224197</c:v>
                </c:pt>
                <c:pt idx="121">
                  <c:v>147342.68308224197</c:v>
                </c:pt>
                <c:pt idx="122">
                  <c:v>147342.68308224197</c:v>
                </c:pt>
                <c:pt idx="123">
                  <c:v>147342.68308224197</c:v>
                </c:pt>
                <c:pt idx="124">
                  <c:v>149103.57498540217</c:v>
                </c:pt>
                <c:pt idx="125">
                  <c:v>153489.58858594624</c:v>
                </c:pt>
                <c:pt idx="126">
                  <c:v>156384.3289367781</c:v>
                </c:pt>
                <c:pt idx="127">
                  <c:v>156781.9003766781</c:v>
                </c:pt>
                <c:pt idx="128">
                  <c:v>156781.9003766781</c:v>
                </c:pt>
                <c:pt idx="129">
                  <c:v>156781.9003766781</c:v>
                </c:pt>
                <c:pt idx="130">
                  <c:v>156781.9003766781</c:v>
                </c:pt>
                <c:pt idx="131">
                  <c:v>156781.9003766781</c:v>
                </c:pt>
                <c:pt idx="132">
                  <c:v>156781.9003766781</c:v>
                </c:pt>
                <c:pt idx="133">
                  <c:v>156781.9003766781</c:v>
                </c:pt>
                <c:pt idx="134">
                  <c:v>156781.9003766781</c:v>
                </c:pt>
                <c:pt idx="135">
                  <c:v>156781.9003766781</c:v>
                </c:pt>
                <c:pt idx="136">
                  <c:v>156781.9003766781</c:v>
                </c:pt>
                <c:pt idx="137">
                  <c:v>156781.9003766781</c:v>
                </c:pt>
                <c:pt idx="138">
                  <c:v>156781.9003766781</c:v>
                </c:pt>
                <c:pt idx="139">
                  <c:v>156781.9003766781</c:v>
                </c:pt>
                <c:pt idx="140">
                  <c:v>156781.9003766781</c:v>
                </c:pt>
                <c:pt idx="141">
                  <c:v>156781.9003766781</c:v>
                </c:pt>
                <c:pt idx="142">
                  <c:v>156781.9003766781</c:v>
                </c:pt>
                <c:pt idx="143">
                  <c:v>156781.9003766781</c:v>
                </c:pt>
                <c:pt idx="144">
                  <c:v>156781.9003766781</c:v>
                </c:pt>
                <c:pt idx="145">
                  <c:v>156781.9003766781</c:v>
                </c:pt>
                <c:pt idx="146">
                  <c:v>156781.9003766781</c:v>
                </c:pt>
                <c:pt idx="147">
                  <c:v>156781.9003766781</c:v>
                </c:pt>
                <c:pt idx="148">
                  <c:v>156781.9003766781</c:v>
                </c:pt>
                <c:pt idx="149">
                  <c:v>156781.9003766781</c:v>
                </c:pt>
                <c:pt idx="150">
                  <c:v>156781.9003766781</c:v>
                </c:pt>
                <c:pt idx="151">
                  <c:v>156781.9003766781</c:v>
                </c:pt>
                <c:pt idx="152">
                  <c:v>156781.9003766781</c:v>
                </c:pt>
                <c:pt idx="153">
                  <c:v>156781.9003766781</c:v>
                </c:pt>
                <c:pt idx="154">
                  <c:v>156781.9003766781</c:v>
                </c:pt>
                <c:pt idx="155">
                  <c:v>156781.9003766781</c:v>
                </c:pt>
                <c:pt idx="156">
                  <c:v>156781.9003766781</c:v>
                </c:pt>
                <c:pt idx="157">
                  <c:v>156781.9003766781</c:v>
                </c:pt>
                <c:pt idx="158">
                  <c:v>156781.9003766781</c:v>
                </c:pt>
                <c:pt idx="159">
                  <c:v>156781.9003766781</c:v>
                </c:pt>
                <c:pt idx="160">
                  <c:v>156781.9003766781</c:v>
                </c:pt>
                <c:pt idx="161">
                  <c:v>156781.9003766781</c:v>
                </c:pt>
                <c:pt idx="162">
                  <c:v>156781.9003766781</c:v>
                </c:pt>
                <c:pt idx="163">
                  <c:v>156781.9003766781</c:v>
                </c:pt>
                <c:pt idx="164">
                  <c:v>156781.9003766781</c:v>
                </c:pt>
                <c:pt idx="165">
                  <c:v>157733.0861922995</c:v>
                </c:pt>
                <c:pt idx="166">
                  <c:v>161730.12427376077</c:v>
                </c:pt>
                <c:pt idx="167">
                  <c:v>170795.49828628177</c:v>
                </c:pt>
                <c:pt idx="168">
                  <c:v>183017.26648521246</c:v>
                </c:pt>
                <c:pt idx="169">
                  <c:v>194684.54682313051</c:v>
                </c:pt>
                <c:pt idx="170">
                  <c:v>204825.8616188796</c:v>
                </c:pt>
                <c:pt idx="171">
                  <c:v>213371.57448629924</c:v>
                </c:pt>
                <c:pt idx="172">
                  <c:v>219210.50063936491</c:v>
                </c:pt>
                <c:pt idx="173">
                  <c:v>222132.05414685508</c:v>
                </c:pt>
                <c:pt idx="174">
                  <c:v>222346.29225342174</c:v>
                </c:pt>
                <c:pt idx="175">
                  <c:v>222346.29225342174</c:v>
                </c:pt>
                <c:pt idx="176">
                  <c:v>222346.29225342174</c:v>
                </c:pt>
                <c:pt idx="177">
                  <c:v>222346.29225342174</c:v>
                </c:pt>
                <c:pt idx="178">
                  <c:v>222346.29225342174</c:v>
                </c:pt>
                <c:pt idx="179">
                  <c:v>222346.29225342174</c:v>
                </c:pt>
                <c:pt idx="180">
                  <c:v>222346.29225342174</c:v>
                </c:pt>
                <c:pt idx="181">
                  <c:v>222346.29225342174</c:v>
                </c:pt>
                <c:pt idx="182">
                  <c:v>222346.29225342174</c:v>
                </c:pt>
                <c:pt idx="183">
                  <c:v>222346.29225342174</c:v>
                </c:pt>
                <c:pt idx="184">
                  <c:v>222346.29225342174</c:v>
                </c:pt>
                <c:pt idx="185">
                  <c:v>222346.29225342174</c:v>
                </c:pt>
                <c:pt idx="186">
                  <c:v>222346.29225342174</c:v>
                </c:pt>
                <c:pt idx="187">
                  <c:v>222346.29225342174</c:v>
                </c:pt>
                <c:pt idx="188">
                  <c:v>222346.29225342174</c:v>
                </c:pt>
                <c:pt idx="189">
                  <c:v>222346.29225342174</c:v>
                </c:pt>
                <c:pt idx="190">
                  <c:v>222346.29225342174</c:v>
                </c:pt>
                <c:pt idx="191">
                  <c:v>222346.29225342174</c:v>
                </c:pt>
                <c:pt idx="192">
                  <c:v>222346.29225342174</c:v>
                </c:pt>
                <c:pt idx="193">
                  <c:v>222346.29225342174</c:v>
                </c:pt>
                <c:pt idx="194">
                  <c:v>222346.29225342174</c:v>
                </c:pt>
                <c:pt idx="195">
                  <c:v>222346.29225342174</c:v>
                </c:pt>
                <c:pt idx="196">
                  <c:v>222346.29225342174</c:v>
                </c:pt>
                <c:pt idx="197">
                  <c:v>222346.29225342174</c:v>
                </c:pt>
                <c:pt idx="198">
                  <c:v>222346.29225342174</c:v>
                </c:pt>
                <c:pt idx="199">
                  <c:v>222346.29225342174</c:v>
                </c:pt>
                <c:pt idx="200">
                  <c:v>222346.29225342174</c:v>
                </c:pt>
                <c:pt idx="201">
                  <c:v>222346.29225342174</c:v>
                </c:pt>
                <c:pt idx="202">
                  <c:v>222346.29225342174</c:v>
                </c:pt>
                <c:pt idx="203">
                  <c:v>222858.68429414762</c:v>
                </c:pt>
                <c:pt idx="204">
                  <c:v>231800.50483996273</c:v>
                </c:pt>
                <c:pt idx="205">
                  <c:v>247371.98011677261</c:v>
                </c:pt>
                <c:pt idx="206">
                  <c:v>265110.46803329966</c:v>
                </c:pt>
                <c:pt idx="207">
                  <c:v>280123.83787153719</c:v>
                </c:pt>
                <c:pt idx="208">
                  <c:v>289382.78448561823</c:v>
                </c:pt>
                <c:pt idx="209">
                  <c:v>292562.11052764818</c:v>
                </c:pt>
                <c:pt idx="210">
                  <c:v>292562.11052764818</c:v>
                </c:pt>
                <c:pt idx="211">
                  <c:v>292562.11052764818</c:v>
                </c:pt>
                <c:pt idx="212">
                  <c:v>292562.11052764818</c:v>
                </c:pt>
                <c:pt idx="213">
                  <c:v>292562.11052764818</c:v>
                </c:pt>
                <c:pt idx="214">
                  <c:v>292562.11052764818</c:v>
                </c:pt>
                <c:pt idx="215">
                  <c:v>292562.11052764818</c:v>
                </c:pt>
                <c:pt idx="216">
                  <c:v>292562.11052764818</c:v>
                </c:pt>
                <c:pt idx="217">
                  <c:v>292562.11052764818</c:v>
                </c:pt>
                <c:pt idx="218">
                  <c:v>292562.11052764818</c:v>
                </c:pt>
                <c:pt idx="219">
                  <c:v>294545.15373414534</c:v>
                </c:pt>
                <c:pt idx="220">
                  <c:v>298647.58074454701</c:v>
                </c:pt>
                <c:pt idx="221">
                  <c:v>306484.79771723738</c:v>
                </c:pt>
                <c:pt idx="222">
                  <c:v>316718.53978531394</c:v>
                </c:pt>
                <c:pt idx="223">
                  <c:v>326927.30647943355</c:v>
                </c:pt>
                <c:pt idx="224">
                  <c:v>336728.44470204512</c:v>
                </c:pt>
                <c:pt idx="225">
                  <c:v>346133.19352815044</c:v>
                </c:pt>
                <c:pt idx="226">
                  <c:v>354170.4406244015</c:v>
                </c:pt>
                <c:pt idx="227">
                  <c:v>360164.104340697</c:v>
                </c:pt>
                <c:pt idx="228">
                  <c:v>362785.38670035952</c:v>
                </c:pt>
                <c:pt idx="229">
                  <c:v>362785.38670035952</c:v>
                </c:pt>
                <c:pt idx="230">
                  <c:v>362785.38670035952</c:v>
                </c:pt>
                <c:pt idx="231">
                  <c:v>362785.38670035952</c:v>
                </c:pt>
                <c:pt idx="232">
                  <c:v>362785.38670035952</c:v>
                </c:pt>
                <c:pt idx="233">
                  <c:v>362785.38670035952</c:v>
                </c:pt>
                <c:pt idx="234">
                  <c:v>362785.38670035952</c:v>
                </c:pt>
                <c:pt idx="235">
                  <c:v>362785.38670035952</c:v>
                </c:pt>
                <c:pt idx="236">
                  <c:v>362785.38670035952</c:v>
                </c:pt>
                <c:pt idx="237">
                  <c:v>362785.38670035952</c:v>
                </c:pt>
                <c:pt idx="238">
                  <c:v>362785.38670035952</c:v>
                </c:pt>
                <c:pt idx="239">
                  <c:v>362785.38670035952</c:v>
                </c:pt>
                <c:pt idx="240">
                  <c:v>362785.38670035952</c:v>
                </c:pt>
                <c:pt idx="241">
                  <c:v>362785.38670035952</c:v>
                </c:pt>
                <c:pt idx="242">
                  <c:v>362785.38670035952</c:v>
                </c:pt>
                <c:pt idx="243">
                  <c:v>362785.38670035952</c:v>
                </c:pt>
                <c:pt idx="244">
                  <c:v>362785.38670035952</c:v>
                </c:pt>
                <c:pt idx="245">
                  <c:v>362785.38670035952</c:v>
                </c:pt>
                <c:pt idx="246">
                  <c:v>362785.38670035952</c:v>
                </c:pt>
                <c:pt idx="247">
                  <c:v>362785.38670035952</c:v>
                </c:pt>
                <c:pt idx="248">
                  <c:v>362785.38670035952</c:v>
                </c:pt>
                <c:pt idx="249">
                  <c:v>362785.38670035952</c:v>
                </c:pt>
                <c:pt idx="250">
                  <c:v>362785.38670035952</c:v>
                </c:pt>
                <c:pt idx="251">
                  <c:v>362785.38670035952</c:v>
                </c:pt>
                <c:pt idx="252">
                  <c:v>362785.38670035952</c:v>
                </c:pt>
                <c:pt idx="253">
                  <c:v>362785.38670035952</c:v>
                </c:pt>
                <c:pt idx="254">
                  <c:v>362785.38670035952</c:v>
                </c:pt>
                <c:pt idx="255">
                  <c:v>362785.38670035952</c:v>
                </c:pt>
                <c:pt idx="256">
                  <c:v>362785.38670035952</c:v>
                </c:pt>
                <c:pt idx="257">
                  <c:v>362785.38670035952</c:v>
                </c:pt>
                <c:pt idx="258">
                  <c:v>362785.38670035952</c:v>
                </c:pt>
                <c:pt idx="259">
                  <c:v>362785.38670035952</c:v>
                </c:pt>
                <c:pt idx="260">
                  <c:v>362785.38670035952</c:v>
                </c:pt>
                <c:pt idx="261">
                  <c:v>362785.38670035952</c:v>
                </c:pt>
                <c:pt idx="262">
                  <c:v>362785.38670035952</c:v>
                </c:pt>
                <c:pt idx="263">
                  <c:v>362785.38670035952</c:v>
                </c:pt>
                <c:pt idx="264">
                  <c:v>362785.38670035952</c:v>
                </c:pt>
                <c:pt idx="265">
                  <c:v>362785.38670035952</c:v>
                </c:pt>
                <c:pt idx="266">
                  <c:v>362785.38670035952</c:v>
                </c:pt>
                <c:pt idx="267">
                  <c:v>362785.38670035952</c:v>
                </c:pt>
                <c:pt idx="268">
                  <c:v>362785.38670035952</c:v>
                </c:pt>
                <c:pt idx="269">
                  <c:v>362785.38670035952</c:v>
                </c:pt>
                <c:pt idx="270">
                  <c:v>362785.38670035952</c:v>
                </c:pt>
                <c:pt idx="271">
                  <c:v>362785.38670035952</c:v>
                </c:pt>
                <c:pt idx="272">
                  <c:v>362785.38670035952</c:v>
                </c:pt>
                <c:pt idx="273">
                  <c:v>362785.38670035952</c:v>
                </c:pt>
                <c:pt idx="274">
                  <c:v>362785.38670035952</c:v>
                </c:pt>
                <c:pt idx="275">
                  <c:v>362785.38670035952</c:v>
                </c:pt>
                <c:pt idx="276">
                  <c:v>362785.38670035952</c:v>
                </c:pt>
                <c:pt idx="277">
                  <c:v>362785.38670035952</c:v>
                </c:pt>
                <c:pt idx="278">
                  <c:v>362785.38670035952</c:v>
                </c:pt>
                <c:pt idx="279">
                  <c:v>362785.38670035952</c:v>
                </c:pt>
                <c:pt idx="280">
                  <c:v>362785.38670035952</c:v>
                </c:pt>
                <c:pt idx="281">
                  <c:v>362785.38670035952</c:v>
                </c:pt>
                <c:pt idx="282">
                  <c:v>362785.38670035952</c:v>
                </c:pt>
                <c:pt idx="283">
                  <c:v>362785.38670035952</c:v>
                </c:pt>
                <c:pt idx="284">
                  <c:v>362785.38670035952</c:v>
                </c:pt>
                <c:pt idx="285">
                  <c:v>362785.38670035952</c:v>
                </c:pt>
                <c:pt idx="286">
                  <c:v>362803.03090771957</c:v>
                </c:pt>
                <c:pt idx="287">
                  <c:v>362803.03090771957</c:v>
                </c:pt>
                <c:pt idx="288">
                  <c:v>362803.03090771957</c:v>
                </c:pt>
                <c:pt idx="289">
                  <c:v>362803.03090771957</c:v>
                </c:pt>
                <c:pt idx="290">
                  <c:v>362803.03090771957</c:v>
                </c:pt>
                <c:pt idx="291">
                  <c:v>362803.03090771957</c:v>
                </c:pt>
                <c:pt idx="292">
                  <c:v>362803.03090771957</c:v>
                </c:pt>
                <c:pt idx="293">
                  <c:v>362803.03090771957</c:v>
                </c:pt>
                <c:pt idx="294">
                  <c:v>362803.03090771957</c:v>
                </c:pt>
                <c:pt idx="295">
                  <c:v>362803.03090771957</c:v>
                </c:pt>
                <c:pt idx="296">
                  <c:v>362803.03090771957</c:v>
                </c:pt>
                <c:pt idx="297">
                  <c:v>362803.03090771957</c:v>
                </c:pt>
                <c:pt idx="298">
                  <c:v>362803.03090771957</c:v>
                </c:pt>
                <c:pt idx="299">
                  <c:v>362803.03090771957</c:v>
                </c:pt>
                <c:pt idx="300">
                  <c:v>362803.03090771957</c:v>
                </c:pt>
                <c:pt idx="301">
                  <c:v>362803.03090771957</c:v>
                </c:pt>
                <c:pt idx="302">
                  <c:v>363259.39721219754</c:v>
                </c:pt>
                <c:pt idx="303">
                  <c:v>364091.43663261115</c:v>
                </c:pt>
                <c:pt idx="304">
                  <c:v>364091.43663261115</c:v>
                </c:pt>
                <c:pt idx="305">
                  <c:v>364091.43663261115</c:v>
                </c:pt>
                <c:pt idx="306">
                  <c:v>364091.43663261115</c:v>
                </c:pt>
                <c:pt idx="307">
                  <c:v>364091.43663261115</c:v>
                </c:pt>
                <c:pt idx="308">
                  <c:v>364091.43663261115</c:v>
                </c:pt>
                <c:pt idx="309">
                  <c:v>364091.43663261115</c:v>
                </c:pt>
                <c:pt idx="310">
                  <c:v>364091.43663261115</c:v>
                </c:pt>
                <c:pt idx="311">
                  <c:v>364091.43663261115</c:v>
                </c:pt>
                <c:pt idx="312">
                  <c:v>373734.37024275435</c:v>
                </c:pt>
                <c:pt idx="313">
                  <c:v>391472.85815928137</c:v>
                </c:pt>
                <c:pt idx="314">
                  <c:v>406486.2279975189</c:v>
                </c:pt>
                <c:pt idx="315">
                  <c:v>415745.17461159994</c:v>
                </c:pt>
                <c:pt idx="316">
                  <c:v>418924.50065362989</c:v>
                </c:pt>
                <c:pt idx="317">
                  <c:v>418924.50065362989</c:v>
                </c:pt>
                <c:pt idx="318">
                  <c:v>418924.50065362989</c:v>
                </c:pt>
                <c:pt idx="319">
                  <c:v>418924.50065362989</c:v>
                </c:pt>
                <c:pt idx="320">
                  <c:v>418924.50065362989</c:v>
                </c:pt>
                <c:pt idx="321">
                  <c:v>418924.50065362989</c:v>
                </c:pt>
                <c:pt idx="322">
                  <c:v>418924.50065362989</c:v>
                </c:pt>
                <c:pt idx="323">
                  <c:v>418924.50065362989</c:v>
                </c:pt>
                <c:pt idx="324">
                  <c:v>418924.50065362989</c:v>
                </c:pt>
                <c:pt idx="325">
                  <c:v>418924.50065362989</c:v>
                </c:pt>
                <c:pt idx="326">
                  <c:v>418924.50065362989</c:v>
                </c:pt>
                <c:pt idx="327">
                  <c:v>418924.50065362989</c:v>
                </c:pt>
                <c:pt idx="328">
                  <c:v>418924.50065362989</c:v>
                </c:pt>
                <c:pt idx="329">
                  <c:v>418924.50065362989</c:v>
                </c:pt>
                <c:pt idx="330">
                  <c:v>418924.50065362989</c:v>
                </c:pt>
                <c:pt idx="331">
                  <c:v>418924.50065362989</c:v>
                </c:pt>
                <c:pt idx="332">
                  <c:v>418924.50065362989</c:v>
                </c:pt>
                <c:pt idx="333">
                  <c:v>418924.50065362989</c:v>
                </c:pt>
                <c:pt idx="334">
                  <c:v>418924.50065362989</c:v>
                </c:pt>
                <c:pt idx="335">
                  <c:v>419324.97421226767</c:v>
                </c:pt>
                <c:pt idx="336">
                  <c:v>419324.97421226767</c:v>
                </c:pt>
                <c:pt idx="337">
                  <c:v>419324.97421226767</c:v>
                </c:pt>
                <c:pt idx="338">
                  <c:v>419324.97421226767</c:v>
                </c:pt>
                <c:pt idx="339">
                  <c:v>419324.97421226767</c:v>
                </c:pt>
                <c:pt idx="340">
                  <c:v>419324.97421226767</c:v>
                </c:pt>
                <c:pt idx="341">
                  <c:v>419324.97421226767</c:v>
                </c:pt>
                <c:pt idx="342">
                  <c:v>419324.97421226767</c:v>
                </c:pt>
                <c:pt idx="343">
                  <c:v>419324.97421226767</c:v>
                </c:pt>
                <c:pt idx="344">
                  <c:v>419324.97421226767</c:v>
                </c:pt>
                <c:pt idx="345">
                  <c:v>419340.91762912093</c:v>
                </c:pt>
                <c:pt idx="346">
                  <c:v>419340.91762912093</c:v>
                </c:pt>
                <c:pt idx="347">
                  <c:v>419340.91762912093</c:v>
                </c:pt>
                <c:pt idx="348">
                  <c:v>419340.91762912093</c:v>
                </c:pt>
                <c:pt idx="349">
                  <c:v>419340.91762912093</c:v>
                </c:pt>
                <c:pt idx="350">
                  <c:v>419340.91762912093</c:v>
                </c:pt>
                <c:pt idx="351">
                  <c:v>419340.91762912093</c:v>
                </c:pt>
                <c:pt idx="352">
                  <c:v>419340.91762912093</c:v>
                </c:pt>
                <c:pt idx="353">
                  <c:v>419340.91762912093</c:v>
                </c:pt>
                <c:pt idx="354">
                  <c:v>419340.91762912093</c:v>
                </c:pt>
                <c:pt idx="355">
                  <c:v>419340.91762912093</c:v>
                </c:pt>
                <c:pt idx="356">
                  <c:v>419340.91762912093</c:v>
                </c:pt>
                <c:pt idx="357">
                  <c:v>419340.91762912093</c:v>
                </c:pt>
                <c:pt idx="358">
                  <c:v>419340.91762912093</c:v>
                </c:pt>
                <c:pt idx="359">
                  <c:v>419340.91762912093</c:v>
                </c:pt>
                <c:pt idx="360">
                  <c:v>419340.91762912093</c:v>
                </c:pt>
                <c:pt idx="361">
                  <c:v>422475.19934444176</c:v>
                </c:pt>
                <c:pt idx="362">
                  <c:v>432273.47845122218</c:v>
                </c:pt>
                <c:pt idx="363">
                  <c:v>446877.26476786478</c:v>
                </c:pt>
                <c:pt idx="364">
                  <c:v>461770.45294587757</c:v>
                </c:pt>
                <c:pt idx="365">
                  <c:v>475020.18924171198</c:v>
                </c:pt>
                <c:pt idx="366">
                  <c:v>486552.59032575937</c:v>
                </c:pt>
                <c:pt idx="367">
                  <c:v>492979.68772679532</c:v>
                </c:pt>
                <c:pt idx="368">
                  <c:v>492998.72623277071</c:v>
                </c:pt>
                <c:pt idx="369">
                  <c:v>492998.72623277071</c:v>
                </c:pt>
                <c:pt idx="370">
                  <c:v>492998.72623277071</c:v>
                </c:pt>
                <c:pt idx="371">
                  <c:v>492998.72623277071</c:v>
                </c:pt>
                <c:pt idx="372">
                  <c:v>492998.72623277071</c:v>
                </c:pt>
                <c:pt idx="373">
                  <c:v>492998.72623277071</c:v>
                </c:pt>
                <c:pt idx="374">
                  <c:v>492998.72623277071</c:v>
                </c:pt>
                <c:pt idx="375">
                  <c:v>492998.72623277071</c:v>
                </c:pt>
                <c:pt idx="376">
                  <c:v>492998.72623277071</c:v>
                </c:pt>
                <c:pt idx="377">
                  <c:v>492998.72623277071</c:v>
                </c:pt>
                <c:pt idx="378">
                  <c:v>492998.72623277071</c:v>
                </c:pt>
                <c:pt idx="379">
                  <c:v>492998.72623277071</c:v>
                </c:pt>
                <c:pt idx="380">
                  <c:v>494407.20922630304</c:v>
                </c:pt>
                <c:pt idx="381">
                  <c:v>500563.66286431759</c:v>
                </c:pt>
                <c:pt idx="382">
                  <c:v>512785.48837989138</c:v>
                </c:pt>
                <c:pt idx="383">
                  <c:v>526913.32679098239</c:v>
                </c:pt>
                <c:pt idx="384">
                  <c:v>539361.57192875177</c:v>
                </c:pt>
                <c:pt idx="385">
                  <c:v>550061.22692718927</c:v>
                </c:pt>
                <c:pt idx="386">
                  <c:v>559047.99450089119</c:v>
                </c:pt>
                <c:pt idx="387">
                  <c:v>564648.9189693135</c:v>
                </c:pt>
                <c:pt idx="388">
                  <c:v>567724.89877747151</c:v>
                </c:pt>
                <c:pt idx="389">
                  <c:v>569871.76481264504</c:v>
                </c:pt>
                <c:pt idx="390">
                  <c:v>571251.62928673578</c:v>
                </c:pt>
                <c:pt idx="391">
                  <c:v>572087.75223542913</c:v>
                </c:pt>
                <c:pt idx="392">
                  <c:v>572718.99041844753</c:v>
                </c:pt>
                <c:pt idx="393">
                  <c:v>573349.61196863849</c:v>
                </c:pt>
                <c:pt idx="394">
                  <c:v>573766.15053065936</c:v>
                </c:pt>
                <c:pt idx="395">
                  <c:v>573859.03418928315</c:v>
                </c:pt>
                <c:pt idx="396">
                  <c:v>573859.03418928315</c:v>
                </c:pt>
                <c:pt idx="397">
                  <c:v>573859.03418928315</c:v>
                </c:pt>
                <c:pt idx="398">
                  <c:v>573859.03418928315</c:v>
                </c:pt>
                <c:pt idx="399">
                  <c:v>573859.03418928315</c:v>
                </c:pt>
                <c:pt idx="400">
                  <c:v>573859.03418928315</c:v>
                </c:pt>
                <c:pt idx="401">
                  <c:v>573859.03418928315</c:v>
                </c:pt>
                <c:pt idx="402">
                  <c:v>573859.03418928315</c:v>
                </c:pt>
                <c:pt idx="403">
                  <c:v>573859.03418928315</c:v>
                </c:pt>
                <c:pt idx="404">
                  <c:v>573859.03418928315</c:v>
                </c:pt>
                <c:pt idx="405">
                  <c:v>573859.03418928315</c:v>
                </c:pt>
                <c:pt idx="406">
                  <c:v>573859.03418928315</c:v>
                </c:pt>
                <c:pt idx="407">
                  <c:v>573859.03418928315</c:v>
                </c:pt>
                <c:pt idx="408">
                  <c:v>573859.03418928315</c:v>
                </c:pt>
                <c:pt idx="409">
                  <c:v>573859.03418928315</c:v>
                </c:pt>
                <c:pt idx="410">
                  <c:v>573859.03418928315</c:v>
                </c:pt>
                <c:pt idx="411">
                  <c:v>573859.03418928315</c:v>
                </c:pt>
                <c:pt idx="412">
                  <c:v>573859.03418928315</c:v>
                </c:pt>
                <c:pt idx="413">
                  <c:v>573859.03418928315</c:v>
                </c:pt>
                <c:pt idx="414">
                  <c:v>573859.03418928315</c:v>
                </c:pt>
                <c:pt idx="415">
                  <c:v>573859.03418928315</c:v>
                </c:pt>
                <c:pt idx="416">
                  <c:v>573859.03418928315</c:v>
                </c:pt>
                <c:pt idx="417">
                  <c:v>573859.03418928315</c:v>
                </c:pt>
                <c:pt idx="418">
                  <c:v>573859.03418928315</c:v>
                </c:pt>
                <c:pt idx="419">
                  <c:v>573859.03418928315</c:v>
                </c:pt>
                <c:pt idx="420">
                  <c:v>573859.03418928315</c:v>
                </c:pt>
                <c:pt idx="421">
                  <c:v>573859.03418928315</c:v>
                </c:pt>
                <c:pt idx="422">
                  <c:v>573859.03418928315</c:v>
                </c:pt>
                <c:pt idx="423">
                  <c:v>573859.03418928315</c:v>
                </c:pt>
                <c:pt idx="424">
                  <c:v>573859.03418928315</c:v>
                </c:pt>
                <c:pt idx="425">
                  <c:v>573859.03418928315</c:v>
                </c:pt>
                <c:pt idx="426">
                  <c:v>573859.03418928315</c:v>
                </c:pt>
                <c:pt idx="427">
                  <c:v>573859.03418928315</c:v>
                </c:pt>
                <c:pt idx="428">
                  <c:v>573859.03418928315</c:v>
                </c:pt>
                <c:pt idx="429">
                  <c:v>573859.03418928315</c:v>
                </c:pt>
                <c:pt idx="430">
                  <c:v>573859.03418928315</c:v>
                </c:pt>
                <c:pt idx="431">
                  <c:v>573859.03418928315</c:v>
                </c:pt>
                <c:pt idx="432">
                  <c:v>573859.03418928315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42-4C9C-95B5-592F505475DC}"/>
            </c:ext>
          </c:extLst>
        </c:ser>
        <c:ser>
          <c:idx val="0"/>
          <c:order val="0"/>
          <c:tx>
            <c:v>Tractive Energy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WLTC_class_3!$AJ$598:$AJ$1030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117.98843049388502</c:v>
                </c:pt>
                <c:pt idx="12">
                  <c:v>502.20134846442096</c:v>
                </c:pt>
                <c:pt idx="13">
                  <c:v>1968.1060349774878</c:v>
                </c:pt>
                <c:pt idx="14">
                  <c:v>5587.6914466293683</c:v>
                </c:pt>
                <c:pt idx="15">
                  <c:v>11960.474046160005</c:v>
                </c:pt>
                <c:pt idx="16">
                  <c:v>21343.937052449219</c:v>
                </c:pt>
                <c:pt idx="17">
                  <c:v>32920.684837158784</c:v>
                </c:pt>
                <c:pt idx="18">
                  <c:v>45235.520141223555</c:v>
                </c:pt>
                <c:pt idx="19">
                  <c:v>58070.700235502452</c:v>
                </c:pt>
                <c:pt idx="20">
                  <c:v>72217.270615483212</c:v>
                </c:pt>
                <c:pt idx="21">
                  <c:v>87206.093379915619</c:v>
                </c:pt>
                <c:pt idx="22">
                  <c:v>99687.077316971772</c:v>
                </c:pt>
                <c:pt idx="23">
                  <c:v>107061.06836448253</c:v>
                </c:pt>
                <c:pt idx="24">
                  <c:v>110611.89535819269</c:v>
                </c:pt>
                <c:pt idx="25">
                  <c:v>113210.99035555095</c:v>
                </c:pt>
                <c:pt idx="26">
                  <c:v>115799.28737224167</c:v>
                </c:pt>
                <c:pt idx="27">
                  <c:v>117813.79772581039</c:v>
                </c:pt>
                <c:pt idx="28">
                  <c:v>118694.88666433122</c:v>
                </c:pt>
                <c:pt idx="29">
                  <c:v>118694.88666433122</c:v>
                </c:pt>
                <c:pt idx="30">
                  <c:v>118694.88666433122</c:v>
                </c:pt>
                <c:pt idx="31">
                  <c:v>118868.05810580576</c:v>
                </c:pt>
                <c:pt idx="32">
                  <c:v>120542.56022788439</c:v>
                </c:pt>
                <c:pt idx="33">
                  <c:v>123393.14367114505</c:v>
                </c:pt>
                <c:pt idx="34">
                  <c:v>127455.51897798848</c:v>
                </c:pt>
                <c:pt idx="35">
                  <c:v>132289.81385939431</c:v>
                </c:pt>
                <c:pt idx="36">
                  <c:v>136693.65111991041</c:v>
                </c:pt>
                <c:pt idx="37">
                  <c:v>140086.90667270377</c:v>
                </c:pt>
                <c:pt idx="38">
                  <c:v>142953.07889216382</c:v>
                </c:pt>
                <c:pt idx="39">
                  <c:v>145994.9455560683</c:v>
                </c:pt>
                <c:pt idx="40">
                  <c:v>150104.8072409475</c:v>
                </c:pt>
                <c:pt idx="41">
                  <c:v>155903.62761974652</c:v>
                </c:pt>
                <c:pt idx="42">
                  <c:v>162971.96536343725</c:v>
                </c:pt>
                <c:pt idx="43">
                  <c:v>171030.94462333404</c:v>
                </c:pt>
                <c:pt idx="44">
                  <c:v>179593.78322832834</c:v>
                </c:pt>
                <c:pt idx="45">
                  <c:v>187668.86630219905</c:v>
                </c:pt>
                <c:pt idx="46">
                  <c:v>194155.8813433015</c:v>
                </c:pt>
                <c:pt idx="47">
                  <c:v>198693.88453697879</c:v>
                </c:pt>
                <c:pt idx="48">
                  <c:v>202219.73495287829</c:v>
                </c:pt>
                <c:pt idx="49">
                  <c:v>205328.33874169123</c:v>
                </c:pt>
                <c:pt idx="50">
                  <c:v>208412.28185713306</c:v>
                </c:pt>
                <c:pt idx="51">
                  <c:v>212890.26912045773</c:v>
                </c:pt>
                <c:pt idx="52">
                  <c:v>220079.93082019215</c:v>
                </c:pt>
                <c:pt idx="53">
                  <c:v>228342.81314718071</c:v>
                </c:pt>
                <c:pt idx="54">
                  <c:v>234908.23741440766</c:v>
                </c:pt>
                <c:pt idx="55">
                  <c:v>240470.82286638414</c:v>
                </c:pt>
                <c:pt idx="56">
                  <c:v>246315.89338237213</c:v>
                </c:pt>
                <c:pt idx="57">
                  <c:v>252232.09214572882</c:v>
                </c:pt>
                <c:pt idx="58">
                  <c:v>257786.92095978768</c:v>
                </c:pt>
                <c:pt idx="59">
                  <c:v>262289.7040198847</c:v>
                </c:pt>
                <c:pt idx="60">
                  <c:v>264607.63950095663</c:v>
                </c:pt>
                <c:pt idx="61">
                  <c:v>264607.63950095663</c:v>
                </c:pt>
                <c:pt idx="62">
                  <c:v>264607.63950095663</c:v>
                </c:pt>
                <c:pt idx="63">
                  <c:v>264607.63950095663</c:v>
                </c:pt>
                <c:pt idx="64">
                  <c:v>264607.63950095663</c:v>
                </c:pt>
                <c:pt idx="65">
                  <c:v>264607.63950095663</c:v>
                </c:pt>
                <c:pt idx="66">
                  <c:v>264607.63950095663</c:v>
                </c:pt>
                <c:pt idx="67">
                  <c:v>264607.63950095663</c:v>
                </c:pt>
                <c:pt idx="68">
                  <c:v>264607.63950095663</c:v>
                </c:pt>
                <c:pt idx="69">
                  <c:v>264607.63950095663</c:v>
                </c:pt>
                <c:pt idx="70">
                  <c:v>264607.63950095663</c:v>
                </c:pt>
                <c:pt idx="71">
                  <c:v>264607.63950095663</c:v>
                </c:pt>
                <c:pt idx="72">
                  <c:v>264607.63950095663</c:v>
                </c:pt>
                <c:pt idx="73">
                  <c:v>264607.63950095663</c:v>
                </c:pt>
                <c:pt idx="74">
                  <c:v>264607.63950095663</c:v>
                </c:pt>
                <c:pt idx="75">
                  <c:v>264805.90139438998</c:v>
                </c:pt>
                <c:pt idx="76">
                  <c:v>266255.51945970365</c:v>
                </c:pt>
                <c:pt idx="77">
                  <c:v>270291.79551270197</c:v>
                </c:pt>
                <c:pt idx="78">
                  <c:v>277765.33082581498</c:v>
                </c:pt>
                <c:pt idx="79">
                  <c:v>286761.37571794697</c:v>
                </c:pt>
                <c:pt idx="80">
                  <c:v>297484.58569748892</c:v>
                </c:pt>
                <c:pt idx="81">
                  <c:v>306406.52678778028</c:v>
                </c:pt>
                <c:pt idx="82">
                  <c:v>313340.91503054864</c:v>
                </c:pt>
                <c:pt idx="83">
                  <c:v>320741.65815324866</c:v>
                </c:pt>
                <c:pt idx="84">
                  <c:v>328618.77610259695</c:v>
                </c:pt>
                <c:pt idx="85">
                  <c:v>334385.62326679449</c:v>
                </c:pt>
                <c:pt idx="86">
                  <c:v>337436.35562131042</c:v>
                </c:pt>
                <c:pt idx="87">
                  <c:v>337725.44319640478</c:v>
                </c:pt>
                <c:pt idx="88">
                  <c:v>337725.44319640478</c:v>
                </c:pt>
                <c:pt idx="89">
                  <c:v>337725.44319640478</c:v>
                </c:pt>
                <c:pt idx="90">
                  <c:v>337725.44319640478</c:v>
                </c:pt>
                <c:pt idx="91">
                  <c:v>337725.44319640478</c:v>
                </c:pt>
                <c:pt idx="92">
                  <c:v>337725.44319640478</c:v>
                </c:pt>
                <c:pt idx="93">
                  <c:v>337725.44319640478</c:v>
                </c:pt>
                <c:pt idx="94">
                  <c:v>337725.44319640478</c:v>
                </c:pt>
                <c:pt idx="95">
                  <c:v>340250.06339692546</c:v>
                </c:pt>
                <c:pt idx="96">
                  <c:v>345234.31106617471</c:v>
                </c:pt>
                <c:pt idx="97">
                  <c:v>350494.3989348787</c:v>
                </c:pt>
                <c:pt idx="98">
                  <c:v>356125.65440876351</c:v>
                </c:pt>
                <c:pt idx="99">
                  <c:v>362236.70567167527</c:v>
                </c:pt>
                <c:pt idx="100">
                  <c:v>366596.93167340843</c:v>
                </c:pt>
                <c:pt idx="101">
                  <c:v>369050.30331244582</c:v>
                </c:pt>
                <c:pt idx="102">
                  <c:v>371642.81143078499</c:v>
                </c:pt>
                <c:pt idx="103">
                  <c:v>375160.11796595261</c:v>
                </c:pt>
                <c:pt idx="104">
                  <c:v>378549.19338188611</c:v>
                </c:pt>
                <c:pt idx="105">
                  <c:v>379847.08167620335</c:v>
                </c:pt>
                <c:pt idx="106">
                  <c:v>379847.08167620335</c:v>
                </c:pt>
                <c:pt idx="107">
                  <c:v>379847.08167620335</c:v>
                </c:pt>
                <c:pt idx="108">
                  <c:v>379847.08167620335</c:v>
                </c:pt>
                <c:pt idx="109">
                  <c:v>379847.08167620335</c:v>
                </c:pt>
                <c:pt idx="110">
                  <c:v>379847.08167620335</c:v>
                </c:pt>
                <c:pt idx="111">
                  <c:v>380110.49532859871</c:v>
                </c:pt>
                <c:pt idx="112">
                  <c:v>380850.61846580129</c:v>
                </c:pt>
                <c:pt idx="113">
                  <c:v>381670.94993633725</c:v>
                </c:pt>
                <c:pt idx="114">
                  <c:v>381688.09560270171</c:v>
                </c:pt>
                <c:pt idx="115">
                  <c:v>381688.09560270171</c:v>
                </c:pt>
                <c:pt idx="116">
                  <c:v>381688.09560270171</c:v>
                </c:pt>
                <c:pt idx="117">
                  <c:v>381688.09560270171</c:v>
                </c:pt>
                <c:pt idx="118">
                  <c:v>381688.09560270171</c:v>
                </c:pt>
                <c:pt idx="119">
                  <c:v>382344.69082946837</c:v>
                </c:pt>
                <c:pt idx="120">
                  <c:v>385441.15812762815</c:v>
                </c:pt>
                <c:pt idx="121">
                  <c:v>391304.67522738752</c:v>
                </c:pt>
                <c:pt idx="122">
                  <c:v>395998.27655896166</c:v>
                </c:pt>
                <c:pt idx="123">
                  <c:v>397025.04302170739</c:v>
                </c:pt>
                <c:pt idx="124">
                  <c:v>397025.04302170739</c:v>
                </c:pt>
                <c:pt idx="125">
                  <c:v>397025.04302170739</c:v>
                </c:pt>
                <c:pt idx="126">
                  <c:v>397025.04302170739</c:v>
                </c:pt>
                <c:pt idx="127">
                  <c:v>397025.04302170739</c:v>
                </c:pt>
                <c:pt idx="128">
                  <c:v>397956.63824847405</c:v>
                </c:pt>
                <c:pt idx="129">
                  <c:v>400459.21882131725</c:v>
                </c:pt>
                <c:pt idx="130">
                  <c:v>404472.12790204812</c:v>
                </c:pt>
                <c:pt idx="131">
                  <c:v>408494.62124594848</c:v>
                </c:pt>
                <c:pt idx="132">
                  <c:v>412521.25481183612</c:v>
                </c:pt>
                <c:pt idx="133">
                  <c:v>416425.0199687453</c:v>
                </c:pt>
                <c:pt idx="134">
                  <c:v>421250.11644954531</c:v>
                </c:pt>
                <c:pt idx="135">
                  <c:v>428467.26593272731</c:v>
                </c:pt>
                <c:pt idx="136">
                  <c:v>439271.06049901043</c:v>
                </c:pt>
                <c:pt idx="137">
                  <c:v>451574.57392662269</c:v>
                </c:pt>
                <c:pt idx="138">
                  <c:v>461424.83763078827</c:v>
                </c:pt>
                <c:pt idx="139">
                  <c:v>469531.1219727078</c:v>
                </c:pt>
                <c:pt idx="140">
                  <c:v>474638.29730185569</c:v>
                </c:pt>
                <c:pt idx="141">
                  <c:v>477714.02415515995</c:v>
                </c:pt>
                <c:pt idx="142">
                  <c:v>480640.76158611412</c:v>
                </c:pt>
                <c:pt idx="143">
                  <c:v>483750.85791648488</c:v>
                </c:pt>
                <c:pt idx="144">
                  <c:v>487045.95838009211</c:v>
                </c:pt>
                <c:pt idx="145">
                  <c:v>490703.19621355698</c:v>
                </c:pt>
                <c:pt idx="146">
                  <c:v>494905.70247998863</c:v>
                </c:pt>
                <c:pt idx="147">
                  <c:v>499026.19652302319</c:v>
                </c:pt>
                <c:pt idx="148">
                  <c:v>502348.12526968122</c:v>
                </c:pt>
                <c:pt idx="149">
                  <c:v>507198.04709481454</c:v>
                </c:pt>
                <c:pt idx="150">
                  <c:v>513966.50761048414</c:v>
                </c:pt>
                <c:pt idx="151">
                  <c:v>520244.71376976254</c:v>
                </c:pt>
                <c:pt idx="152">
                  <c:v>524869.37534707948</c:v>
                </c:pt>
                <c:pt idx="153">
                  <c:v>528244.40063746634</c:v>
                </c:pt>
                <c:pt idx="154">
                  <c:v>531450.72533144266</c:v>
                </c:pt>
                <c:pt idx="155">
                  <c:v>534657.05002541898</c:v>
                </c:pt>
                <c:pt idx="156">
                  <c:v>538601.06127197598</c:v>
                </c:pt>
                <c:pt idx="157">
                  <c:v>543697.19161042781</c:v>
                </c:pt>
                <c:pt idx="158">
                  <c:v>549648.36833619082</c:v>
                </c:pt>
                <c:pt idx="159">
                  <c:v>555176.38049102016</c:v>
                </c:pt>
                <c:pt idx="160">
                  <c:v>559250.40394267417</c:v>
                </c:pt>
                <c:pt idx="161">
                  <c:v>562373.38572766155</c:v>
                </c:pt>
                <c:pt idx="162">
                  <c:v>564725.05593948206</c:v>
                </c:pt>
                <c:pt idx="163">
                  <c:v>565717.06804568903</c:v>
                </c:pt>
                <c:pt idx="164">
                  <c:v>565722.76026526955</c:v>
                </c:pt>
                <c:pt idx="165">
                  <c:v>565722.76026526955</c:v>
                </c:pt>
                <c:pt idx="166">
                  <c:v>565722.76026526955</c:v>
                </c:pt>
                <c:pt idx="167">
                  <c:v>565722.76026526955</c:v>
                </c:pt>
                <c:pt idx="168">
                  <c:v>565722.76026526955</c:v>
                </c:pt>
                <c:pt idx="169">
                  <c:v>565722.76026526955</c:v>
                </c:pt>
                <c:pt idx="170">
                  <c:v>565722.76026526955</c:v>
                </c:pt>
                <c:pt idx="171">
                  <c:v>565722.76026526955</c:v>
                </c:pt>
                <c:pt idx="172">
                  <c:v>565722.76026526955</c:v>
                </c:pt>
                <c:pt idx="173">
                  <c:v>565722.76026526955</c:v>
                </c:pt>
                <c:pt idx="174">
                  <c:v>565722.76026526955</c:v>
                </c:pt>
                <c:pt idx="175">
                  <c:v>568186.07362927042</c:v>
                </c:pt>
                <c:pt idx="176">
                  <c:v>572687.87159889017</c:v>
                </c:pt>
                <c:pt idx="177">
                  <c:v>578158.94635646953</c:v>
                </c:pt>
                <c:pt idx="178">
                  <c:v>584696.41727221722</c:v>
                </c:pt>
                <c:pt idx="179">
                  <c:v>593386.74782866868</c:v>
                </c:pt>
                <c:pt idx="180">
                  <c:v>605991.47664039955</c:v>
                </c:pt>
                <c:pt idx="181">
                  <c:v>621047.81483596342</c:v>
                </c:pt>
                <c:pt idx="182">
                  <c:v>637311.86019586946</c:v>
                </c:pt>
                <c:pt idx="183">
                  <c:v>652931.87439160177</c:v>
                </c:pt>
                <c:pt idx="184">
                  <c:v>667579.87869371439</c:v>
                </c:pt>
                <c:pt idx="185">
                  <c:v>683862.68042240432</c:v>
                </c:pt>
                <c:pt idx="186">
                  <c:v>698900.38055656466</c:v>
                </c:pt>
                <c:pt idx="187">
                  <c:v>711697.69043103245</c:v>
                </c:pt>
                <c:pt idx="188">
                  <c:v>723933.34979345836</c:v>
                </c:pt>
                <c:pt idx="189">
                  <c:v>735524.00964594539</c:v>
                </c:pt>
                <c:pt idx="190">
                  <c:v>745844.43251763284</c:v>
                </c:pt>
                <c:pt idx="191">
                  <c:v>754999.36737546185</c:v>
                </c:pt>
                <c:pt idx="192">
                  <c:v>763121.86781688419</c:v>
                </c:pt>
                <c:pt idx="193">
                  <c:v>770388.23953605222</c:v>
                </c:pt>
                <c:pt idx="194">
                  <c:v>777474.21201739321</c:v>
                </c:pt>
                <c:pt idx="195">
                  <c:v>785620.41096194624</c:v>
                </c:pt>
                <c:pt idx="196">
                  <c:v>794170.42480916937</c:v>
                </c:pt>
                <c:pt idx="197">
                  <c:v>801341.4572449741</c:v>
                </c:pt>
                <c:pt idx="198">
                  <c:v>807286.32227999507</c:v>
                </c:pt>
                <c:pt idx="199">
                  <c:v>813231.18731501605</c:v>
                </c:pt>
                <c:pt idx="200">
                  <c:v>819944.44427581725</c:v>
                </c:pt>
                <c:pt idx="201">
                  <c:v>827220.3378358389</c:v>
                </c:pt>
                <c:pt idx="202">
                  <c:v>832795.11277247639</c:v>
                </c:pt>
                <c:pt idx="203">
                  <c:v>832795.11277247639</c:v>
                </c:pt>
                <c:pt idx="204">
                  <c:v>832795.11277247639</c:v>
                </c:pt>
                <c:pt idx="205">
                  <c:v>832795.11277247639</c:v>
                </c:pt>
                <c:pt idx="206">
                  <c:v>832795.11277247639</c:v>
                </c:pt>
                <c:pt idx="207">
                  <c:v>832795.11277247639</c:v>
                </c:pt>
                <c:pt idx="208">
                  <c:v>832795.11277247639</c:v>
                </c:pt>
                <c:pt idx="209">
                  <c:v>832795.11277247639</c:v>
                </c:pt>
                <c:pt idx="210">
                  <c:v>833600.38934146275</c:v>
                </c:pt>
                <c:pt idx="211">
                  <c:v>837081.39172062452</c:v>
                </c:pt>
                <c:pt idx="212">
                  <c:v>845003.96062073985</c:v>
                </c:pt>
                <c:pt idx="213">
                  <c:v>858483.94609328522</c:v>
                </c:pt>
                <c:pt idx="214">
                  <c:v>874012.52088775369</c:v>
                </c:pt>
                <c:pt idx="215">
                  <c:v>885970.41454143054</c:v>
                </c:pt>
                <c:pt idx="216">
                  <c:v>892878.76737909461</c:v>
                </c:pt>
                <c:pt idx="217">
                  <c:v>896202.18723943853</c:v>
                </c:pt>
                <c:pt idx="218">
                  <c:v>896454.32469572918</c:v>
                </c:pt>
                <c:pt idx="219">
                  <c:v>896454.32469572918</c:v>
                </c:pt>
                <c:pt idx="220">
                  <c:v>896454.32469572918</c:v>
                </c:pt>
                <c:pt idx="221">
                  <c:v>896454.32469572918</c:v>
                </c:pt>
                <c:pt idx="222">
                  <c:v>896454.32469572918</c:v>
                </c:pt>
                <c:pt idx="223">
                  <c:v>896454.32469572918</c:v>
                </c:pt>
                <c:pt idx="224">
                  <c:v>896454.32469572918</c:v>
                </c:pt>
                <c:pt idx="225">
                  <c:v>896454.32469572918</c:v>
                </c:pt>
                <c:pt idx="226">
                  <c:v>896454.32469572918</c:v>
                </c:pt>
                <c:pt idx="227">
                  <c:v>896454.32469572918</c:v>
                </c:pt>
                <c:pt idx="228">
                  <c:v>896454.32469572918</c:v>
                </c:pt>
                <c:pt idx="229">
                  <c:v>897153.36604551971</c:v>
                </c:pt>
                <c:pt idx="230">
                  <c:v>900925.83368585724</c:v>
                </c:pt>
                <c:pt idx="231">
                  <c:v>907405.79130424268</c:v>
                </c:pt>
                <c:pt idx="232">
                  <c:v>914676.28594580491</c:v>
                </c:pt>
                <c:pt idx="233">
                  <c:v>922375.64004209172</c:v>
                </c:pt>
                <c:pt idx="234">
                  <c:v>929877.34031130653</c:v>
                </c:pt>
                <c:pt idx="235">
                  <c:v>936960.25963671959</c:v>
                </c:pt>
                <c:pt idx="236">
                  <c:v>944283.99889049213</c:v>
                </c:pt>
                <c:pt idx="237">
                  <c:v>951662.06982997898</c:v>
                </c:pt>
                <c:pt idx="238">
                  <c:v>960202.70294168824</c:v>
                </c:pt>
                <c:pt idx="239">
                  <c:v>970653.6045106746</c:v>
                </c:pt>
                <c:pt idx="240">
                  <c:v>981538.03325733263</c:v>
                </c:pt>
                <c:pt idx="241">
                  <c:v>990980.85628698254</c:v>
                </c:pt>
                <c:pt idx="242">
                  <c:v>997502.63153067324</c:v>
                </c:pt>
                <c:pt idx="243">
                  <c:v>1002462.6974397976</c:v>
                </c:pt>
                <c:pt idx="244">
                  <c:v>1007687.5869335077</c:v>
                </c:pt>
                <c:pt idx="245">
                  <c:v>1013010.4670952702</c:v>
                </c:pt>
                <c:pt idx="246">
                  <c:v>1018035.5322135908</c:v>
                </c:pt>
                <c:pt idx="247">
                  <c:v>1023507.7186213434</c:v>
                </c:pt>
                <c:pt idx="248">
                  <c:v>1030070.0342389222</c:v>
                </c:pt>
                <c:pt idx="249">
                  <c:v>1036803.9086855563</c:v>
                </c:pt>
                <c:pt idx="250">
                  <c:v>1043472.7128085137</c:v>
                </c:pt>
                <c:pt idx="251">
                  <c:v>1051313.337157828</c:v>
                </c:pt>
                <c:pt idx="252">
                  <c:v>1060244.8861451745</c:v>
                </c:pt>
                <c:pt idx="253">
                  <c:v>1068607.5428637357</c:v>
                </c:pt>
                <c:pt idx="254">
                  <c:v>1075206.9363570283</c:v>
                </c:pt>
                <c:pt idx="255">
                  <c:v>1080562.0940603225</c:v>
                </c:pt>
                <c:pt idx="256">
                  <c:v>1085733.4448477065</c:v>
                </c:pt>
                <c:pt idx="257">
                  <c:v>1091593.5084794476</c:v>
                </c:pt>
                <c:pt idx="258">
                  <c:v>1099306.2950208017</c:v>
                </c:pt>
                <c:pt idx="259">
                  <c:v>1109249.8042264339</c:v>
                </c:pt>
                <c:pt idx="260">
                  <c:v>1119546.3902421491</c:v>
                </c:pt>
                <c:pt idx="261">
                  <c:v>1128233.2367249478</c:v>
                </c:pt>
                <c:pt idx="262">
                  <c:v>1136115.4702082791</c:v>
                </c:pt>
                <c:pt idx="263">
                  <c:v>1144128.1084911462</c:v>
                </c:pt>
                <c:pt idx="264">
                  <c:v>1151792.2260691395</c:v>
                </c:pt>
                <c:pt idx="265">
                  <c:v>1158333.2852883076</c:v>
                </c:pt>
                <c:pt idx="266">
                  <c:v>1164167.5353449625</c:v>
                </c:pt>
                <c:pt idx="267">
                  <c:v>1172203.1453547028</c:v>
                </c:pt>
                <c:pt idx="268">
                  <c:v>1183417.2965614814</c:v>
                </c:pt>
                <c:pt idx="269">
                  <c:v>1194986.7297715908</c:v>
                </c:pt>
                <c:pt idx="270">
                  <c:v>1205048.7419489869</c:v>
                </c:pt>
                <c:pt idx="271">
                  <c:v>1216293.7920504697</c:v>
                </c:pt>
                <c:pt idx="272">
                  <c:v>1232391.781726805</c:v>
                </c:pt>
                <c:pt idx="273">
                  <c:v>1248750.1240064751</c:v>
                </c:pt>
                <c:pt idx="274">
                  <c:v>1260558.2161789362</c:v>
                </c:pt>
                <c:pt idx="275">
                  <c:v>1270840.8874335883</c:v>
                </c:pt>
                <c:pt idx="276">
                  <c:v>1283245.4065689479</c:v>
                </c:pt>
                <c:pt idx="277">
                  <c:v>1298285.8191429775</c:v>
                </c:pt>
                <c:pt idx="278">
                  <c:v>1312052.6558488749</c:v>
                </c:pt>
                <c:pt idx="279">
                  <c:v>1321620.9730801878</c:v>
                </c:pt>
                <c:pt idx="280">
                  <c:v>1328533.5287673462</c:v>
                </c:pt>
                <c:pt idx="281">
                  <c:v>1334505.3689295109</c:v>
                </c:pt>
                <c:pt idx="282">
                  <c:v>1340102.8998224607</c:v>
                </c:pt>
                <c:pt idx="283">
                  <c:v>1345042.0347928191</c:v>
                </c:pt>
                <c:pt idx="284">
                  <c:v>1348435.2178987055</c:v>
                </c:pt>
                <c:pt idx="285">
                  <c:v>1349979.3359215183</c:v>
                </c:pt>
                <c:pt idx="286">
                  <c:v>1349979.3359215183</c:v>
                </c:pt>
                <c:pt idx="287">
                  <c:v>1350612.3121456907</c:v>
                </c:pt>
                <c:pt idx="288">
                  <c:v>1353822.0667702241</c:v>
                </c:pt>
                <c:pt idx="289">
                  <c:v>1359374.2433950119</c:v>
                </c:pt>
                <c:pt idx="290">
                  <c:v>1363322.2533531331</c:v>
                </c:pt>
                <c:pt idx="291">
                  <c:v>1364467.2181354773</c:v>
                </c:pt>
                <c:pt idx="292">
                  <c:v>1368084.7722998464</c:v>
                </c:pt>
                <c:pt idx="293">
                  <c:v>1374299.5486864378</c:v>
                </c:pt>
                <c:pt idx="294">
                  <c:v>1380774.0472952514</c:v>
                </c:pt>
                <c:pt idx="295">
                  <c:v>1388049.1284494314</c:v>
                </c:pt>
                <c:pt idx="296">
                  <c:v>1395649.9918340307</c:v>
                </c:pt>
                <c:pt idx="297">
                  <c:v>1402770.8506744502</c:v>
                </c:pt>
                <c:pt idx="298">
                  <c:v>1408863.4454755243</c:v>
                </c:pt>
                <c:pt idx="299">
                  <c:v>1413608.3452558687</c:v>
                </c:pt>
                <c:pt idx="300">
                  <c:v>1416721.759743382</c:v>
                </c:pt>
                <c:pt idx="301">
                  <c:v>1417914.7167753838</c:v>
                </c:pt>
                <c:pt idx="302">
                  <c:v>1417914.7167753838</c:v>
                </c:pt>
                <c:pt idx="303">
                  <c:v>1417914.7167753838</c:v>
                </c:pt>
                <c:pt idx="304">
                  <c:v>1417956.1059233914</c:v>
                </c:pt>
                <c:pt idx="305">
                  <c:v>1419578.9058941696</c:v>
                </c:pt>
                <c:pt idx="306">
                  <c:v>1423041.3407519986</c:v>
                </c:pt>
                <c:pt idx="307">
                  <c:v>1427656.9394733147</c:v>
                </c:pt>
                <c:pt idx="308">
                  <c:v>1432508.9618057418</c:v>
                </c:pt>
                <c:pt idx="309">
                  <c:v>1436636.1550180409</c:v>
                </c:pt>
                <c:pt idx="310">
                  <c:v>1439542.4519385854</c:v>
                </c:pt>
                <c:pt idx="311">
                  <c:v>1440275.0889886529</c:v>
                </c:pt>
                <c:pt idx="312">
                  <c:v>1440275.0889886529</c:v>
                </c:pt>
                <c:pt idx="313">
                  <c:v>1440275.0889886529</c:v>
                </c:pt>
                <c:pt idx="314">
                  <c:v>1440275.0889886529</c:v>
                </c:pt>
                <c:pt idx="315">
                  <c:v>1440275.0889886529</c:v>
                </c:pt>
                <c:pt idx="316">
                  <c:v>1440275.0889886529</c:v>
                </c:pt>
                <c:pt idx="317">
                  <c:v>1441080.3655576394</c:v>
                </c:pt>
                <c:pt idx="318">
                  <c:v>1444561.3679368012</c:v>
                </c:pt>
                <c:pt idx="319">
                  <c:v>1452483.9368369165</c:v>
                </c:pt>
                <c:pt idx="320">
                  <c:v>1465963.9223094617</c:v>
                </c:pt>
                <c:pt idx="321">
                  <c:v>1481492.4971039302</c:v>
                </c:pt>
                <c:pt idx="322">
                  <c:v>1493450.3907576071</c:v>
                </c:pt>
                <c:pt idx="323">
                  <c:v>1502371.5908174934</c:v>
                </c:pt>
                <c:pt idx="324">
                  <c:v>1515105.9751066058</c:v>
                </c:pt>
                <c:pt idx="325">
                  <c:v>1528332.534227323</c:v>
                </c:pt>
                <c:pt idx="326">
                  <c:v>1537683.3672008601</c:v>
                </c:pt>
                <c:pt idx="327">
                  <c:v>1544360.3796680095</c:v>
                </c:pt>
                <c:pt idx="328">
                  <c:v>1548745.1871827343</c:v>
                </c:pt>
                <c:pt idx="329">
                  <c:v>1554499.8960563501</c:v>
                </c:pt>
                <c:pt idx="330">
                  <c:v>1562371.6014633395</c:v>
                </c:pt>
                <c:pt idx="331">
                  <c:v>1573694.8692702441</c:v>
                </c:pt>
                <c:pt idx="332">
                  <c:v>1586942.438108667</c:v>
                </c:pt>
                <c:pt idx="333">
                  <c:v>1599215.4929783964</c:v>
                </c:pt>
                <c:pt idx="334">
                  <c:v>1605371.1062386325</c:v>
                </c:pt>
                <c:pt idx="335">
                  <c:v>1605371.1062386325</c:v>
                </c:pt>
                <c:pt idx="336">
                  <c:v>1605568.7346304737</c:v>
                </c:pt>
                <c:pt idx="337">
                  <c:v>1607359.0319326608</c:v>
                </c:pt>
                <c:pt idx="338">
                  <c:v>1609770.1537422859</c:v>
                </c:pt>
                <c:pt idx="339">
                  <c:v>1612828.8324590202</c:v>
                </c:pt>
                <c:pt idx="340">
                  <c:v>1616064.4266548138</c:v>
                </c:pt>
                <c:pt idx="341">
                  <c:v>1619258.6966042165</c:v>
                </c:pt>
                <c:pt idx="342">
                  <c:v>1622170.050901148</c:v>
                </c:pt>
                <c:pt idx="343">
                  <c:v>1624121.5858709568</c:v>
                </c:pt>
                <c:pt idx="344">
                  <c:v>1624415.9477937715</c:v>
                </c:pt>
                <c:pt idx="345">
                  <c:v>1624415.9477937715</c:v>
                </c:pt>
                <c:pt idx="346">
                  <c:v>1625413.7510610241</c:v>
                </c:pt>
                <c:pt idx="347">
                  <c:v>1627212.6562306932</c:v>
                </c:pt>
                <c:pt idx="348">
                  <c:v>1629171.5958493364</c:v>
                </c:pt>
                <c:pt idx="349">
                  <c:v>1630867.577047236</c:v>
                </c:pt>
                <c:pt idx="350">
                  <c:v>1632919.2008611709</c:v>
                </c:pt>
                <c:pt idx="351">
                  <c:v>1635972.2482175536</c:v>
                </c:pt>
                <c:pt idx="352">
                  <c:v>1639425.382506666</c:v>
                </c:pt>
                <c:pt idx="353">
                  <c:v>1643071.2454699753</c:v>
                </c:pt>
                <c:pt idx="354">
                  <c:v>1647128.8445443956</c:v>
                </c:pt>
                <c:pt idx="355">
                  <c:v>1651613.228833508</c:v>
                </c:pt>
                <c:pt idx="356">
                  <c:v>1657576.9213459883</c:v>
                </c:pt>
                <c:pt idx="357">
                  <c:v>1664944.777543888</c:v>
                </c:pt>
                <c:pt idx="358">
                  <c:v>1671624.6634141824</c:v>
                </c:pt>
                <c:pt idx="359">
                  <c:v>1676449.7576379529</c:v>
                </c:pt>
                <c:pt idx="360">
                  <c:v>1678259.1683722071</c:v>
                </c:pt>
                <c:pt idx="361">
                  <c:v>1678259.1683722071</c:v>
                </c:pt>
                <c:pt idx="362">
                  <c:v>1678259.1683722071</c:v>
                </c:pt>
                <c:pt idx="363">
                  <c:v>1678259.1683722071</c:v>
                </c:pt>
                <c:pt idx="364">
                  <c:v>1678259.1683722071</c:v>
                </c:pt>
                <c:pt idx="365">
                  <c:v>1678259.1683722071</c:v>
                </c:pt>
                <c:pt idx="366">
                  <c:v>1678259.1683722071</c:v>
                </c:pt>
                <c:pt idx="367">
                  <c:v>1678259.1683722071</c:v>
                </c:pt>
                <c:pt idx="368">
                  <c:v>1678259.1683722071</c:v>
                </c:pt>
                <c:pt idx="369">
                  <c:v>1683615.814399397</c:v>
                </c:pt>
                <c:pt idx="370">
                  <c:v>1694638.3797189156</c:v>
                </c:pt>
                <c:pt idx="371">
                  <c:v>1711094.502674971</c:v>
                </c:pt>
                <c:pt idx="372">
                  <c:v>1729895.7527506843</c:v>
                </c:pt>
                <c:pt idx="373">
                  <c:v>1747564.5257663538</c:v>
                </c:pt>
                <c:pt idx="374">
                  <c:v>1761634.4377192117</c:v>
                </c:pt>
                <c:pt idx="375">
                  <c:v>1771162.2319776306</c:v>
                </c:pt>
                <c:pt idx="376">
                  <c:v>1776958.9737094019</c:v>
                </c:pt>
                <c:pt idx="377">
                  <c:v>1780580.0306525931</c:v>
                </c:pt>
                <c:pt idx="378">
                  <c:v>1783192.8834954756</c:v>
                </c:pt>
                <c:pt idx="379">
                  <c:v>1784378.5248240875</c:v>
                </c:pt>
                <c:pt idx="380">
                  <c:v>1784378.5248240875</c:v>
                </c:pt>
                <c:pt idx="381">
                  <c:v>1784378.5248240875</c:v>
                </c:pt>
                <c:pt idx="382">
                  <c:v>1784378.5248240875</c:v>
                </c:pt>
                <c:pt idx="383">
                  <c:v>1784378.5248240875</c:v>
                </c:pt>
                <c:pt idx="384">
                  <c:v>1784378.5248240875</c:v>
                </c:pt>
                <c:pt idx="385">
                  <c:v>1784378.5248240875</c:v>
                </c:pt>
                <c:pt idx="386">
                  <c:v>1784378.5248240875</c:v>
                </c:pt>
                <c:pt idx="387">
                  <c:v>1784378.5248240875</c:v>
                </c:pt>
                <c:pt idx="388">
                  <c:v>1784378.5248240875</c:v>
                </c:pt>
                <c:pt idx="389">
                  <c:v>1784378.5248240875</c:v>
                </c:pt>
                <c:pt idx="390">
                  <c:v>1784378.5248240875</c:v>
                </c:pt>
                <c:pt idx="391">
                  <c:v>1784378.5248240875</c:v>
                </c:pt>
                <c:pt idx="392">
                  <c:v>1784378.5248240875</c:v>
                </c:pt>
                <c:pt idx="393">
                  <c:v>1784378.5248240875</c:v>
                </c:pt>
                <c:pt idx="394">
                  <c:v>1784378.5248240875</c:v>
                </c:pt>
                <c:pt idx="395">
                  <c:v>1784378.5248240875</c:v>
                </c:pt>
                <c:pt idx="396">
                  <c:v>1784378.5248240875</c:v>
                </c:pt>
                <c:pt idx="397">
                  <c:v>1784378.5248240875</c:v>
                </c:pt>
                <c:pt idx="398">
                  <c:v>1784378.5248240875</c:v>
                </c:pt>
                <c:pt idx="399">
                  <c:v>1784378.5248240875</c:v>
                </c:pt>
                <c:pt idx="400">
                  <c:v>1784378.5248240875</c:v>
                </c:pt>
                <c:pt idx="401">
                  <c:v>1784378.5248240875</c:v>
                </c:pt>
                <c:pt idx="402">
                  <c:v>1784378.5248240875</c:v>
                </c:pt>
                <c:pt idx="403">
                  <c:v>1784378.5248240875</c:v>
                </c:pt>
                <c:pt idx="404">
                  <c:v>1784378.5248240875</c:v>
                </c:pt>
                <c:pt idx="405">
                  <c:v>1784378.5248240875</c:v>
                </c:pt>
                <c:pt idx="406">
                  <c:v>1784378.5248240875</c:v>
                </c:pt>
                <c:pt idx="407">
                  <c:v>1784378.5248240875</c:v>
                </c:pt>
                <c:pt idx="408">
                  <c:v>1784378.5248240875</c:v>
                </c:pt>
                <c:pt idx="409">
                  <c:v>1784378.5248240875</c:v>
                </c:pt>
                <c:pt idx="410">
                  <c:v>1784378.5248240875</c:v>
                </c:pt>
                <c:pt idx="411">
                  <c:v>1784378.5248240875</c:v>
                </c:pt>
                <c:pt idx="412">
                  <c:v>1784378.5248240875</c:v>
                </c:pt>
                <c:pt idx="413">
                  <c:v>1784378.5248240875</c:v>
                </c:pt>
                <c:pt idx="414">
                  <c:v>1784378.5248240875</c:v>
                </c:pt>
                <c:pt idx="415">
                  <c:v>1784378.5248240875</c:v>
                </c:pt>
                <c:pt idx="416">
                  <c:v>1784378.5248240875</c:v>
                </c:pt>
                <c:pt idx="417">
                  <c:v>1784378.5248240875</c:v>
                </c:pt>
                <c:pt idx="418">
                  <c:v>1784378.5248240875</c:v>
                </c:pt>
                <c:pt idx="419">
                  <c:v>1784378.5248240875</c:v>
                </c:pt>
                <c:pt idx="420">
                  <c:v>1784378.5248240875</c:v>
                </c:pt>
                <c:pt idx="421">
                  <c:v>1784378.5248240875</c:v>
                </c:pt>
                <c:pt idx="422">
                  <c:v>1784378.5248240875</c:v>
                </c:pt>
                <c:pt idx="423">
                  <c:v>1784378.5248240875</c:v>
                </c:pt>
                <c:pt idx="424">
                  <c:v>1784378.5248240875</c:v>
                </c:pt>
                <c:pt idx="425">
                  <c:v>1784378.5248240875</c:v>
                </c:pt>
                <c:pt idx="426">
                  <c:v>1784378.5248240875</c:v>
                </c:pt>
                <c:pt idx="427">
                  <c:v>1784378.5248240875</c:v>
                </c:pt>
                <c:pt idx="428">
                  <c:v>1784378.5248240875</c:v>
                </c:pt>
                <c:pt idx="429">
                  <c:v>1784378.5248240875</c:v>
                </c:pt>
                <c:pt idx="430">
                  <c:v>1784378.5248240875</c:v>
                </c:pt>
                <c:pt idx="431">
                  <c:v>1784378.5248240875</c:v>
                </c:pt>
                <c:pt idx="432">
                  <c:v>1784378.5248240875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F42-4C9C-95B5-592F505475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29320720"/>
        <c:axId val="151194464"/>
      </c:lineChart>
      <c:catAx>
        <c:axId val="162932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 (s)</a:t>
                </a:r>
              </a:p>
            </c:rich>
          </c:tx>
          <c:layout>
            <c:manualLayout>
              <c:xMode val="edge"/>
              <c:yMode val="edge"/>
              <c:x val="0.4697190765144183"/>
              <c:y val="0.95485034065446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194464"/>
        <c:crosses val="autoZero"/>
        <c:auto val="1"/>
        <c:lblAlgn val="ctr"/>
        <c:lblOffset val="100"/>
        <c:noMultiLvlLbl val="0"/>
      </c:catAx>
      <c:valAx>
        <c:axId val="151194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Energy (J)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932072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2930805568513945"/>
          <c:y val="0.11158214920723551"/>
          <c:w val="0.24376018078646838"/>
          <c:h val="0.140507449904810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Cumulative Traction</a:t>
            </a:r>
            <a:r>
              <a:rPr lang="en-GB" baseline="0"/>
              <a:t> Energy vs Cumulative Braking Energy (High Phase)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265703394518571"/>
          <c:y val="8.6447660961466194E-2"/>
          <c:w val="0.82214575131878198"/>
          <c:h val="0.77888984611515166"/>
        </c:manualLayout>
      </c:layout>
      <c:lineChart>
        <c:grouping val="standard"/>
        <c:varyColors val="0"/>
        <c:ser>
          <c:idx val="1"/>
          <c:order val="1"/>
          <c:tx>
            <c:v>Braking Energy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WLTC_class_3!$AI$1031:$AI$1485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1159.8345786374859</c:v>
                </c:pt>
                <c:pt idx="28">
                  <c:v>4511.1892643189303</c:v>
                </c:pt>
                <c:pt idx="29">
                  <c:v>9148.6642268696214</c:v>
                </c:pt>
                <c:pt idx="30">
                  <c:v>15106.605151467735</c:v>
                </c:pt>
                <c:pt idx="31">
                  <c:v>22849.945781831695</c:v>
                </c:pt>
                <c:pt idx="32">
                  <c:v>32574.873149537976</c:v>
                </c:pt>
                <c:pt idx="33">
                  <c:v>43874.130026837971</c:v>
                </c:pt>
                <c:pt idx="34">
                  <c:v>54808.315807004139</c:v>
                </c:pt>
                <c:pt idx="35">
                  <c:v>63069.299717047419</c:v>
                </c:pt>
                <c:pt idx="36">
                  <c:v>69146.884913178146</c:v>
                </c:pt>
                <c:pt idx="37">
                  <c:v>73309.776505892441</c:v>
                </c:pt>
                <c:pt idx="38">
                  <c:v>75181.26074261147</c:v>
                </c:pt>
                <c:pt idx="39">
                  <c:v>75303.832182511469</c:v>
                </c:pt>
                <c:pt idx="40">
                  <c:v>75303.832182511469</c:v>
                </c:pt>
                <c:pt idx="41">
                  <c:v>75303.832182511469</c:v>
                </c:pt>
                <c:pt idx="42">
                  <c:v>75303.832182511469</c:v>
                </c:pt>
                <c:pt idx="43">
                  <c:v>75303.832182511469</c:v>
                </c:pt>
                <c:pt idx="44">
                  <c:v>75303.832182511469</c:v>
                </c:pt>
                <c:pt idx="45">
                  <c:v>75303.832182511469</c:v>
                </c:pt>
                <c:pt idx="46">
                  <c:v>75303.832182511469</c:v>
                </c:pt>
                <c:pt idx="47">
                  <c:v>75303.832182511469</c:v>
                </c:pt>
                <c:pt idx="48">
                  <c:v>75303.832182511469</c:v>
                </c:pt>
                <c:pt idx="49">
                  <c:v>75303.832182511469</c:v>
                </c:pt>
                <c:pt idx="50">
                  <c:v>75303.832182511469</c:v>
                </c:pt>
                <c:pt idx="51">
                  <c:v>75303.832182511469</c:v>
                </c:pt>
                <c:pt idx="52">
                  <c:v>75303.832182511469</c:v>
                </c:pt>
                <c:pt idx="53">
                  <c:v>75303.832182511469</c:v>
                </c:pt>
                <c:pt idx="54">
                  <c:v>75303.832182511469</c:v>
                </c:pt>
                <c:pt idx="55">
                  <c:v>75303.832182511469</c:v>
                </c:pt>
                <c:pt idx="56">
                  <c:v>75303.832182511469</c:v>
                </c:pt>
                <c:pt idx="57">
                  <c:v>75303.832182511469</c:v>
                </c:pt>
                <c:pt idx="58">
                  <c:v>75303.832182511469</c:v>
                </c:pt>
                <c:pt idx="59">
                  <c:v>75303.832182511469</c:v>
                </c:pt>
                <c:pt idx="60">
                  <c:v>75303.832182511469</c:v>
                </c:pt>
                <c:pt idx="61">
                  <c:v>77827.653465777155</c:v>
                </c:pt>
                <c:pt idx="62">
                  <c:v>78378.990656424503</c:v>
                </c:pt>
                <c:pt idx="63">
                  <c:v>78378.990656424503</c:v>
                </c:pt>
                <c:pt idx="64">
                  <c:v>78378.990656424503</c:v>
                </c:pt>
                <c:pt idx="65">
                  <c:v>78378.990656424503</c:v>
                </c:pt>
                <c:pt idx="66">
                  <c:v>78378.990656424503</c:v>
                </c:pt>
                <c:pt idx="67">
                  <c:v>78378.990656424503</c:v>
                </c:pt>
                <c:pt idx="68">
                  <c:v>78378.990656424503</c:v>
                </c:pt>
                <c:pt idx="69">
                  <c:v>78378.990656424503</c:v>
                </c:pt>
                <c:pt idx="70">
                  <c:v>78378.990656424503</c:v>
                </c:pt>
                <c:pt idx="71">
                  <c:v>78378.990656424503</c:v>
                </c:pt>
                <c:pt idx="72">
                  <c:v>78378.990656424503</c:v>
                </c:pt>
                <c:pt idx="73">
                  <c:v>78378.990656424503</c:v>
                </c:pt>
                <c:pt idx="74">
                  <c:v>78378.990656424503</c:v>
                </c:pt>
                <c:pt idx="75">
                  <c:v>78378.990656424503</c:v>
                </c:pt>
                <c:pt idx="76">
                  <c:v>80836.213484668362</c:v>
                </c:pt>
                <c:pt idx="77">
                  <c:v>83846.648268189922</c:v>
                </c:pt>
                <c:pt idx="78">
                  <c:v>83846.648268189922</c:v>
                </c:pt>
                <c:pt idx="79">
                  <c:v>83846.648268189922</c:v>
                </c:pt>
                <c:pt idx="80">
                  <c:v>83846.648268189922</c:v>
                </c:pt>
                <c:pt idx="81">
                  <c:v>83846.648268189922</c:v>
                </c:pt>
                <c:pt idx="82">
                  <c:v>83846.648268189922</c:v>
                </c:pt>
                <c:pt idx="83">
                  <c:v>83846.648268189922</c:v>
                </c:pt>
                <c:pt idx="84">
                  <c:v>83846.648268189922</c:v>
                </c:pt>
                <c:pt idx="85">
                  <c:v>83846.648268189922</c:v>
                </c:pt>
                <c:pt idx="86">
                  <c:v>84299.75353622729</c:v>
                </c:pt>
                <c:pt idx="87">
                  <c:v>84640.706234040088</c:v>
                </c:pt>
                <c:pt idx="88">
                  <c:v>84640.706234040088</c:v>
                </c:pt>
                <c:pt idx="89">
                  <c:v>84640.706234040088</c:v>
                </c:pt>
                <c:pt idx="90">
                  <c:v>84640.706234040088</c:v>
                </c:pt>
                <c:pt idx="91">
                  <c:v>84640.706234040088</c:v>
                </c:pt>
                <c:pt idx="92">
                  <c:v>84640.706234040088</c:v>
                </c:pt>
                <c:pt idx="93">
                  <c:v>84640.706234040088</c:v>
                </c:pt>
                <c:pt idx="94">
                  <c:v>84640.706234040088</c:v>
                </c:pt>
                <c:pt idx="95">
                  <c:v>84640.706234040088</c:v>
                </c:pt>
                <c:pt idx="96">
                  <c:v>84648.541746526709</c:v>
                </c:pt>
                <c:pt idx="97">
                  <c:v>84648.541746526709</c:v>
                </c:pt>
                <c:pt idx="98">
                  <c:v>84648.541746526709</c:v>
                </c:pt>
                <c:pt idx="99">
                  <c:v>84648.541746526709</c:v>
                </c:pt>
                <c:pt idx="100">
                  <c:v>85224.221289261244</c:v>
                </c:pt>
                <c:pt idx="101">
                  <c:v>91013.600528230978</c:v>
                </c:pt>
                <c:pt idx="102">
                  <c:v>103236.53531175255</c:v>
                </c:pt>
                <c:pt idx="103">
                  <c:v>120000.39944145808</c:v>
                </c:pt>
                <c:pt idx="104">
                  <c:v>137045.00553837238</c:v>
                </c:pt>
                <c:pt idx="105">
                  <c:v>152221.36926002882</c:v>
                </c:pt>
                <c:pt idx="106">
                  <c:v>163743.42856946553</c:v>
                </c:pt>
                <c:pt idx="107">
                  <c:v>171781.06360220967</c:v>
                </c:pt>
                <c:pt idx="108">
                  <c:v>178167.712338446</c:v>
                </c:pt>
                <c:pt idx="109">
                  <c:v>183905.93351324738</c:v>
                </c:pt>
                <c:pt idx="110">
                  <c:v>189591.63125228757</c:v>
                </c:pt>
                <c:pt idx="111">
                  <c:v>194906.85309985507</c:v>
                </c:pt>
                <c:pt idx="112">
                  <c:v>199053.98276624636</c:v>
                </c:pt>
                <c:pt idx="113">
                  <c:v>201376.46518131191</c:v>
                </c:pt>
                <c:pt idx="114">
                  <c:v>201959.99480712786</c:v>
                </c:pt>
                <c:pt idx="115">
                  <c:v>201959.99480712786</c:v>
                </c:pt>
                <c:pt idx="116">
                  <c:v>201959.99480712786</c:v>
                </c:pt>
                <c:pt idx="117">
                  <c:v>201959.99480712786</c:v>
                </c:pt>
                <c:pt idx="118">
                  <c:v>201959.99480712786</c:v>
                </c:pt>
                <c:pt idx="119">
                  <c:v>201959.99480712786</c:v>
                </c:pt>
                <c:pt idx="120">
                  <c:v>201959.99480712786</c:v>
                </c:pt>
                <c:pt idx="121">
                  <c:v>201959.99480712786</c:v>
                </c:pt>
                <c:pt idx="122">
                  <c:v>201959.99480712786</c:v>
                </c:pt>
                <c:pt idx="123">
                  <c:v>202456.72238778789</c:v>
                </c:pt>
                <c:pt idx="124">
                  <c:v>207879.62726602814</c:v>
                </c:pt>
                <c:pt idx="125">
                  <c:v>213076.1529125766</c:v>
                </c:pt>
                <c:pt idx="126">
                  <c:v>215370.71943965118</c:v>
                </c:pt>
                <c:pt idx="127">
                  <c:v>215722.45754621783</c:v>
                </c:pt>
                <c:pt idx="128">
                  <c:v>215722.45754621783</c:v>
                </c:pt>
                <c:pt idx="129">
                  <c:v>215722.45754621783</c:v>
                </c:pt>
                <c:pt idx="130">
                  <c:v>215722.45754621783</c:v>
                </c:pt>
                <c:pt idx="131">
                  <c:v>215722.45754621783</c:v>
                </c:pt>
                <c:pt idx="132">
                  <c:v>215722.45754621783</c:v>
                </c:pt>
                <c:pt idx="133">
                  <c:v>215722.45754621783</c:v>
                </c:pt>
                <c:pt idx="134">
                  <c:v>215722.45754621783</c:v>
                </c:pt>
                <c:pt idx="135">
                  <c:v>215722.45754621783</c:v>
                </c:pt>
                <c:pt idx="136">
                  <c:v>215722.45754621783</c:v>
                </c:pt>
                <c:pt idx="137">
                  <c:v>215722.45754621783</c:v>
                </c:pt>
                <c:pt idx="138">
                  <c:v>215722.45754621783</c:v>
                </c:pt>
                <c:pt idx="139">
                  <c:v>215722.45754621783</c:v>
                </c:pt>
                <c:pt idx="140">
                  <c:v>215722.45754621783</c:v>
                </c:pt>
                <c:pt idx="141">
                  <c:v>215722.45754621783</c:v>
                </c:pt>
                <c:pt idx="142">
                  <c:v>215722.45754621783</c:v>
                </c:pt>
                <c:pt idx="143">
                  <c:v>215722.45754621783</c:v>
                </c:pt>
                <c:pt idx="144">
                  <c:v>215722.45754621783</c:v>
                </c:pt>
                <c:pt idx="145">
                  <c:v>215722.45754621783</c:v>
                </c:pt>
                <c:pt idx="146">
                  <c:v>215722.45754621783</c:v>
                </c:pt>
                <c:pt idx="147">
                  <c:v>215722.45754621783</c:v>
                </c:pt>
                <c:pt idx="148">
                  <c:v>215722.45754621783</c:v>
                </c:pt>
                <c:pt idx="149">
                  <c:v>215722.45754621783</c:v>
                </c:pt>
                <c:pt idx="150">
                  <c:v>215722.45754621783</c:v>
                </c:pt>
                <c:pt idx="151">
                  <c:v>215722.45754621783</c:v>
                </c:pt>
                <c:pt idx="152">
                  <c:v>215722.45754621783</c:v>
                </c:pt>
                <c:pt idx="153">
                  <c:v>215722.45754621783</c:v>
                </c:pt>
                <c:pt idx="154">
                  <c:v>215722.45754621783</c:v>
                </c:pt>
                <c:pt idx="155">
                  <c:v>215722.45754621783</c:v>
                </c:pt>
                <c:pt idx="156">
                  <c:v>215722.45754621783</c:v>
                </c:pt>
                <c:pt idx="157">
                  <c:v>215722.45754621783</c:v>
                </c:pt>
                <c:pt idx="158">
                  <c:v>215722.45754621783</c:v>
                </c:pt>
                <c:pt idx="159">
                  <c:v>215722.45754621783</c:v>
                </c:pt>
                <c:pt idx="160">
                  <c:v>215722.45754621783</c:v>
                </c:pt>
                <c:pt idx="161">
                  <c:v>215722.45754621783</c:v>
                </c:pt>
                <c:pt idx="162">
                  <c:v>215722.45754621783</c:v>
                </c:pt>
                <c:pt idx="163">
                  <c:v>215722.45754621783</c:v>
                </c:pt>
                <c:pt idx="164">
                  <c:v>215722.45754621783</c:v>
                </c:pt>
                <c:pt idx="165">
                  <c:v>215722.45754621783</c:v>
                </c:pt>
                <c:pt idx="166">
                  <c:v>215722.45754621783</c:v>
                </c:pt>
                <c:pt idx="167">
                  <c:v>215722.45754621783</c:v>
                </c:pt>
                <c:pt idx="168">
                  <c:v>215722.45754621783</c:v>
                </c:pt>
                <c:pt idx="169">
                  <c:v>215722.45754621783</c:v>
                </c:pt>
                <c:pt idx="170">
                  <c:v>215722.45754621783</c:v>
                </c:pt>
                <c:pt idx="171">
                  <c:v>215722.45754621783</c:v>
                </c:pt>
                <c:pt idx="172">
                  <c:v>215722.45754621783</c:v>
                </c:pt>
                <c:pt idx="173">
                  <c:v>215722.45754621783</c:v>
                </c:pt>
                <c:pt idx="174">
                  <c:v>215722.45754621783</c:v>
                </c:pt>
                <c:pt idx="175">
                  <c:v>215722.45754621783</c:v>
                </c:pt>
                <c:pt idx="176">
                  <c:v>215722.45754621783</c:v>
                </c:pt>
                <c:pt idx="177">
                  <c:v>215722.45754621783</c:v>
                </c:pt>
                <c:pt idx="178">
                  <c:v>215722.45754621783</c:v>
                </c:pt>
                <c:pt idx="179">
                  <c:v>215722.45754621783</c:v>
                </c:pt>
                <c:pt idx="180">
                  <c:v>215722.45754621783</c:v>
                </c:pt>
                <c:pt idx="181">
                  <c:v>215722.45754621783</c:v>
                </c:pt>
                <c:pt idx="182">
                  <c:v>215722.45754621783</c:v>
                </c:pt>
                <c:pt idx="183">
                  <c:v>215722.45754621783</c:v>
                </c:pt>
                <c:pt idx="184">
                  <c:v>215722.45754621783</c:v>
                </c:pt>
                <c:pt idx="185">
                  <c:v>215722.45754621783</c:v>
                </c:pt>
                <c:pt idx="186">
                  <c:v>215722.45754621783</c:v>
                </c:pt>
                <c:pt idx="187">
                  <c:v>215722.45754621783</c:v>
                </c:pt>
                <c:pt idx="188">
                  <c:v>215722.45754621783</c:v>
                </c:pt>
                <c:pt idx="189">
                  <c:v>215722.45754621783</c:v>
                </c:pt>
                <c:pt idx="190">
                  <c:v>215722.45754621783</c:v>
                </c:pt>
                <c:pt idx="191">
                  <c:v>215722.45754621783</c:v>
                </c:pt>
                <c:pt idx="192">
                  <c:v>215722.45754621783</c:v>
                </c:pt>
                <c:pt idx="193">
                  <c:v>215722.45754621783</c:v>
                </c:pt>
                <c:pt idx="194">
                  <c:v>215722.45754621783</c:v>
                </c:pt>
                <c:pt idx="195">
                  <c:v>215722.45754621783</c:v>
                </c:pt>
                <c:pt idx="196">
                  <c:v>215722.45754621783</c:v>
                </c:pt>
                <c:pt idx="197">
                  <c:v>215722.45754621783</c:v>
                </c:pt>
                <c:pt idx="198">
                  <c:v>215722.45754621783</c:v>
                </c:pt>
                <c:pt idx="199">
                  <c:v>215722.45754621783</c:v>
                </c:pt>
                <c:pt idx="200">
                  <c:v>215722.45754621783</c:v>
                </c:pt>
                <c:pt idx="201">
                  <c:v>215722.45754621783</c:v>
                </c:pt>
                <c:pt idx="202">
                  <c:v>215722.45754621783</c:v>
                </c:pt>
                <c:pt idx="203">
                  <c:v>215722.45754621783</c:v>
                </c:pt>
                <c:pt idx="204">
                  <c:v>215722.45754621783</c:v>
                </c:pt>
                <c:pt idx="205">
                  <c:v>215722.45754621783</c:v>
                </c:pt>
                <c:pt idx="206">
                  <c:v>215722.45754621783</c:v>
                </c:pt>
                <c:pt idx="207">
                  <c:v>215722.45754621783</c:v>
                </c:pt>
                <c:pt idx="208">
                  <c:v>215722.45754621783</c:v>
                </c:pt>
                <c:pt idx="209">
                  <c:v>215722.45754621783</c:v>
                </c:pt>
                <c:pt idx="210">
                  <c:v>215722.45754621783</c:v>
                </c:pt>
                <c:pt idx="211">
                  <c:v>215722.45754621783</c:v>
                </c:pt>
                <c:pt idx="212">
                  <c:v>215722.45754621783</c:v>
                </c:pt>
                <c:pt idx="213">
                  <c:v>215722.45754621783</c:v>
                </c:pt>
                <c:pt idx="214">
                  <c:v>215722.45754621783</c:v>
                </c:pt>
                <c:pt idx="215">
                  <c:v>215722.45754621783</c:v>
                </c:pt>
                <c:pt idx="216">
                  <c:v>215722.45754621783</c:v>
                </c:pt>
                <c:pt idx="217">
                  <c:v>215722.45754621783</c:v>
                </c:pt>
                <c:pt idx="218">
                  <c:v>215722.45754621783</c:v>
                </c:pt>
                <c:pt idx="219">
                  <c:v>215722.45754621783</c:v>
                </c:pt>
                <c:pt idx="220">
                  <c:v>215722.45754621783</c:v>
                </c:pt>
                <c:pt idx="221">
                  <c:v>215722.45754621783</c:v>
                </c:pt>
                <c:pt idx="222">
                  <c:v>215722.45754621783</c:v>
                </c:pt>
                <c:pt idx="223">
                  <c:v>215722.45754621783</c:v>
                </c:pt>
                <c:pt idx="224">
                  <c:v>215722.45754621783</c:v>
                </c:pt>
                <c:pt idx="225">
                  <c:v>215722.45754621783</c:v>
                </c:pt>
                <c:pt idx="226">
                  <c:v>215722.45754621783</c:v>
                </c:pt>
                <c:pt idx="227">
                  <c:v>215722.45754621783</c:v>
                </c:pt>
                <c:pt idx="228">
                  <c:v>215722.45754621783</c:v>
                </c:pt>
                <c:pt idx="229">
                  <c:v>215722.45754621783</c:v>
                </c:pt>
                <c:pt idx="230">
                  <c:v>215722.45754621783</c:v>
                </c:pt>
                <c:pt idx="231">
                  <c:v>215722.45754621783</c:v>
                </c:pt>
                <c:pt idx="232">
                  <c:v>215722.45754621783</c:v>
                </c:pt>
                <c:pt idx="233">
                  <c:v>215722.45754621783</c:v>
                </c:pt>
                <c:pt idx="234">
                  <c:v>215722.45754621783</c:v>
                </c:pt>
                <c:pt idx="235">
                  <c:v>215722.45754621783</c:v>
                </c:pt>
                <c:pt idx="236">
                  <c:v>215722.45754621783</c:v>
                </c:pt>
                <c:pt idx="237">
                  <c:v>215722.45754621783</c:v>
                </c:pt>
                <c:pt idx="238">
                  <c:v>215722.45754621783</c:v>
                </c:pt>
                <c:pt idx="239">
                  <c:v>215722.45754621783</c:v>
                </c:pt>
                <c:pt idx="240">
                  <c:v>215722.45754621783</c:v>
                </c:pt>
                <c:pt idx="241">
                  <c:v>215722.45754621783</c:v>
                </c:pt>
                <c:pt idx="242">
                  <c:v>215722.45754621783</c:v>
                </c:pt>
                <c:pt idx="243">
                  <c:v>215722.45754621783</c:v>
                </c:pt>
                <c:pt idx="244">
                  <c:v>215722.45754621783</c:v>
                </c:pt>
                <c:pt idx="245">
                  <c:v>215722.45754621783</c:v>
                </c:pt>
                <c:pt idx="246">
                  <c:v>215722.45754621783</c:v>
                </c:pt>
                <c:pt idx="247">
                  <c:v>215722.45754621783</c:v>
                </c:pt>
                <c:pt idx="248">
                  <c:v>215722.45754621783</c:v>
                </c:pt>
                <c:pt idx="249">
                  <c:v>215722.45754621783</c:v>
                </c:pt>
                <c:pt idx="250">
                  <c:v>215722.45754621783</c:v>
                </c:pt>
                <c:pt idx="251">
                  <c:v>215722.45754621783</c:v>
                </c:pt>
                <c:pt idx="252">
                  <c:v>215722.45754621783</c:v>
                </c:pt>
                <c:pt idx="253">
                  <c:v>215722.45754621783</c:v>
                </c:pt>
                <c:pt idx="254">
                  <c:v>215722.45754621783</c:v>
                </c:pt>
                <c:pt idx="255">
                  <c:v>215722.45754621783</c:v>
                </c:pt>
                <c:pt idx="256">
                  <c:v>215722.45754621783</c:v>
                </c:pt>
                <c:pt idx="257">
                  <c:v>215722.45754621783</c:v>
                </c:pt>
                <c:pt idx="258">
                  <c:v>215722.45754621783</c:v>
                </c:pt>
                <c:pt idx="259">
                  <c:v>215722.45754621783</c:v>
                </c:pt>
                <c:pt idx="260">
                  <c:v>215722.45754621783</c:v>
                </c:pt>
                <c:pt idx="261">
                  <c:v>215722.45754621783</c:v>
                </c:pt>
                <c:pt idx="262">
                  <c:v>215722.45754621783</c:v>
                </c:pt>
                <c:pt idx="263">
                  <c:v>215722.45754621783</c:v>
                </c:pt>
                <c:pt idx="264">
                  <c:v>215722.45754621783</c:v>
                </c:pt>
                <c:pt idx="265">
                  <c:v>215722.45754621783</c:v>
                </c:pt>
                <c:pt idx="266">
                  <c:v>215722.45754621783</c:v>
                </c:pt>
                <c:pt idx="267">
                  <c:v>215722.45754621783</c:v>
                </c:pt>
                <c:pt idx="268">
                  <c:v>215722.45754621783</c:v>
                </c:pt>
                <c:pt idx="269">
                  <c:v>215722.45754621783</c:v>
                </c:pt>
                <c:pt idx="270">
                  <c:v>215722.45754621783</c:v>
                </c:pt>
                <c:pt idx="271">
                  <c:v>215722.45754621783</c:v>
                </c:pt>
                <c:pt idx="272">
                  <c:v>215722.45754621783</c:v>
                </c:pt>
                <c:pt idx="273">
                  <c:v>215722.45754621783</c:v>
                </c:pt>
                <c:pt idx="274">
                  <c:v>215722.45754621783</c:v>
                </c:pt>
                <c:pt idx="275">
                  <c:v>215722.45754621783</c:v>
                </c:pt>
                <c:pt idx="276">
                  <c:v>215722.45754621783</c:v>
                </c:pt>
                <c:pt idx="277">
                  <c:v>215722.45754621783</c:v>
                </c:pt>
                <c:pt idx="278">
                  <c:v>215722.45754621783</c:v>
                </c:pt>
                <c:pt idx="279">
                  <c:v>215722.45754621783</c:v>
                </c:pt>
                <c:pt idx="280">
                  <c:v>215722.45754621783</c:v>
                </c:pt>
                <c:pt idx="281">
                  <c:v>215722.45754621783</c:v>
                </c:pt>
                <c:pt idx="282">
                  <c:v>215722.45754621783</c:v>
                </c:pt>
                <c:pt idx="283">
                  <c:v>215722.45754621783</c:v>
                </c:pt>
                <c:pt idx="284">
                  <c:v>215722.45754621783</c:v>
                </c:pt>
                <c:pt idx="285">
                  <c:v>215722.45754621783</c:v>
                </c:pt>
                <c:pt idx="286">
                  <c:v>215722.45754621783</c:v>
                </c:pt>
                <c:pt idx="287">
                  <c:v>215722.45754621783</c:v>
                </c:pt>
                <c:pt idx="288">
                  <c:v>215722.45754621783</c:v>
                </c:pt>
                <c:pt idx="289">
                  <c:v>215722.45754621783</c:v>
                </c:pt>
                <c:pt idx="290">
                  <c:v>215722.45754621783</c:v>
                </c:pt>
                <c:pt idx="291">
                  <c:v>215722.45754621783</c:v>
                </c:pt>
                <c:pt idx="292">
                  <c:v>215722.45754621783</c:v>
                </c:pt>
                <c:pt idx="293">
                  <c:v>215722.45754621783</c:v>
                </c:pt>
                <c:pt idx="294">
                  <c:v>215722.45754621783</c:v>
                </c:pt>
                <c:pt idx="295">
                  <c:v>215722.45754621783</c:v>
                </c:pt>
                <c:pt idx="296">
                  <c:v>215722.45754621783</c:v>
                </c:pt>
                <c:pt idx="297">
                  <c:v>215722.45754621783</c:v>
                </c:pt>
                <c:pt idx="298">
                  <c:v>215722.45754621783</c:v>
                </c:pt>
                <c:pt idx="299">
                  <c:v>215722.45754621783</c:v>
                </c:pt>
                <c:pt idx="300">
                  <c:v>215722.45754621783</c:v>
                </c:pt>
                <c:pt idx="301">
                  <c:v>215722.45754621783</c:v>
                </c:pt>
                <c:pt idx="302">
                  <c:v>215722.45754621783</c:v>
                </c:pt>
                <c:pt idx="303">
                  <c:v>215722.45754621783</c:v>
                </c:pt>
                <c:pt idx="304">
                  <c:v>215722.45754621783</c:v>
                </c:pt>
                <c:pt idx="305">
                  <c:v>215722.45754621783</c:v>
                </c:pt>
                <c:pt idx="306">
                  <c:v>215722.45754621783</c:v>
                </c:pt>
                <c:pt idx="307">
                  <c:v>215722.45754621783</c:v>
                </c:pt>
                <c:pt idx="308">
                  <c:v>215722.45754621783</c:v>
                </c:pt>
                <c:pt idx="309">
                  <c:v>215722.45754621783</c:v>
                </c:pt>
                <c:pt idx="310">
                  <c:v>215722.45754621783</c:v>
                </c:pt>
                <c:pt idx="311">
                  <c:v>215722.45754621783</c:v>
                </c:pt>
                <c:pt idx="312">
                  <c:v>215722.45754621783</c:v>
                </c:pt>
                <c:pt idx="313">
                  <c:v>215722.45754621783</c:v>
                </c:pt>
                <c:pt idx="314">
                  <c:v>215722.45754621783</c:v>
                </c:pt>
                <c:pt idx="315">
                  <c:v>215722.45754621783</c:v>
                </c:pt>
                <c:pt idx="316">
                  <c:v>215722.45754621783</c:v>
                </c:pt>
                <c:pt idx="317">
                  <c:v>215722.45754621783</c:v>
                </c:pt>
                <c:pt idx="318">
                  <c:v>215722.45754621783</c:v>
                </c:pt>
                <c:pt idx="319">
                  <c:v>215722.45754621783</c:v>
                </c:pt>
                <c:pt idx="320">
                  <c:v>215722.45754621783</c:v>
                </c:pt>
                <c:pt idx="321">
                  <c:v>215722.45754621783</c:v>
                </c:pt>
                <c:pt idx="322">
                  <c:v>215722.45754621783</c:v>
                </c:pt>
                <c:pt idx="323">
                  <c:v>215722.45754621783</c:v>
                </c:pt>
                <c:pt idx="324">
                  <c:v>215722.45754621783</c:v>
                </c:pt>
                <c:pt idx="325">
                  <c:v>215722.45754621783</c:v>
                </c:pt>
                <c:pt idx="326">
                  <c:v>215722.45754621783</c:v>
                </c:pt>
                <c:pt idx="327">
                  <c:v>215722.45754621783</c:v>
                </c:pt>
                <c:pt idx="328">
                  <c:v>215722.45754621783</c:v>
                </c:pt>
                <c:pt idx="329">
                  <c:v>215722.45754621783</c:v>
                </c:pt>
                <c:pt idx="330">
                  <c:v>216075.16558869678</c:v>
                </c:pt>
                <c:pt idx="331">
                  <c:v>216907.82465003189</c:v>
                </c:pt>
                <c:pt idx="332">
                  <c:v>218479.06230333107</c:v>
                </c:pt>
                <c:pt idx="333">
                  <c:v>221323.0255061771</c:v>
                </c:pt>
                <c:pt idx="334">
                  <c:v>225116.53257599691</c:v>
                </c:pt>
                <c:pt idx="335">
                  <c:v>229541.86315711911</c:v>
                </c:pt>
                <c:pt idx="336">
                  <c:v>234804.5221159865</c:v>
                </c:pt>
                <c:pt idx="337">
                  <c:v>240348.80296867838</c:v>
                </c:pt>
                <c:pt idx="338">
                  <c:v>243781.48628162654</c:v>
                </c:pt>
                <c:pt idx="339">
                  <c:v>243781.48628162654</c:v>
                </c:pt>
                <c:pt idx="340">
                  <c:v>243781.48628162654</c:v>
                </c:pt>
                <c:pt idx="341">
                  <c:v>243781.48628162654</c:v>
                </c:pt>
                <c:pt idx="342">
                  <c:v>243781.48628162654</c:v>
                </c:pt>
                <c:pt idx="343">
                  <c:v>243781.48628162654</c:v>
                </c:pt>
                <c:pt idx="344">
                  <c:v>243781.48628162654</c:v>
                </c:pt>
                <c:pt idx="345">
                  <c:v>245076.47783808832</c:v>
                </c:pt>
                <c:pt idx="346">
                  <c:v>248326.21449225498</c:v>
                </c:pt>
                <c:pt idx="347">
                  <c:v>248717.87210003127</c:v>
                </c:pt>
                <c:pt idx="348">
                  <c:v>248717.87210003127</c:v>
                </c:pt>
                <c:pt idx="349">
                  <c:v>248717.87210003127</c:v>
                </c:pt>
                <c:pt idx="350">
                  <c:v>248717.87210003127</c:v>
                </c:pt>
                <c:pt idx="351">
                  <c:v>248717.87210003127</c:v>
                </c:pt>
                <c:pt idx="352">
                  <c:v>250976.31954292741</c:v>
                </c:pt>
                <c:pt idx="353">
                  <c:v>258268.12471593887</c:v>
                </c:pt>
                <c:pt idx="354">
                  <c:v>271903.58206295175</c:v>
                </c:pt>
                <c:pt idx="355">
                  <c:v>287513.88538424438</c:v>
                </c:pt>
                <c:pt idx="356">
                  <c:v>301517.60104232485</c:v>
                </c:pt>
                <c:pt idx="357">
                  <c:v>313836.15470252995</c:v>
                </c:pt>
                <c:pt idx="358">
                  <c:v>321009.6646663585</c:v>
                </c:pt>
                <c:pt idx="359">
                  <c:v>321009.6646663585</c:v>
                </c:pt>
                <c:pt idx="360">
                  <c:v>321009.6646663585</c:v>
                </c:pt>
                <c:pt idx="361">
                  <c:v>321009.6646663585</c:v>
                </c:pt>
                <c:pt idx="362">
                  <c:v>321009.6646663585</c:v>
                </c:pt>
                <c:pt idx="363">
                  <c:v>321009.6646663585</c:v>
                </c:pt>
                <c:pt idx="364">
                  <c:v>321009.6646663585</c:v>
                </c:pt>
                <c:pt idx="365">
                  <c:v>321009.6646663585</c:v>
                </c:pt>
                <c:pt idx="366">
                  <c:v>321009.6646663585</c:v>
                </c:pt>
                <c:pt idx="367">
                  <c:v>321009.6646663585</c:v>
                </c:pt>
                <c:pt idx="368">
                  <c:v>321009.6646663585</c:v>
                </c:pt>
                <c:pt idx="369">
                  <c:v>321009.6646663585</c:v>
                </c:pt>
                <c:pt idx="370">
                  <c:v>321009.6646663585</c:v>
                </c:pt>
                <c:pt idx="371">
                  <c:v>321009.6646663585</c:v>
                </c:pt>
                <c:pt idx="372">
                  <c:v>321009.6646663585</c:v>
                </c:pt>
                <c:pt idx="373">
                  <c:v>321009.6646663585</c:v>
                </c:pt>
                <c:pt idx="374">
                  <c:v>321009.6646663585</c:v>
                </c:pt>
                <c:pt idx="375">
                  <c:v>321318.0991786801</c:v>
                </c:pt>
                <c:pt idx="376">
                  <c:v>322685.10744690872</c:v>
                </c:pt>
                <c:pt idx="377">
                  <c:v>325068.2329659235</c:v>
                </c:pt>
                <c:pt idx="378">
                  <c:v>328029.68061334162</c:v>
                </c:pt>
                <c:pt idx="379">
                  <c:v>332065.02258603199</c:v>
                </c:pt>
                <c:pt idx="380">
                  <c:v>338954.71964102174</c:v>
                </c:pt>
                <c:pt idx="381">
                  <c:v>350418.79365455027</c:v>
                </c:pt>
                <c:pt idx="382">
                  <c:v>363253.73738431337</c:v>
                </c:pt>
                <c:pt idx="383">
                  <c:v>372328.97235066246</c:v>
                </c:pt>
                <c:pt idx="384">
                  <c:v>375575.65303392574</c:v>
                </c:pt>
                <c:pt idx="385">
                  <c:v>375575.65303392574</c:v>
                </c:pt>
                <c:pt idx="386">
                  <c:v>375575.65303392574</c:v>
                </c:pt>
                <c:pt idx="387">
                  <c:v>375575.65303392574</c:v>
                </c:pt>
                <c:pt idx="388">
                  <c:v>375575.65303392574</c:v>
                </c:pt>
                <c:pt idx="389">
                  <c:v>375575.65303392574</c:v>
                </c:pt>
                <c:pt idx="390">
                  <c:v>375575.65303392574</c:v>
                </c:pt>
                <c:pt idx="391">
                  <c:v>375575.65303392574</c:v>
                </c:pt>
                <c:pt idx="392">
                  <c:v>375575.65303392574</c:v>
                </c:pt>
                <c:pt idx="393">
                  <c:v>375575.65303392574</c:v>
                </c:pt>
                <c:pt idx="394">
                  <c:v>375575.65303392574</c:v>
                </c:pt>
                <c:pt idx="395">
                  <c:v>375575.65303392574</c:v>
                </c:pt>
                <c:pt idx="396">
                  <c:v>375575.65303392574</c:v>
                </c:pt>
                <c:pt idx="397">
                  <c:v>375575.65303392574</c:v>
                </c:pt>
                <c:pt idx="398">
                  <c:v>378548.78712114255</c:v>
                </c:pt>
                <c:pt idx="399">
                  <c:v>384642.64765195065</c:v>
                </c:pt>
                <c:pt idx="400">
                  <c:v>388192.35112305341</c:v>
                </c:pt>
                <c:pt idx="401">
                  <c:v>388192.35112305341</c:v>
                </c:pt>
                <c:pt idx="402">
                  <c:v>388192.35112305341</c:v>
                </c:pt>
                <c:pt idx="403">
                  <c:v>388192.35112305341</c:v>
                </c:pt>
                <c:pt idx="404">
                  <c:v>388192.35112305341</c:v>
                </c:pt>
                <c:pt idx="405">
                  <c:v>388192.35112305341</c:v>
                </c:pt>
                <c:pt idx="406">
                  <c:v>388192.35112305341</c:v>
                </c:pt>
                <c:pt idx="407">
                  <c:v>389597.5964919714</c:v>
                </c:pt>
                <c:pt idx="408">
                  <c:v>395452.74607918592</c:v>
                </c:pt>
                <c:pt idx="409">
                  <c:v>405803.50126442866</c:v>
                </c:pt>
                <c:pt idx="410">
                  <c:v>416937.88121669251</c:v>
                </c:pt>
                <c:pt idx="411">
                  <c:v>426377.76296728029</c:v>
                </c:pt>
                <c:pt idx="412">
                  <c:v>430927.30995694821</c:v>
                </c:pt>
                <c:pt idx="413">
                  <c:v>430927.30995694821</c:v>
                </c:pt>
                <c:pt idx="414">
                  <c:v>430927.30995694821</c:v>
                </c:pt>
                <c:pt idx="415">
                  <c:v>430927.30995694821</c:v>
                </c:pt>
                <c:pt idx="416">
                  <c:v>430927.30995694821</c:v>
                </c:pt>
                <c:pt idx="417">
                  <c:v>430927.30995694821</c:v>
                </c:pt>
                <c:pt idx="418">
                  <c:v>432048.81067189615</c:v>
                </c:pt>
                <c:pt idx="419">
                  <c:v>433541.9212784688</c:v>
                </c:pt>
                <c:pt idx="420">
                  <c:v>433898.01801412413</c:v>
                </c:pt>
                <c:pt idx="421">
                  <c:v>433898.01801412413</c:v>
                </c:pt>
                <c:pt idx="422">
                  <c:v>433898.01801412413</c:v>
                </c:pt>
                <c:pt idx="423">
                  <c:v>433898.01801412413</c:v>
                </c:pt>
                <c:pt idx="424">
                  <c:v>435548.33016136714</c:v>
                </c:pt>
                <c:pt idx="425">
                  <c:v>439525.9955778385</c:v>
                </c:pt>
                <c:pt idx="426">
                  <c:v>443073.33471455233</c:v>
                </c:pt>
                <c:pt idx="427">
                  <c:v>444427.01245999953</c:v>
                </c:pt>
                <c:pt idx="428">
                  <c:v>444592.50355343946</c:v>
                </c:pt>
                <c:pt idx="429">
                  <c:v>444592.50355343946</c:v>
                </c:pt>
                <c:pt idx="430">
                  <c:v>444592.50355343946</c:v>
                </c:pt>
                <c:pt idx="431">
                  <c:v>444592.50355343946</c:v>
                </c:pt>
                <c:pt idx="432">
                  <c:v>444592.50355343946</c:v>
                </c:pt>
                <c:pt idx="433">
                  <c:v>444592.50355343946</c:v>
                </c:pt>
                <c:pt idx="434">
                  <c:v>444592.50355343946</c:v>
                </c:pt>
                <c:pt idx="435">
                  <c:v>444592.50355343946</c:v>
                </c:pt>
                <c:pt idx="436">
                  <c:v>444592.50355343946</c:v>
                </c:pt>
                <c:pt idx="437">
                  <c:v>444592.50355343946</c:v>
                </c:pt>
                <c:pt idx="438">
                  <c:v>444592.50355343946</c:v>
                </c:pt>
                <c:pt idx="439">
                  <c:v>444592.50355343946</c:v>
                </c:pt>
                <c:pt idx="440">
                  <c:v>444592.50355343946</c:v>
                </c:pt>
                <c:pt idx="441">
                  <c:v>444592.50355343946</c:v>
                </c:pt>
                <c:pt idx="442">
                  <c:v>444592.50355343946</c:v>
                </c:pt>
                <c:pt idx="443">
                  <c:v>444592.50355343946</c:v>
                </c:pt>
                <c:pt idx="444">
                  <c:v>444592.50355343946</c:v>
                </c:pt>
                <c:pt idx="445">
                  <c:v>444592.50355343946</c:v>
                </c:pt>
                <c:pt idx="446">
                  <c:v>444592.50355343946</c:v>
                </c:pt>
                <c:pt idx="447">
                  <c:v>444592.50355343946</c:v>
                </c:pt>
                <c:pt idx="448">
                  <c:v>444592.50355343946</c:v>
                </c:pt>
                <c:pt idx="449">
                  <c:v>444592.50355343946</c:v>
                </c:pt>
                <c:pt idx="450">
                  <c:v>444592.50355343946</c:v>
                </c:pt>
                <c:pt idx="451">
                  <c:v>444592.50355343946</c:v>
                </c:pt>
                <c:pt idx="452">
                  <c:v>444592.50355343946</c:v>
                </c:pt>
                <c:pt idx="453">
                  <c:v>444592.50355343946</c:v>
                </c:pt>
                <c:pt idx="454">
                  <c:v>444592.50355343946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2D-483F-90DC-6B40E98A3261}"/>
            </c:ext>
          </c:extLst>
        </c:ser>
        <c:ser>
          <c:idx val="0"/>
          <c:order val="0"/>
          <c:tx>
            <c:v>Tractive Energy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WLTC_class_3!$AJ$1031:$AJ$1485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140.22073774620247</c:v>
                </c:pt>
                <c:pt idx="5">
                  <c:v>1349.2284148689025</c:v>
                </c:pt>
                <c:pt idx="6">
                  <c:v>5294.6084028652167</c:v>
                </c:pt>
                <c:pt idx="7">
                  <c:v>12239.203777049268</c:v>
                </c:pt>
                <c:pt idx="8">
                  <c:v>20573.462172573956</c:v>
                </c:pt>
                <c:pt idx="9">
                  <c:v>29305.427463366228</c:v>
                </c:pt>
                <c:pt idx="10">
                  <c:v>38493.282728690683</c:v>
                </c:pt>
                <c:pt idx="11">
                  <c:v>48293.16632327254</c:v>
                </c:pt>
                <c:pt idx="12">
                  <c:v>57999.444859704352</c:v>
                </c:pt>
                <c:pt idx="13">
                  <c:v>66785.737305905524</c:v>
                </c:pt>
                <c:pt idx="14">
                  <c:v>74924.435889563683</c:v>
                </c:pt>
                <c:pt idx="15">
                  <c:v>83502.487677943704</c:v>
                </c:pt>
                <c:pt idx="16">
                  <c:v>93604.138468798381</c:v>
                </c:pt>
                <c:pt idx="17">
                  <c:v>104903.64402159174</c:v>
                </c:pt>
                <c:pt idx="18">
                  <c:v>116365.27437161579</c:v>
                </c:pt>
                <c:pt idx="19">
                  <c:v>126517.02244136816</c:v>
                </c:pt>
                <c:pt idx="20">
                  <c:v>134261.28410555501</c:v>
                </c:pt>
                <c:pt idx="21">
                  <c:v>139743.78525776858</c:v>
                </c:pt>
                <c:pt idx="22">
                  <c:v>144050.04033999363</c:v>
                </c:pt>
                <c:pt idx="23">
                  <c:v>148370.93579547325</c:v>
                </c:pt>
                <c:pt idx="24">
                  <c:v>152924.03499520768</c:v>
                </c:pt>
                <c:pt idx="25">
                  <c:v>156693.13156674433</c:v>
                </c:pt>
                <c:pt idx="26">
                  <c:v>158406.85576647875</c:v>
                </c:pt>
                <c:pt idx="27">
                  <c:v>158406.85576647875</c:v>
                </c:pt>
                <c:pt idx="28">
                  <c:v>158406.85576647875</c:v>
                </c:pt>
                <c:pt idx="29">
                  <c:v>158406.85576647875</c:v>
                </c:pt>
                <c:pt idx="30">
                  <c:v>158406.85576647875</c:v>
                </c:pt>
                <c:pt idx="31">
                  <c:v>158406.85576647875</c:v>
                </c:pt>
                <c:pt idx="32">
                  <c:v>158406.85576647875</c:v>
                </c:pt>
                <c:pt idx="33">
                  <c:v>158406.85576647875</c:v>
                </c:pt>
                <c:pt idx="34">
                  <c:v>158406.85576647875</c:v>
                </c:pt>
                <c:pt idx="35">
                  <c:v>158406.85576647875</c:v>
                </c:pt>
                <c:pt idx="36">
                  <c:v>158406.85576647875</c:v>
                </c:pt>
                <c:pt idx="37">
                  <c:v>158406.85576647875</c:v>
                </c:pt>
                <c:pt idx="38">
                  <c:v>158406.85576647875</c:v>
                </c:pt>
                <c:pt idx="39">
                  <c:v>158406.85576647875</c:v>
                </c:pt>
                <c:pt idx="40">
                  <c:v>159254.12191604509</c:v>
                </c:pt>
                <c:pt idx="41">
                  <c:v>161472.99083560152</c:v>
                </c:pt>
                <c:pt idx="42">
                  <c:v>166336.62374814122</c:v>
                </c:pt>
                <c:pt idx="43">
                  <c:v>173108.15113665443</c:v>
                </c:pt>
                <c:pt idx="44">
                  <c:v>178341.15234147591</c:v>
                </c:pt>
                <c:pt idx="45">
                  <c:v>181134.15362839075</c:v>
                </c:pt>
                <c:pt idx="46">
                  <c:v>184004.00928147684</c:v>
                </c:pt>
                <c:pt idx="47">
                  <c:v>188844.48246675497</c:v>
                </c:pt>
                <c:pt idx="48">
                  <c:v>196149.24675357738</c:v>
                </c:pt>
                <c:pt idx="49">
                  <c:v>205618.01162207834</c:v>
                </c:pt>
                <c:pt idx="50">
                  <c:v>217842.99565097562</c:v>
                </c:pt>
                <c:pt idx="51">
                  <c:v>233929.44406724279</c:v>
                </c:pt>
                <c:pt idx="52">
                  <c:v>253288.69437408622</c:v>
                </c:pt>
                <c:pt idx="53">
                  <c:v>273110.56759140425</c:v>
                </c:pt>
                <c:pt idx="54">
                  <c:v>291333.58777405199</c:v>
                </c:pt>
                <c:pt idx="55">
                  <c:v>307607.66636331432</c:v>
                </c:pt>
                <c:pt idx="56">
                  <c:v>323000.28718420764</c:v>
                </c:pt>
                <c:pt idx="57">
                  <c:v>336618.78128803277</c:v>
                </c:pt>
                <c:pt idx="58">
                  <c:v>346131.78959214425</c:v>
                </c:pt>
                <c:pt idx="59">
                  <c:v>351170.41529661458</c:v>
                </c:pt>
                <c:pt idx="60">
                  <c:v>351349.26373859803</c:v>
                </c:pt>
                <c:pt idx="61">
                  <c:v>351349.26373859803</c:v>
                </c:pt>
                <c:pt idx="62">
                  <c:v>351349.26373859803</c:v>
                </c:pt>
                <c:pt idx="63">
                  <c:v>354329.45899474603</c:v>
                </c:pt>
                <c:pt idx="64">
                  <c:v>359100.20980644959</c:v>
                </c:pt>
                <c:pt idx="65">
                  <c:v>364111.28845652629</c:v>
                </c:pt>
                <c:pt idx="66">
                  <c:v>368914.33301239787</c:v>
                </c:pt>
                <c:pt idx="67">
                  <c:v>373492.79423493613</c:v>
                </c:pt>
                <c:pt idx="68">
                  <c:v>378745.00545747438</c:v>
                </c:pt>
                <c:pt idx="69">
                  <c:v>386305.54766442365</c:v>
                </c:pt>
                <c:pt idx="70">
                  <c:v>397061.23090236122</c:v>
                </c:pt>
                <c:pt idx="71">
                  <c:v>408949.67966347025</c:v>
                </c:pt>
                <c:pt idx="72">
                  <c:v>419041.43036794057</c:v>
                </c:pt>
                <c:pt idx="73">
                  <c:v>426634.54568675801</c:v>
                </c:pt>
                <c:pt idx="74">
                  <c:v>431585.72555648739</c:v>
                </c:pt>
                <c:pt idx="75">
                  <c:v>433072.89806622779</c:v>
                </c:pt>
                <c:pt idx="76">
                  <c:v>433072.89806622779</c:v>
                </c:pt>
                <c:pt idx="77">
                  <c:v>433072.89806622779</c:v>
                </c:pt>
                <c:pt idx="78">
                  <c:v>433392.84527600999</c:v>
                </c:pt>
                <c:pt idx="79">
                  <c:v>437685.35433490039</c:v>
                </c:pt>
                <c:pt idx="80">
                  <c:v>446306.31555743865</c:v>
                </c:pt>
                <c:pt idx="81">
                  <c:v>459157.66884017468</c:v>
                </c:pt>
                <c:pt idx="82">
                  <c:v>473119.09184526413</c:v>
                </c:pt>
                <c:pt idx="83">
                  <c:v>483927.77171499352</c:v>
                </c:pt>
                <c:pt idx="84">
                  <c:v>490707.54792177223</c:v>
                </c:pt>
                <c:pt idx="85">
                  <c:v>493777.60252574831</c:v>
                </c:pt>
                <c:pt idx="86">
                  <c:v>493777.60252574831</c:v>
                </c:pt>
                <c:pt idx="87">
                  <c:v>493777.60252574831</c:v>
                </c:pt>
                <c:pt idx="88">
                  <c:v>497111.09662957338</c:v>
                </c:pt>
                <c:pt idx="89">
                  <c:v>505375.51705030963</c:v>
                </c:pt>
                <c:pt idx="90">
                  <c:v>520148.66424330999</c:v>
                </c:pt>
                <c:pt idx="91">
                  <c:v>539312.24455610872</c:v>
                </c:pt>
                <c:pt idx="92">
                  <c:v>556175.63205381122</c:v>
                </c:pt>
                <c:pt idx="93">
                  <c:v>567179.35986288404</c:v>
                </c:pt>
                <c:pt idx="94">
                  <c:v>573472.51049951662</c:v>
                </c:pt>
                <c:pt idx="95">
                  <c:v>575714.5482066666</c:v>
                </c:pt>
                <c:pt idx="96">
                  <c:v>575714.5482066666</c:v>
                </c:pt>
                <c:pt idx="97">
                  <c:v>576858.76722492406</c:v>
                </c:pt>
                <c:pt idx="98">
                  <c:v>579689.41480933502</c:v>
                </c:pt>
                <c:pt idx="99">
                  <c:v>582197.49586935667</c:v>
                </c:pt>
                <c:pt idx="100">
                  <c:v>582197.49586935667</c:v>
                </c:pt>
                <c:pt idx="101">
                  <c:v>582197.49586935667</c:v>
                </c:pt>
                <c:pt idx="102">
                  <c:v>582197.49586935667</c:v>
                </c:pt>
                <c:pt idx="103">
                  <c:v>582197.49586935667</c:v>
                </c:pt>
                <c:pt idx="104">
                  <c:v>582197.49586935667</c:v>
                </c:pt>
                <c:pt idx="105">
                  <c:v>582197.49586935667</c:v>
                </c:pt>
                <c:pt idx="106">
                  <c:v>582197.49586935667</c:v>
                </c:pt>
                <c:pt idx="107">
                  <c:v>582197.49586935667</c:v>
                </c:pt>
                <c:pt idx="108">
                  <c:v>582197.49586935667</c:v>
                </c:pt>
                <c:pt idx="109">
                  <c:v>582197.49586935667</c:v>
                </c:pt>
                <c:pt idx="110">
                  <c:v>582197.49586935667</c:v>
                </c:pt>
                <c:pt idx="111">
                  <c:v>582197.49586935667</c:v>
                </c:pt>
                <c:pt idx="112">
                  <c:v>582197.49586935667</c:v>
                </c:pt>
                <c:pt idx="113">
                  <c:v>582197.49586935667</c:v>
                </c:pt>
                <c:pt idx="114">
                  <c:v>582197.49586935667</c:v>
                </c:pt>
                <c:pt idx="115">
                  <c:v>582604.30624666507</c:v>
                </c:pt>
                <c:pt idx="116">
                  <c:v>583396.78051695274</c:v>
                </c:pt>
                <c:pt idx="117">
                  <c:v>584430.40366891457</c:v>
                </c:pt>
                <c:pt idx="118">
                  <c:v>586078.76147443324</c:v>
                </c:pt>
                <c:pt idx="119">
                  <c:v>589254.87485574139</c:v>
                </c:pt>
                <c:pt idx="120">
                  <c:v>594507.09544665413</c:v>
                </c:pt>
                <c:pt idx="121">
                  <c:v>600043.67310356325</c:v>
                </c:pt>
                <c:pt idx="122">
                  <c:v>603277.16617213329</c:v>
                </c:pt>
                <c:pt idx="123">
                  <c:v>603277.16617213329</c:v>
                </c:pt>
                <c:pt idx="124">
                  <c:v>603277.16617213329</c:v>
                </c:pt>
                <c:pt idx="125">
                  <c:v>603277.16617213329</c:v>
                </c:pt>
                <c:pt idx="126">
                  <c:v>603277.16617213329</c:v>
                </c:pt>
                <c:pt idx="127">
                  <c:v>603277.16617213329</c:v>
                </c:pt>
                <c:pt idx="128">
                  <c:v>603750.42806556658</c:v>
                </c:pt>
                <c:pt idx="129">
                  <c:v>605094.52329233324</c:v>
                </c:pt>
                <c:pt idx="130">
                  <c:v>609260.78988594585</c:v>
                </c:pt>
                <c:pt idx="131">
                  <c:v>618090.11923616542</c:v>
                </c:pt>
                <c:pt idx="132">
                  <c:v>629766.98350796779</c:v>
                </c:pt>
                <c:pt idx="133">
                  <c:v>641101.67899983306</c:v>
                </c:pt>
                <c:pt idx="134">
                  <c:v>653670.23919790273</c:v>
                </c:pt>
                <c:pt idx="135">
                  <c:v>669766.12271409354</c:v>
                </c:pt>
                <c:pt idx="136">
                  <c:v>690090.03905663267</c:v>
                </c:pt>
                <c:pt idx="137">
                  <c:v>712717.14331652946</c:v>
                </c:pt>
                <c:pt idx="138">
                  <c:v>734843.27245925274</c:v>
                </c:pt>
                <c:pt idx="139">
                  <c:v>756264.52930786263</c:v>
                </c:pt>
                <c:pt idx="140">
                  <c:v>778197.3887284071</c:v>
                </c:pt>
                <c:pt idx="141">
                  <c:v>800967.41977825039</c:v>
                </c:pt>
                <c:pt idx="142">
                  <c:v>824504.53316284972</c:v>
                </c:pt>
                <c:pt idx="143">
                  <c:v>844045.35340596235</c:v>
                </c:pt>
                <c:pt idx="144">
                  <c:v>858842.07151230203</c:v>
                </c:pt>
                <c:pt idx="145">
                  <c:v>875486.21743126842</c:v>
                </c:pt>
                <c:pt idx="146">
                  <c:v>893972.84926009993</c:v>
                </c:pt>
                <c:pt idx="147">
                  <c:v>912215.976965882</c:v>
                </c:pt>
                <c:pt idx="148">
                  <c:v>930458.7013903762</c:v>
                </c:pt>
                <c:pt idx="149">
                  <c:v>948343.65649113082</c:v>
                </c:pt>
                <c:pt idx="150">
                  <c:v>965775.25265569624</c:v>
                </c:pt>
                <c:pt idx="151">
                  <c:v>983015.83373307565</c:v>
                </c:pt>
                <c:pt idx="152">
                  <c:v>999695.58009683585</c:v>
                </c:pt>
                <c:pt idx="153">
                  <c:v>1015724.8805667564</c:v>
                </c:pt>
                <c:pt idx="154">
                  <c:v>1031712.0994962035</c:v>
                </c:pt>
                <c:pt idx="155">
                  <c:v>1048652.9898136288</c:v>
                </c:pt>
                <c:pt idx="156">
                  <c:v>1066640.369121721</c:v>
                </c:pt>
                <c:pt idx="157">
                  <c:v>1085015.0204573255</c:v>
                </c:pt>
                <c:pt idx="158">
                  <c:v>1103439.0117180287</c:v>
                </c:pt>
                <c:pt idx="159">
                  <c:v>1121176.3402032431</c:v>
                </c:pt>
                <c:pt idx="160">
                  <c:v>1138135.3863612716</c:v>
                </c:pt>
                <c:pt idx="161">
                  <c:v>1154618.5015282063</c:v>
                </c:pt>
                <c:pt idx="162">
                  <c:v>1170227.178180211</c:v>
                </c:pt>
                <c:pt idx="163">
                  <c:v>1184168.5771535847</c:v>
                </c:pt>
                <c:pt idx="164">
                  <c:v>1197043.2052936251</c:v>
                </c:pt>
                <c:pt idx="165">
                  <c:v>1209917.8334336656</c:v>
                </c:pt>
                <c:pt idx="166">
                  <c:v>1222792.461573706</c:v>
                </c:pt>
                <c:pt idx="167">
                  <c:v>1235667.0897137464</c:v>
                </c:pt>
                <c:pt idx="168">
                  <c:v>1248541.7178537869</c:v>
                </c:pt>
                <c:pt idx="169">
                  <c:v>1261416.3459938273</c:v>
                </c:pt>
                <c:pt idx="170">
                  <c:v>1274290.9741338678</c:v>
                </c:pt>
                <c:pt idx="171">
                  <c:v>1287165.6022739082</c:v>
                </c:pt>
                <c:pt idx="172">
                  <c:v>1300395.8206917264</c:v>
                </c:pt>
                <c:pt idx="173">
                  <c:v>1313660.3862058865</c:v>
                </c:pt>
                <c:pt idx="174">
                  <c:v>1326924.9517200466</c:v>
                </c:pt>
                <c:pt idx="175">
                  <c:v>1341649.3458485371</c:v>
                </c:pt>
                <c:pt idx="176">
                  <c:v>1357949.6765614483</c:v>
                </c:pt>
                <c:pt idx="177">
                  <c:v>1375878.7913429153</c:v>
                </c:pt>
                <c:pt idx="178">
                  <c:v>1395215.4699264825</c:v>
                </c:pt>
                <c:pt idx="179">
                  <c:v>1414152.7624007638</c:v>
                </c:pt>
                <c:pt idx="180">
                  <c:v>1431864.8061404247</c:v>
                </c:pt>
                <c:pt idx="181">
                  <c:v>1448258.2098739503</c:v>
                </c:pt>
                <c:pt idx="182">
                  <c:v>1463617.6280194831</c:v>
                </c:pt>
                <c:pt idx="183">
                  <c:v>1478643.8698572172</c:v>
                </c:pt>
                <c:pt idx="184">
                  <c:v>1493707.4890633214</c:v>
                </c:pt>
                <c:pt idx="185">
                  <c:v>1508808.5532724357</c:v>
                </c:pt>
                <c:pt idx="186">
                  <c:v>1523575.1162998946</c:v>
                </c:pt>
                <c:pt idx="187">
                  <c:v>1537969.6654384648</c:v>
                </c:pt>
                <c:pt idx="188">
                  <c:v>1552364.214577035</c:v>
                </c:pt>
                <c:pt idx="189">
                  <c:v>1566386.7498267163</c:v>
                </c:pt>
                <c:pt idx="190">
                  <c:v>1580372.9182024973</c:v>
                </c:pt>
                <c:pt idx="191">
                  <c:v>1594730.7185227228</c:v>
                </c:pt>
                <c:pt idx="192">
                  <c:v>1609088.5188429484</c:v>
                </c:pt>
                <c:pt idx="193">
                  <c:v>1623074.6872187294</c:v>
                </c:pt>
                <c:pt idx="194">
                  <c:v>1636653.3064248336</c:v>
                </c:pt>
                <c:pt idx="195">
                  <c:v>1650196.0760403455</c:v>
                </c:pt>
                <c:pt idx="196">
                  <c:v>1663703.0636303227</c:v>
                </c:pt>
                <c:pt idx="197">
                  <c:v>1676804.2325235729</c:v>
                </c:pt>
                <c:pt idx="198">
                  <c:v>1689096.2578981272</c:v>
                </c:pt>
                <c:pt idx="199">
                  <c:v>1700917.1905266771</c:v>
                </c:pt>
                <c:pt idx="200">
                  <c:v>1712269.9257776788</c:v>
                </c:pt>
                <c:pt idx="201">
                  <c:v>1723855.7804623437</c:v>
                </c:pt>
                <c:pt idx="202">
                  <c:v>1736104.5842708806</c:v>
                </c:pt>
                <c:pt idx="203">
                  <c:v>1748649.5543990983</c:v>
                </c:pt>
                <c:pt idx="204">
                  <c:v>1761160.3287185717</c:v>
                </c:pt>
                <c:pt idx="205">
                  <c:v>1773602.9100799167</c:v>
                </c:pt>
                <c:pt idx="206">
                  <c:v>1786011.4941527117</c:v>
                </c:pt>
                <c:pt idx="207">
                  <c:v>1797990.5802926314</c:v>
                </c:pt>
                <c:pt idx="208">
                  <c:v>1810263.8348577188</c:v>
                </c:pt>
                <c:pt idx="209">
                  <c:v>1823224.5327206985</c:v>
                </c:pt>
                <c:pt idx="210">
                  <c:v>1836185.2305836782</c:v>
                </c:pt>
                <c:pt idx="211">
                  <c:v>1849111.5624308677</c:v>
                </c:pt>
                <c:pt idx="212">
                  <c:v>1861677.7206669461</c:v>
                </c:pt>
                <c:pt idx="213">
                  <c:v>1873457.2880965087</c:v>
                </c:pt>
                <c:pt idx="214">
                  <c:v>1884094.9363520518</c:v>
                </c:pt>
                <c:pt idx="215">
                  <c:v>1893147.5573491105</c:v>
                </c:pt>
                <c:pt idx="216">
                  <c:v>1900958.4562233374</c:v>
                </c:pt>
                <c:pt idx="217">
                  <c:v>1908192.8946456844</c:v>
                </c:pt>
                <c:pt idx="218">
                  <c:v>1915585.1464141326</c:v>
                </c:pt>
                <c:pt idx="219">
                  <c:v>1923132.9772394896</c:v>
                </c:pt>
                <c:pt idx="220">
                  <c:v>1930517.7222816772</c:v>
                </c:pt>
                <c:pt idx="221">
                  <c:v>1937715.0489438397</c:v>
                </c:pt>
                <c:pt idx="222">
                  <c:v>1945092.9402729305</c:v>
                </c:pt>
                <c:pt idx="223">
                  <c:v>1951976.0487476895</c:v>
                </c:pt>
                <c:pt idx="224">
                  <c:v>1958346.1281697436</c:v>
                </c:pt>
                <c:pt idx="225">
                  <c:v>1964542.6515546353</c:v>
                </c:pt>
                <c:pt idx="226">
                  <c:v>1970568.5749953946</c:v>
                </c:pt>
                <c:pt idx="227">
                  <c:v>1976752.6293292069</c:v>
                </c:pt>
                <c:pt idx="228">
                  <c:v>1983116.4994749087</c:v>
                </c:pt>
                <c:pt idx="229">
                  <c:v>1989336.5085451063</c:v>
                </c:pt>
                <c:pt idx="230">
                  <c:v>1995414.7632335969</c:v>
                </c:pt>
                <c:pt idx="231">
                  <c:v>2001353.3552042574</c:v>
                </c:pt>
                <c:pt idx="232">
                  <c:v>2007154.361091045</c:v>
                </c:pt>
                <c:pt idx="233">
                  <c:v>2012819.8424979965</c:v>
                </c:pt>
                <c:pt idx="234">
                  <c:v>2018351.845999229</c:v>
                </c:pt>
                <c:pt idx="235">
                  <c:v>2023752.4031389393</c:v>
                </c:pt>
                <c:pt idx="236">
                  <c:v>2029328.704042515</c:v>
                </c:pt>
                <c:pt idx="237">
                  <c:v>2035403.2943451137</c:v>
                </c:pt>
                <c:pt idx="238">
                  <c:v>2041992.7055085844</c:v>
                </c:pt>
                <c:pt idx="239">
                  <c:v>2049716.2750297079</c:v>
                </c:pt>
                <c:pt idx="240">
                  <c:v>2058642.2056619425</c:v>
                </c:pt>
                <c:pt idx="241">
                  <c:v>2068496.7879129825</c:v>
                </c:pt>
                <c:pt idx="242">
                  <c:v>2079036.5778981328</c:v>
                </c:pt>
                <c:pt idx="243">
                  <c:v>2089356.8626451758</c:v>
                </c:pt>
                <c:pt idx="244">
                  <c:v>2099428.4709544657</c:v>
                </c:pt>
                <c:pt idx="245">
                  <c:v>2108945.3049337137</c:v>
                </c:pt>
                <c:pt idx="246">
                  <c:v>2117242.9722462948</c:v>
                </c:pt>
                <c:pt idx="247">
                  <c:v>2124578.3305555847</c:v>
                </c:pt>
                <c:pt idx="248">
                  <c:v>2131236.439207383</c:v>
                </c:pt>
                <c:pt idx="249">
                  <c:v>2137501.7070752704</c:v>
                </c:pt>
                <c:pt idx="250">
                  <c:v>2143977.7209079093</c:v>
                </c:pt>
                <c:pt idx="251">
                  <c:v>2150685.0329257832</c:v>
                </c:pt>
                <c:pt idx="252">
                  <c:v>2157621.8411871209</c:v>
                </c:pt>
                <c:pt idx="253">
                  <c:v>2165403.1102153445</c:v>
                </c:pt>
                <c:pt idx="254">
                  <c:v>2174074.6917435681</c:v>
                </c:pt>
                <c:pt idx="255">
                  <c:v>2183068.6165150204</c:v>
                </c:pt>
                <c:pt idx="256">
                  <c:v>2192385.7025541356</c:v>
                </c:pt>
                <c:pt idx="257">
                  <c:v>2202053.2668691012</c:v>
                </c:pt>
                <c:pt idx="258">
                  <c:v>2211175.8671148717</c:v>
                </c:pt>
                <c:pt idx="259">
                  <c:v>2219999.4048606423</c:v>
                </c:pt>
                <c:pt idx="260">
                  <c:v>2228848.4589288812</c:v>
                </c:pt>
                <c:pt idx="261">
                  <c:v>2237398.0685526757</c:v>
                </c:pt>
                <c:pt idx="262">
                  <c:v>2245348.7892875811</c:v>
                </c:pt>
                <c:pt idx="263">
                  <c:v>2252653.462416566</c:v>
                </c:pt>
                <c:pt idx="264">
                  <c:v>2259613.277817362</c:v>
                </c:pt>
                <c:pt idx="265">
                  <c:v>2265910.6926789186</c:v>
                </c:pt>
                <c:pt idx="266">
                  <c:v>2271824.8648091336</c:v>
                </c:pt>
                <c:pt idx="267">
                  <c:v>2277947.1409212076</c:v>
                </c:pt>
                <c:pt idx="268">
                  <c:v>2284004.624819187</c:v>
                </c:pt>
                <c:pt idx="269">
                  <c:v>2289394.3816480185</c:v>
                </c:pt>
                <c:pt idx="270">
                  <c:v>2294392.9637851152</c:v>
                </c:pt>
                <c:pt idx="271">
                  <c:v>2299292.7297547245</c:v>
                </c:pt>
                <c:pt idx="272">
                  <c:v>2304665.612716557</c:v>
                </c:pt>
                <c:pt idx="273">
                  <c:v>2311114.99017207</c:v>
                </c:pt>
                <c:pt idx="274">
                  <c:v>2318678.0249799252</c:v>
                </c:pt>
                <c:pt idx="275">
                  <c:v>2327116.5691021048</c:v>
                </c:pt>
                <c:pt idx="276">
                  <c:v>2336173.4400094678</c:v>
                </c:pt>
                <c:pt idx="277">
                  <c:v>2345305.6905852426</c:v>
                </c:pt>
                <c:pt idx="278">
                  <c:v>2354201.6144677405</c:v>
                </c:pt>
                <c:pt idx="279">
                  <c:v>2363147.497073072</c:v>
                </c:pt>
                <c:pt idx="280">
                  <c:v>2372431.916040678</c:v>
                </c:pt>
                <c:pt idx="281">
                  <c:v>2381503.6136002946</c:v>
                </c:pt>
                <c:pt idx="282">
                  <c:v>2390020.8404374281</c:v>
                </c:pt>
                <c:pt idx="283">
                  <c:v>2398272.399365548</c:v>
                </c:pt>
                <c:pt idx="284">
                  <c:v>2406233.68051589</c:v>
                </c:pt>
                <c:pt idx="285">
                  <c:v>2413904.6838884545</c:v>
                </c:pt>
                <c:pt idx="286">
                  <c:v>2421552.223225588</c:v>
                </c:pt>
                <c:pt idx="287">
                  <c:v>2429199.7625627215</c:v>
                </c:pt>
                <c:pt idx="288">
                  <c:v>2436534.3767890045</c:v>
                </c:pt>
                <c:pt idx="289">
                  <c:v>2443556.8825372122</c:v>
                </c:pt>
                <c:pt idx="290">
                  <c:v>2449957.6209492628</c:v>
                </c:pt>
                <c:pt idx="291">
                  <c:v>2456293.4980299831</c:v>
                </c:pt>
                <c:pt idx="292">
                  <c:v>2462586.395971064</c:v>
                </c:pt>
                <c:pt idx="293">
                  <c:v>2467673.9664328964</c:v>
                </c:pt>
                <c:pt idx="294">
                  <c:v>2472360.9293096121</c:v>
                </c:pt>
                <c:pt idx="295">
                  <c:v>2477535.0470546503</c:v>
                </c:pt>
                <c:pt idx="296">
                  <c:v>2484310.890190314</c:v>
                </c:pt>
                <c:pt idx="297">
                  <c:v>2493656.8100103759</c:v>
                </c:pt>
                <c:pt idx="298">
                  <c:v>2505108.0712422216</c:v>
                </c:pt>
                <c:pt idx="299">
                  <c:v>2518817.5440402189</c:v>
                </c:pt>
                <c:pt idx="300">
                  <c:v>2534941.1962757101</c:v>
                </c:pt>
                <c:pt idx="301">
                  <c:v>2552515.9028039337</c:v>
                </c:pt>
                <c:pt idx="302">
                  <c:v>2569133.5572064435</c:v>
                </c:pt>
                <c:pt idx="303">
                  <c:v>2583078.386637704</c:v>
                </c:pt>
                <c:pt idx="304">
                  <c:v>2594408.0250656321</c:v>
                </c:pt>
                <c:pt idx="305">
                  <c:v>2604249.2301663868</c:v>
                </c:pt>
                <c:pt idx="306">
                  <c:v>2613471.6852671416</c:v>
                </c:pt>
                <c:pt idx="307">
                  <c:v>2622694.1403678963</c:v>
                </c:pt>
                <c:pt idx="308">
                  <c:v>2631916.595468651</c:v>
                </c:pt>
                <c:pt idx="309">
                  <c:v>2640829.6755694058</c:v>
                </c:pt>
                <c:pt idx="310">
                  <c:v>2648789.5830763271</c:v>
                </c:pt>
                <c:pt idx="311">
                  <c:v>2656058.9908346767</c:v>
                </c:pt>
                <c:pt idx="312">
                  <c:v>2663256.3897103816</c:v>
                </c:pt>
                <c:pt idx="313">
                  <c:v>2670993.3936906285</c:v>
                </c:pt>
                <c:pt idx="314">
                  <c:v>2679316.2570942044</c:v>
                </c:pt>
                <c:pt idx="315">
                  <c:v>2687918.7160734525</c:v>
                </c:pt>
                <c:pt idx="316">
                  <c:v>2696825.9667193671</c:v>
                </c:pt>
                <c:pt idx="317">
                  <c:v>2706038.0090319482</c:v>
                </c:pt>
                <c:pt idx="318">
                  <c:v>2715581.5668799686</c:v>
                </c:pt>
                <c:pt idx="319">
                  <c:v>2726068.5708602155</c:v>
                </c:pt>
                <c:pt idx="320">
                  <c:v>2737589.0833955719</c:v>
                </c:pt>
                <c:pt idx="321">
                  <c:v>2749227.332934611</c:v>
                </c:pt>
                <c:pt idx="322">
                  <c:v>2760674.0801569936</c:v>
                </c:pt>
                <c:pt idx="323">
                  <c:v>2771275.3978293552</c:v>
                </c:pt>
                <c:pt idx="324">
                  <c:v>2780970.1578680519</c:v>
                </c:pt>
                <c:pt idx="325">
                  <c:v>2789729.9179067486</c:v>
                </c:pt>
                <c:pt idx="326">
                  <c:v>2796261.1138117793</c:v>
                </c:pt>
                <c:pt idx="327">
                  <c:v>2799855.8866059701</c:v>
                </c:pt>
                <c:pt idx="328">
                  <c:v>2801110.6893597045</c:v>
                </c:pt>
                <c:pt idx="329">
                  <c:v>2801247.0291553559</c:v>
                </c:pt>
                <c:pt idx="330">
                  <c:v>2801247.0291553559</c:v>
                </c:pt>
                <c:pt idx="331">
                  <c:v>2801247.0291553559</c:v>
                </c:pt>
                <c:pt idx="332">
                  <c:v>2801247.0291553559</c:v>
                </c:pt>
                <c:pt idx="333">
                  <c:v>2801247.0291553559</c:v>
                </c:pt>
                <c:pt idx="334">
                  <c:v>2801247.0291553559</c:v>
                </c:pt>
                <c:pt idx="335">
                  <c:v>2801247.0291553559</c:v>
                </c:pt>
                <c:pt idx="336">
                  <c:v>2801247.0291553559</c:v>
                </c:pt>
                <c:pt idx="337">
                  <c:v>2801247.0291553559</c:v>
                </c:pt>
                <c:pt idx="338">
                  <c:v>2801247.0291553559</c:v>
                </c:pt>
                <c:pt idx="339">
                  <c:v>2801912.0629936475</c:v>
                </c:pt>
                <c:pt idx="340">
                  <c:v>2807107.4450683566</c:v>
                </c:pt>
                <c:pt idx="341">
                  <c:v>2816557.9725104375</c:v>
                </c:pt>
                <c:pt idx="342">
                  <c:v>2826822.2490560701</c:v>
                </c:pt>
                <c:pt idx="343">
                  <c:v>2834183.3823601818</c:v>
                </c:pt>
                <c:pt idx="344">
                  <c:v>2837733.7190853562</c:v>
                </c:pt>
                <c:pt idx="345">
                  <c:v>2837733.7190853562</c:v>
                </c:pt>
                <c:pt idx="346">
                  <c:v>2837733.7190853562</c:v>
                </c:pt>
                <c:pt idx="347">
                  <c:v>2837733.7190853562</c:v>
                </c:pt>
                <c:pt idx="348">
                  <c:v>2840831.5731561882</c:v>
                </c:pt>
                <c:pt idx="349">
                  <c:v>2845254.0105603538</c:v>
                </c:pt>
                <c:pt idx="350">
                  <c:v>2848572.6285200748</c:v>
                </c:pt>
                <c:pt idx="351">
                  <c:v>2849416.8999080523</c:v>
                </c:pt>
                <c:pt idx="352">
                  <c:v>2849416.8999080523</c:v>
                </c:pt>
                <c:pt idx="353">
                  <c:v>2849416.8999080523</c:v>
                </c:pt>
                <c:pt idx="354">
                  <c:v>2849416.8999080523</c:v>
                </c:pt>
                <c:pt idx="355">
                  <c:v>2849416.8999080523</c:v>
                </c:pt>
                <c:pt idx="356">
                  <c:v>2849416.8999080523</c:v>
                </c:pt>
                <c:pt idx="357">
                  <c:v>2849416.8999080523</c:v>
                </c:pt>
                <c:pt idx="358">
                  <c:v>2849416.8999080523</c:v>
                </c:pt>
                <c:pt idx="359">
                  <c:v>2850371.1281226529</c:v>
                </c:pt>
                <c:pt idx="360">
                  <c:v>2858036.4017755049</c:v>
                </c:pt>
                <c:pt idx="361">
                  <c:v>2867608.5377614908</c:v>
                </c:pt>
                <c:pt idx="362">
                  <c:v>2874643.2816812615</c:v>
                </c:pt>
                <c:pt idx="363">
                  <c:v>2879406.1155079035</c:v>
                </c:pt>
                <c:pt idx="364">
                  <c:v>2885320.1857318822</c:v>
                </c:pt>
                <c:pt idx="365">
                  <c:v>2894891.4010215956</c:v>
                </c:pt>
                <c:pt idx="366">
                  <c:v>2908911.9991606832</c:v>
                </c:pt>
                <c:pt idx="367">
                  <c:v>2925509.7874027519</c:v>
                </c:pt>
                <c:pt idx="368">
                  <c:v>2940952.2515882822</c:v>
                </c:pt>
                <c:pt idx="369">
                  <c:v>2952921.8400038406</c:v>
                </c:pt>
                <c:pt idx="370">
                  <c:v>2961184.7223308291</c:v>
                </c:pt>
                <c:pt idx="371">
                  <c:v>2966435.3102681348</c:v>
                </c:pt>
                <c:pt idx="372">
                  <c:v>2970008.3982054405</c:v>
                </c:pt>
                <c:pt idx="373">
                  <c:v>2972301.0224884492</c:v>
                </c:pt>
                <c:pt idx="374">
                  <c:v>2973081.1184559427</c:v>
                </c:pt>
                <c:pt idx="375">
                  <c:v>2973081.1184559427</c:v>
                </c:pt>
                <c:pt idx="376">
                  <c:v>2973081.1184559427</c:v>
                </c:pt>
                <c:pt idx="377">
                  <c:v>2973081.1184559427</c:v>
                </c:pt>
                <c:pt idx="378">
                  <c:v>2973081.1184559427</c:v>
                </c:pt>
                <c:pt idx="379">
                  <c:v>2973081.1184559427</c:v>
                </c:pt>
                <c:pt idx="380">
                  <c:v>2973081.1184559427</c:v>
                </c:pt>
                <c:pt idx="381">
                  <c:v>2973081.1184559427</c:v>
                </c:pt>
                <c:pt idx="382">
                  <c:v>2973081.1184559427</c:v>
                </c:pt>
                <c:pt idx="383">
                  <c:v>2973081.1184559427</c:v>
                </c:pt>
                <c:pt idx="384">
                  <c:v>2973081.1184559427</c:v>
                </c:pt>
                <c:pt idx="385">
                  <c:v>2974014.6019335054</c:v>
                </c:pt>
                <c:pt idx="386">
                  <c:v>2975907.267648106</c:v>
                </c:pt>
                <c:pt idx="387">
                  <c:v>2977292.1208186769</c:v>
                </c:pt>
                <c:pt idx="388">
                  <c:v>2978146.9297561743</c:v>
                </c:pt>
                <c:pt idx="389">
                  <c:v>2978676.7201105123</c:v>
                </c:pt>
                <c:pt idx="390">
                  <c:v>2979599.9438047907</c:v>
                </c:pt>
                <c:pt idx="391">
                  <c:v>2982370.7880665939</c:v>
                </c:pt>
                <c:pt idx="392">
                  <c:v>2988327.3933319184</c:v>
                </c:pt>
                <c:pt idx="393">
                  <c:v>2997690.6306169243</c:v>
                </c:pt>
                <c:pt idx="394">
                  <c:v>3009196.6440445366</c:v>
                </c:pt>
                <c:pt idx="395">
                  <c:v>3020250.288339227</c:v>
                </c:pt>
                <c:pt idx="396">
                  <c:v>3027743.5778631214</c:v>
                </c:pt>
                <c:pt idx="397">
                  <c:v>3030159.454290661</c:v>
                </c:pt>
                <c:pt idx="398">
                  <c:v>3030159.454290661</c:v>
                </c:pt>
                <c:pt idx="399">
                  <c:v>3030159.454290661</c:v>
                </c:pt>
                <c:pt idx="400">
                  <c:v>3030159.454290661</c:v>
                </c:pt>
                <c:pt idx="401">
                  <c:v>3031005.8524887692</c:v>
                </c:pt>
                <c:pt idx="402">
                  <c:v>3035436.0726670469</c:v>
                </c:pt>
                <c:pt idx="403">
                  <c:v>3044155.4321386716</c:v>
                </c:pt>
                <c:pt idx="404">
                  <c:v>3054659.7624993832</c:v>
                </c:pt>
                <c:pt idx="405">
                  <c:v>3061875.0634858548</c:v>
                </c:pt>
                <c:pt idx="406">
                  <c:v>3064532.81440272</c:v>
                </c:pt>
                <c:pt idx="407">
                  <c:v>3064532.81440272</c:v>
                </c:pt>
                <c:pt idx="408">
                  <c:v>3064532.81440272</c:v>
                </c:pt>
                <c:pt idx="409">
                  <c:v>3064532.81440272</c:v>
                </c:pt>
                <c:pt idx="410">
                  <c:v>3064532.81440272</c:v>
                </c:pt>
                <c:pt idx="411">
                  <c:v>3064532.81440272</c:v>
                </c:pt>
                <c:pt idx="412">
                  <c:v>3064532.81440272</c:v>
                </c:pt>
                <c:pt idx="413">
                  <c:v>3064678.4377714107</c:v>
                </c:pt>
                <c:pt idx="414">
                  <c:v>3067016.0029506804</c:v>
                </c:pt>
                <c:pt idx="415">
                  <c:v>3069775.4376155878</c:v>
                </c:pt>
                <c:pt idx="416">
                  <c:v>3071570.10895892</c:v>
                </c:pt>
                <c:pt idx="417">
                  <c:v>3072023.5126145761</c:v>
                </c:pt>
                <c:pt idx="418">
                  <c:v>3072023.5126145761</c:v>
                </c:pt>
                <c:pt idx="419">
                  <c:v>3072023.5126145761</c:v>
                </c:pt>
                <c:pt idx="420">
                  <c:v>3072023.5126145761</c:v>
                </c:pt>
                <c:pt idx="421">
                  <c:v>3072770.9802549137</c:v>
                </c:pt>
                <c:pt idx="422">
                  <c:v>3073882.6960192584</c:v>
                </c:pt>
                <c:pt idx="423">
                  <c:v>3074372.2032520478</c:v>
                </c:pt>
                <c:pt idx="424">
                  <c:v>3074372.2032520478</c:v>
                </c:pt>
                <c:pt idx="425">
                  <c:v>3074372.2032520478</c:v>
                </c:pt>
                <c:pt idx="426">
                  <c:v>3074372.2032520478</c:v>
                </c:pt>
                <c:pt idx="427">
                  <c:v>3074372.2032520478</c:v>
                </c:pt>
                <c:pt idx="428">
                  <c:v>3074372.2032520478</c:v>
                </c:pt>
                <c:pt idx="429">
                  <c:v>3074372.2032520478</c:v>
                </c:pt>
                <c:pt idx="430">
                  <c:v>3074372.2032520478</c:v>
                </c:pt>
                <c:pt idx="431">
                  <c:v>3074372.2032520478</c:v>
                </c:pt>
                <c:pt idx="432">
                  <c:v>3074372.2032520478</c:v>
                </c:pt>
                <c:pt idx="433">
                  <c:v>3074372.2032520478</c:v>
                </c:pt>
                <c:pt idx="434">
                  <c:v>3074372.2032520478</c:v>
                </c:pt>
                <c:pt idx="435">
                  <c:v>3074372.2032520478</c:v>
                </c:pt>
                <c:pt idx="436">
                  <c:v>3074372.2032520478</c:v>
                </c:pt>
                <c:pt idx="437">
                  <c:v>3074372.2032520478</c:v>
                </c:pt>
                <c:pt idx="438">
                  <c:v>3074372.2032520478</c:v>
                </c:pt>
                <c:pt idx="439">
                  <c:v>3074372.2032520478</c:v>
                </c:pt>
                <c:pt idx="440">
                  <c:v>3074372.2032520478</c:v>
                </c:pt>
                <c:pt idx="441">
                  <c:v>3074372.2032520478</c:v>
                </c:pt>
                <c:pt idx="442">
                  <c:v>3074372.2032520478</c:v>
                </c:pt>
                <c:pt idx="443">
                  <c:v>3074372.2032520478</c:v>
                </c:pt>
                <c:pt idx="444">
                  <c:v>3074372.2032520478</c:v>
                </c:pt>
                <c:pt idx="445">
                  <c:v>3074372.2032520478</c:v>
                </c:pt>
                <c:pt idx="446">
                  <c:v>3074372.2032520478</c:v>
                </c:pt>
                <c:pt idx="447">
                  <c:v>3074372.2032520478</c:v>
                </c:pt>
                <c:pt idx="448">
                  <c:v>3074372.2032520478</c:v>
                </c:pt>
                <c:pt idx="449">
                  <c:v>3074372.2032520478</c:v>
                </c:pt>
                <c:pt idx="450">
                  <c:v>3074372.2032520478</c:v>
                </c:pt>
                <c:pt idx="451">
                  <c:v>3074372.2032520478</c:v>
                </c:pt>
                <c:pt idx="452">
                  <c:v>3074372.2032520478</c:v>
                </c:pt>
                <c:pt idx="453">
                  <c:v>3074372.2032520478</c:v>
                </c:pt>
                <c:pt idx="454">
                  <c:v>3074372.2032520478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2D-483F-90DC-6B40E98A32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29320720"/>
        <c:axId val="151194464"/>
      </c:lineChart>
      <c:catAx>
        <c:axId val="162932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 (s)</a:t>
                </a:r>
              </a:p>
            </c:rich>
          </c:tx>
          <c:layout>
            <c:manualLayout>
              <c:xMode val="edge"/>
              <c:yMode val="edge"/>
              <c:x val="0.4697190765144183"/>
              <c:y val="0.95485034065446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194464"/>
        <c:crosses val="autoZero"/>
        <c:auto val="1"/>
        <c:lblAlgn val="ctr"/>
        <c:lblOffset val="100"/>
        <c:noMultiLvlLbl val="0"/>
      </c:catAx>
      <c:valAx>
        <c:axId val="151194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Energy (J)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932072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2930805568513945"/>
          <c:y val="0.11158214920723551"/>
          <c:w val="0.24376018078646838"/>
          <c:h val="0.140507449904810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Cumulative Traction</a:t>
            </a:r>
            <a:r>
              <a:rPr lang="en-GB" baseline="0"/>
              <a:t> Energy vs Cumulative Braking Energy (Extra High Phase)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848675613901014"/>
          <c:y val="8.6447660961466194E-2"/>
          <c:w val="0.82631602912495761"/>
          <c:h val="0.77237987218580317"/>
        </c:manualLayout>
      </c:layout>
      <c:lineChart>
        <c:grouping val="standard"/>
        <c:varyColors val="0"/>
        <c:ser>
          <c:idx val="1"/>
          <c:order val="1"/>
          <c:tx>
            <c:v>Braking Energy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WLTC_class_3!$AI$1486:$AI$1808</c:f>
              <c:numCache>
                <c:formatCode>General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595.8317738573528</c:v>
                </c:pt>
                <c:pt idx="48">
                  <c:v>4352.2987004128008</c:v>
                </c:pt>
                <c:pt idx="49">
                  <c:v>10070.120415548834</c:v>
                </c:pt>
                <c:pt idx="50">
                  <c:v>15836.278386693437</c:v>
                </c:pt>
                <c:pt idx="51">
                  <c:v>20156.746108807016</c:v>
                </c:pt>
                <c:pt idx="52">
                  <c:v>22381.436039871602</c:v>
                </c:pt>
                <c:pt idx="53">
                  <c:v>22381.436039871602</c:v>
                </c:pt>
                <c:pt idx="54">
                  <c:v>22381.436039871602</c:v>
                </c:pt>
                <c:pt idx="55">
                  <c:v>22381.436039871602</c:v>
                </c:pt>
                <c:pt idx="56">
                  <c:v>22381.436039871602</c:v>
                </c:pt>
                <c:pt idx="57">
                  <c:v>22381.436039871602</c:v>
                </c:pt>
                <c:pt idx="58">
                  <c:v>22381.436039871602</c:v>
                </c:pt>
                <c:pt idx="59">
                  <c:v>22381.436039871602</c:v>
                </c:pt>
                <c:pt idx="60">
                  <c:v>22381.436039871602</c:v>
                </c:pt>
                <c:pt idx="61">
                  <c:v>22381.436039871602</c:v>
                </c:pt>
                <c:pt idx="62">
                  <c:v>22381.436039871602</c:v>
                </c:pt>
                <c:pt idx="63">
                  <c:v>22381.436039871602</c:v>
                </c:pt>
                <c:pt idx="64">
                  <c:v>22381.436039871602</c:v>
                </c:pt>
                <c:pt idx="65">
                  <c:v>22381.436039871602</c:v>
                </c:pt>
                <c:pt idx="66">
                  <c:v>22381.436039871602</c:v>
                </c:pt>
                <c:pt idx="67">
                  <c:v>22381.436039871602</c:v>
                </c:pt>
                <c:pt idx="68">
                  <c:v>22381.436039871602</c:v>
                </c:pt>
                <c:pt idx="69">
                  <c:v>22381.436039871602</c:v>
                </c:pt>
                <c:pt idx="70">
                  <c:v>22381.436039871602</c:v>
                </c:pt>
                <c:pt idx="71">
                  <c:v>22381.436039871602</c:v>
                </c:pt>
                <c:pt idx="72">
                  <c:v>22381.436039871602</c:v>
                </c:pt>
                <c:pt idx="73">
                  <c:v>22381.436039871602</c:v>
                </c:pt>
                <c:pt idx="74">
                  <c:v>22381.436039871602</c:v>
                </c:pt>
                <c:pt idx="75">
                  <c:v>22381.436039871602</c:v>
                </c:pt>
                <c:pt idx="76">
                  <c:v>22381.436039871602</c:v>
                </c:pt>
                <c:pt idx="77">
                  <c:v>22381.436039871602</c:v>
                </c:pt>
                <c:pt idx="78">
                  <c:v>22381.436039871602</c:v>
                </c:pt>
                <c:pt idx="79">
                  <c:v>22381.436039871602</c:v>
                </c:pt>
                <c:pt idx="80">
                  <c:v>22381.436039871602</c:v>
                </c:pt>
                <c:pt idx="81">
                  <c:v>22381.436039871602</c:v>
                </c:pt>
                <c:pt idx="82">
                  <c:v>22381.436039871602</c:v>
                </c:pt>
                <c:pt idx="83">
                  <c:v>22381.436039871602</c:v>
                </c:pt>
                <c:pt idx="84">
                  <c:v>22381.436039871602</c:v>
                </c:pt>
                <c:pt idx="85">
                  <c:v>22381.436039871602</c:v>
                </c:pt>
                <c:pt idx="86">
                  <c:v>22381.436039871602</c:v>
                </c:pt>
                <c:pt idx="87">
                  <c:v>22381.436039871602</c:v>
                </c:pt>
                <c:pt idx="88">
                  <c:v>22381.436039871602</c:v>
                </c:pt>
                <c:pt idx="89">
                  <c:v>22381.436039871602</c:v>
                </c:pt>
                <c:pt idx="90">
                  <c:v>22381.436039871602</c:v>
                </c:pt>
                <c:pt idx="91">
                  <c:v>22381.436039871602</c:v>
                </c:pt>
                <c:pt idx="92">
                  <c:v>22381.436039871602</c:v>
                </c:pt>
                <c:pt idx="93">
                  <c:v>22381.436039871602</c:v>
                </c:pt>
                <c:pt idx="94">
                  <c:v>22381.436039871602</c:v>
                </c:pt>
                <c:pt idx="95">
                  <c:v>22381.436039871602</c:v>
                </c:pt>
                <c:pt idx="96">
                  <c:v>22381.436039871602</c:v>
                </c:pt>
                <c:pt idx="97">
                  <c:v>22381.436039871602</c:v>
                </c:pt>
                <c:pt idx="98">
                  <c:v>22381.436039871602</c:v>
                </c:pt>
                <c:pt idx="99">
                  <c:v>22381.436039871602</c:v>
                </c:pt>
                <c:pt idx="100">
                  <c:v>22381.436039871602</c:v>
                </c:pt>
                <c:pt idx="101">
                  <c:v>22381.436039871602</c:v>
                </c:pt>
                <c:pt idx="102">
                  <c:v>22381.436039871602</c:v>
                </c:pt>
                <c:pt idx="103">
                  <c:v>22381.436039871602</c:v>
                </c:pt>
                <c:pt idx="104">
                  <c:v>22381.436039871602</c:v>
                </c:pt>
                <c:pt idx="105">
                  <c:v>22381.436039871602</c:v>
                </c:pt>
                <c:pt idx="106">
                  <c:v>22381.436039871602</c:v>
                </c:pt>
                <c:pt idx="107">
                  <c:v>22381.436039871602</c:v>
                </c:pt>
                <c:pt idx="108">
                  <c:v>22381.436039871602</c:v>
                </c:pt>
                <c:pt idx="109">
                  <c:v>22381.436039871602</c:v>
                </c:pt>
                <c:pt idx="110">
                  <c:v>22381.436039871602</c:v>
                </c:pt>
                <c:pt idx="111">
                  <c:v>22381.436039871602</c:v>
                </c:pt>
                <c:pt idx="112">
                  <c:v>22381.436039871602</c:v>
                </c:pt>
                <c:pt idx="113">
                  <c:v>22381.436039871602</c:v>
                </c:pt>
                <c:pt idx="114">
                  <c:v>22381.436039871602</c:v>
                </c:pt>
                <c:pt idx="115">
                  <c:v>22381.436039871602</c:v>
                </c:pt>
                <c:pt idx="116">
                  <c:v>22381.436039871602</c:v>
                </c:pt>
                <c:pt idx="117">
                  <c:v>22381.436039871602</c:v>
                </c:pt>
                <c:pt idx="118">
                  <c:v>22381.436039871602</c:v>
                </c:pt>
                <c:pt idx="119">
                  <c:v>22381.436039871602</c:v>
                </c:pt>
                <c:pt idx="120">
                  <c:v>22381.436039871602</c:v>
                </c:pt>
                <c:pt idx="121">
                  <c:v>22381.436039871602</c:v>
                </c:pt>
                <c:pt idx="122">
                  <c:v>22381.436039871602</c:v>
                </c:pt>
                <c:pt idx="123">
                  <c:v>22381.436039871602</c:v>
                </c:pt>
                <c:pt idx="124">
                  <c:v>22381.436039871602</c:v>
                </c:pt>
                <c:pt idx="125">
                  <c:v>22381.436039871602</c:v>
                </c:pt>
                <c:pt idx="126">
                  <c:v>22381.436039871602</c:v>
                </c:pt>
                <c:pt idx="127">
                  <c:v>22381.436039871602</c:v>
                </c:pt>
                <c:pt idx="128">
                  <c:v>22381.436039871602</c:v>
                </c:pt>
                <c:pt idx="129">
                  <c:v>22381.436039871602</c:v>
                </c:pt>
                <c:pt idx="130">
                  <c:v>22381.436039871602</c:v>
                </c:pt>
                <c:pt idx="131">
                  <c:v>22381.436039871602</c:v>
                </c:pt>
                <c:pt idx="132">
                  <c:v>22381.436039871602</c:v>
                </c:pt>
                <c:pt idx="133">
                  <c:v>22381.436039871602</c:v>
                </c:pt>
                <c:pt idx="134">
                  <c:v>22381.436039871602</c:v>
                </c:pt>
                <c:pt idx="135">
                  <c:v>22381.436039871602</c:v>
                </c:pt>
                <c:pt idx="136">
                  <c:v>22381.436039871602</c:v>
                </c:pt>
                <c:pt idx="137">
                  <c:v>22381.436039871602</c:v>
                </c:pt>
                <c:pt idx="138">
                  <c:v>22381.436039871602</c:v>
                </c:pt>
                <c:pt idx="139">
                  <c:v>22381.436039871602</c:v>
                </c:pt>
                <c:pt idx="140">
                  <c:v>22381.436039871602</c:v>
                </c:pt>
                <c:pt idx="141">
                  <c:v>22381.436039871602</c:v>
                </c:pt>
                <c:pt idx="142">
                  <c:v>22381.436039871602</c:v>
                </c:pt>
                <c:pt idx="143">
                  <c:v>22381.436039871602</c:v>
                </c:pt>
                <c:pt idx="144">
                  <c:v>22381.436039871602</c:v>
                </c:pt>
                <c:pt idx="145">
                  <c:v>22381.436039871602</c:v>
                </c:pt>
                <c:pt idx="146">
                  <c:v>22381.436039871602</c:v>
                </c:pt>
                <c:pt idx="147">
                  <c:v>22381.436039871602</c:v>
                </c:pt>
                <c:pt idx="148">
                  <c:v>22381.436039871602</c:v>
                </c:pt>
                <c:pt idx="149">
                  <c:v>22381.436039871602</c:v>
                </c:pt>
                <c:pt idx="150">
                  <c:v>22381.436039871602</c:v>
                </c:pt>
                <c:pt idx="151">
                  <c:v>22381.436039871602</c:v>
                </c:pt>
                <c:pt idx="152">
                  <c:v>22381.436039871602</c:v>
                </c:pt>
                <c:pt idx="153">
                  <c:v>22381.436039871602</c:v>
                </c:pt>
                <c:pt idx="154">
                  <c:v>22381.436039871602</c:v>
                </c:pt>
                <c:pt idx="155">
                  <c:v>22381.436039871602</c:v>
                </c:pt>
                <c:pt idx="156">
                  <c:v>22381.436039871602</c:v>
                </c:pt>
                <c:pt idx="157">
                  <c:v>22381.436039871602</c:v>
                </c:pt>
                <c:pt idx="158">
                  <c:v>22381.436039871602</c:v>
                </c:pt>
                <c:pt idx="159">
                  <c:v>22381.436039871602</c:v>
                </c:pt>
                <c:pt idx="160">
                  <c:v>22381.436039871602</c:v>
                </c:pt>
                <c:pt idx="161">
                  <c:v>22381.436039871602</c:v>
                </c:pt>
                <c:pt idx="162">
                  <c:v>22381.436039871602</c:v>
                </c:pt>
                <c:pt idx="163">
                  <c:v>22381.436039871602</c:v>
                </c:pt>
                <c:pt idx="164">
                  <c:v>22381.436039871602</c:v>
                </c:pt>
                <c:pt idx="165">
                  <c:v>22381.436039871602</c:v>
                </c:pt>
                <c:pt idx="166">
                  <c:v>22381.436039871602</c:v>
                </c:pt>
                <c:pt idx="167">
                  <c:v>22381.436039871602</c:v>
                </c:pt>
                <c:pt idx="168">
                  <c:v>22381.436039871602</c:v>
                </c:pt>
                <c:pt idx="169">
                  <c:v>22381.436039871602</c:v>
                </c:pt>
                <c:pt idx="170">
                  <c:v>22381.436039871602</c:v>
                </c:pt>
                <c:pt idx="171">
                  <c:v>22381.436039871602</c:v>
                </c:pt>
                <c:pt idx="172">
                  <c:v>22381.436039871602</c:v>
                </c:pt>
                <c:pt idx="173">
                  <c:v>22381.436039871602</c:v>
                </c:pt>
                <c:pt idx="174">
                  <c:v>22381.436039871602</c:v>
                </c:pt>
                <c:pt idx="175">
                  <c:v>22381.436039871602</c:v>
                </c:pt>
                <c:pt idx="176">
                  <c:v>22381.436039871602</c:v>
                </c:pt>
                <c:pt idx="177">
                  <c:v>22381.436039871602</c:v>
                </c:pt>
                <c:pt idx="178">
                  <c:v>22381.436039871602</c:v>
                </c:pt>
                <c:pt idx="179">
                  <c:v>22381.436039871602</c:v>
                </c:pt>
                <c:pt idx="180">
                  <c:v>22381.436039871602</c:v>
                </c:pt>
                <c:pt idx="181">
                  <c:v>22381.436039871602</c:v>
                </c:pt>
                <c:pt idx="182">
                  <c:v>22381.436039871602</c:v>
                </c:pt>
                <c:pt idx="183">
                  <c:v>22381.436039871602</c:v>
                </c:pt>
                <c:pt idx="184">
                  <c:v>22381.436039871602</c:v>
                </c:pt>
                <c:pt idx="185">
                  <c:v>22381.436039871602</c:v>
                </c:pt>
                <c:pt idx="186">
                  <c:v>22381.436039871602</c:v>
                </c:pt>
                <c:pt idx="187">
                  <c:v>22381.436039871602</c:v>
                </c:pt>
                <c:pt idx="188">
                  <c:v>22381.436039871602</c:v>
                </c:pt>
                <c:pt idx="189">
                  <c:v>22381.436039871602</c:v>
                </c:pt>
                <c:pt idx="190">
                  <c:v>22381.436039871602</c:v>
                </c:pt>
                <c:pt idx="191">
                  <c:v>22381.436039871602</c:v>
                </c:pt>
                <c:pt idx="192">
                  <c:v>22381.436039871602</c:v>
                </c:pt>
                <c:pt idx="193">
                  <c:v>22381.436039871602</c:v>
                </c:pt>
                <c:pt idx="194">
                  <c:v>22381.436039871602</c:v>
                </c:pt>
                <c:pt idx="195">
                  <c:v>22381.436039871602</c:v>
                </c:pt>
                <c:pt idx="196">
                  <c:v>22381.436039871602</c:v>
                </c:pt>
                <c:pt idx="197">
                  <c:v>22381.436039871602</c:v>
                </c:pt>
                <c:pt idx="198">
                  <c:v>22381.436039871602</c:v>
                </c:pt>
                <c:pt idx="199">
                  <c:v>22381.436039871602</c:v>
                </c:pt>
                <c:pt idx="200">
                  <c:v>22381.436039871602</c:v>
                </c:pt>
                <c:pt idx="201">
                  <c:v>22381.436039871602</c:v>
                </c:pt>
                <c:pt idx="202">
                  <c:v>22381.436039871602</c:v>
                </c:pt>
                <c:pt idx="203">
                  <c:v>22381.436039871602</c:v>
                </c:pt>
                <c:pt idx="204">
                  <c:v>22381.436039871602</c:v>
                </c:pt>
                <c:pt idx="205">
                  <c:v>22381.436039871602</c:v>
                </c:pt>
                <c:pt idx="206">
                  <c:v>22381.436039871602</c:v>
                </c:pt>
                <c:pt idx="207">
                  <c:v>22381.436039871602</c:v>
                </c:pt>
                <c:pt idx="208">
                  <c:v>22381.436039871602</c:v>
                </c:pt>
                <c:pt idx="209">
                  <c:v>22381.436039871602</c:v>
                </c:pt>
                <c:pt idx="210">
                  <c:v>22381.436039871602</c:v>
                </c:pt>
                <c:pt idx="211">
                  <c:v>22381.436039871602</c:v>
                </c:pt>
                <c:pt idx="212">
                  <c:v>22381.436039871602</c:v>
                </c:pt>
                <c:pt idx="213">
                  <c:v>22381.436039871602</c:v>
                </c:pt>
                <c:pt idx="214">
                  <c:v>22381.436039871602</c:v>
                </c:pt>
                <c:pt idx="215">
                  <c:v>22381.436039871602</c:v>
                </c:pt>
                <c:pt idx="216">
                  <c:v>22381.436039871602</c:v>
                </c:pt>
                <c:pt idx="217">
                  <c:v>22381.436039871602</c:v>
                </c:pt>
                <c:pt idx="218">
                  <c:v>22381.436039871602</c:v>
                </c:pt>
                <c:pt idx="219">
                  <c:v>22381.436039871602</c:v>
                </c:pt>
                <c:pt idx="220">
                  <c:v>22381.436039871602</c:v>
                </c:pt>
                <c:pt idx="221">
                  <c:v>22381.436039871602</c:v>
                </c:pt>
                <c:pt idx="222">
                  <c:v>22381.436039871602</c:v>
                </c:pt>
                <c:pt idx="223">
                  <c:v>22381.436039871602</c:v>
                </c:pt>
                <c:pt idx="224">
                  <c:v>22381.436039871602</c:v>
                </c:pt>
                <c:pt idx="225">
                  <c:v>22381.436039871602</c:v>
                </c:pt>
                <c:pt idx="226">
                  <c:v>22381.436039871602</c:v>
                </c:pt>
                <c:pt idx="227">
                  <c:v>22381.436039871602</c:v>
                </c:pt>
                <c:pt idx="228">
                  <c:v>22381.436039871602</c:v>
                </c:pt>
                <c:pt idx="229">
                  <c:v>22381.436039871602</c:v>
                </c:pt>
                <c:pt idx="230">
                  <c:v>22381.436039871602</c:v>
                </c:pt>
                <c:pt idx="231">
                  <c:v>22381.436039871602</c:v>
                </c:pt>
                <c:pt idx="232">
                  <c:v>22381.436039871602</c:v>
                </c:pt>
                <c:pt idx="233">
                  <c:v>22381.436039871602</c:v>
                </c:pt>
                <c:pt idx="234">
                  <c:v>22381.436039871602</c:v>
                </c:pt>
                <c:pt idx="235">
                  <c:v>22381.436039871602</c:v>
                </c:pt>
                <c:pt idx="236">
                  <c:v>22381.436039871602</c:v>
                </c:pt>
                <c:pt idx="237">
                  <c:v>22381.436039871602</c:v>
                </c:pt>
                <c:pt idx="238">
                  <c:v>22381.436039871602</c:v>
                </c:pt>
                <c:pt idx="239">
                  <c:v>22381.436039871602</c:v>
                </c:pt>
                <c:pt idx="240">
                  <c:v>22381.436039871602</c:v>
                </c:pt>
                <c:pt idx="241">
                  <c:v>22381.436039871602</c:v>
                </c:pt>
                <c:pt idx="242">
                  <c:v>22381.436039871602</c:v>
                </c:pt>
                <c:pt idx="243">
                  <c:v>22381.436039871602</c:v>
                </c:pt>
                <c:pt idx="244">
                  <c:v>22381.436039871602</c:v>
                </c:pt>
                <c:pt idx="245">
                  <c:v>22381.436039871602</c:v>
                </c:pt>
                <c:pt idx="246">
                  <c:v>22381.436039871602</c:v>
                </c:pt>
                <c:pt idx="247">
                  <c:v>22381.436039871602</c:v>
                </c:pt>
                <c:pt idx="248">
                  <c:v>22381.436039871602</c:v>
                </c:pt>
                <c:pt idx="249">
                  <c:v>22381.436039871602</c:v>
                </c:pt>
                <c:pt idx="250">
                  <c:v>22381.436039871602</c:v>
                </c:pt>
                <c:pt idx="251">
                  <c:v>22381.436039871602</c:v>
                </c:pt>
                <c:pt idx="252">
                  <c:v>22381.436039871602</c:v>
                </c:pt>
                <c:pt idx="253">
                  <c:v>22381.436039871602</c:v>
                </c:pt>
                <c:pt idx="254">
                  <c:v>22381.436039871602</c:v>
                </c:pt>
                <c:pt idx="255">
                  <c:v>22381.436039871602</c:v>
                </c:pt>
                <c:pt idx="256">
                  <c:v>22381.436039871602</c:v>
                </c:pt>
                <c:pt idx="257">
                  <c:v>22381.436039871602</c:v>
                </c:pt>
                <c:pt idx="258">
                  <c:v>22676.268576808397</c:v>
                </c:pt>
                <c:pt idx="259">
                  <c:v>23610.309367245765</c:v>
                </c:pt>
                <c:pt idx="260">
                  <c:v>24716.354546968476</c:v>
                </c:pt>
                <c:pt idx="261">
                  <c:v>25581.90426666999</c:v>
                </c:pt>
                <c:pt idx="262">
                  <c:v>25581.90426666999</c:v>
                </c:pt>
                <c:pt idx="263">
                  <c:v>25581.90426666999</c:v>
                </c:pt>
                <c:pt idx="264">
                  <c:v>25581.90426666999</c:v>
                </c:pt>
                <c:pt idx="265">
                  <c:v>25581.90426666999</c:v>
                </c:pt>
                <c:pt idx="266">
                  <c:v>25581.90426666999</c:v>
                </c:pt>
                <c:pt idx="267">
                  <c:v>25581.90426666999</c:v>
                </c:pt>
                <c:pt idx="268">
                  <c:v>25581.90426666999</c:v>
                </c:pt>
                <c:pt idx="269">
                  <c:v>25581.90426666999</c:v>
                </c:pt>
                <c:pt idx="270">
                  <c:v>25581.90426666999</c:v>
                </c:pt>
                <c:pt idx="271">
                  <c:v>25581.90426666999</c:v>
                </c:pt>
                <c:pt idx="272">
                  <c:v>25581.90426666999</c:v>
                </c:pt>
                <c:pt idx="273">
                  <c:v>25581.90426666999</c:v>
                </c:pt>
                <c:pt idx="274">
                  <c:v>25581.90426666999</c:v>
                </c:pt>
                <c:pt idx="275">
                  <c:v>25581.90426666999</c:v>
                </c:pt>
                <c:pt idx="276">
                  <c:v>25581.90426666999</c:v>
                </c:pt>
                <c:pt idx="277">
                  <c:v>25581.90426666999</c:v>
                </c:pt>
                <c:pt idx="278">
                  <c:v>25581.90426666999</c:v>
                </c:pt>
                <c:pt idx="279">
                  <c:v>25581.90426666999</c:v>
                </c:pt>
                <c:pt idx="280">
                  <c:v>25581.90426666999</c:v>
                </c:pt>
                <c:pt idx="281">
                  <c:v>25581.90426666999</c:v>
                </c:pt>
                <c:pt idx="282">
                  <c:v>25581.90426666999</c:v>
                </c:pt>
                <c:pt idx="283">
                  <c:v>25581.90426666999</c:v>
                </c:pt>
                <c:pt idx="284">
                  <c:v>25581.90426666999</c:v>
                </c:pt>
                <c:pt idx="285">
                  <c:v>25581.90426666999</c:v>
                </c:pt>
                <c:pt idx="286">
                  <c:v>25581.90426666999</c:v>
                </c:pt>
                <c:pt idx="287">
                  <c:v>25581.90426666999</c:v>
                </c:pt>
                <c:pt idx="288">
                  <c:v>25581.90426666999</c:v>
                </c:pt>
                <c:pt idx="289">
                  <c:v>25918.364281519644</c:v>
                </c:pt>
                <c:pt idx="290">
                  <c:v>29442.655032206032</c:v>
                </c:pt>
                <c:pt idx="291">
                  <c:v>36322.946427485935</c:v>
                </c:pt>
                <c:pt idx="292">
                  <c:v>45778.083421691474</c:v>
                </c:pt>
                <c:pt idx="293">
                  <c:v>56233.031324989468</c:v>
                </c:pt>
                <c:pt idx="294">
                  <c:v>66533.971012535723</c:v>
                </c:pt>
                <c:pt idx="295">
                  <c:v>76154.988454027814</c:v>
                </c:pt>
                <c:pt idx="296">
                  <c:v>84429.797064171056</c:v>
                </c:pt>
                <c:pt idx="297">
                  <c:v>91232.404610120531</c:v>
                </c:pt>
                <c:pt idx="298">
                  <c:v>97292.559193314228</c:v>
                </c:pt>
                <c:pt idx="299">
                  <c:v>103440.87725012294</c:v>
                </c:pt>
                <c:pt idx="300">
                  <c:v>110390.70009385797</c:v>
                </c:pt>
                <c:pt idx="301">
                  <c:v>118516.88785528607</c:v>
                </c:pt>
                <c:pt idx="302">
                  <c:v>127383.42497843926</c:v>
                </c:pt>
                <c:pt idx="303">
                  <c:v>135959.90045186659</c:v>
                </c:pt>
                <c:pt idx="304">
                  <c:v>143340.67399503509</c:v>
                </c:pt>
                <c:pt idx="305">
                  <c:v>149143.89681182895</c:v>
                </c:pt>
                <c:pt idx="306">
                  <c:v>153371.07539665306</c:v>
                </c:pt>
                <c:pt idx="307">
                  <c:v>156579.16670074649</c:v>
                </c:pt>
                <c:pt idx="308">
                  <c:v>159292.49018588645</c:v>
                </c:pt>
                <c:pt idx="309">
                  <c:v>161743.8582284275</c:v>
                </c:pt>
                <c:pt idx="310">
                  <c:v>164113.53057151832</c:v>
                </c:pt>
                <c:pt idx="311">
                  <c:v>166606.20561149815</c:v>
                </c:pt>
                <c:pt idx="312">
                  <c:v>169324.59908494976</c:v>
                </c:pt>
                <c:pt idx="313">
                  <c:v>172188.88290314475</c:v>
                </c:pt>
                <c:pt idx="314">
                  <c:v>174897.33291311373</c:v>
                </c:pt>
                <c:pt idx="315">
                  <c:v>176920.38103143228</c:v>
                </c:pt>
                <c:pt idx="316">
                  <c:v>178450.2708445481</c:v>
                </c:pt>
                <c:pt idx="317">
                  <c:v>178450.2708445481</c:v>
                </c:pt>
                <c:pt idx="318">
                  <c:v>178450.2708445481</c:v>
                </c:pt>
                <c:pt idx="319">
                  <c:v>178450.2708445481</c:v>
                </c:pt>
                <c:pt idx="320">
                  <c:v>178450.2708445481</c:v>
                </c:pt>
                <c:pt idx="321">
                  <c:v>178450.2708445481</c:v>
                </c:pt>
                <c:pt idx="322">
                  <c:v>178450.2708445481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E7-4C56-94D9-12609C9BF21F}"/>
            </c:ext>
          </c:extLst>
        </c:ser>
        <c:ser>
          <c:idx val="0"/>
          <c:order val="0"/>
          <c:tx>
            <c:v>Tractive Energy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WLTC_class_3!$AJ$1486:$AJ$1808</c:f>
              <c:numCache>
                <c:formatCode>General</c:formatCode>
                <c:ptCount val="323"/>
                <c:pt idx="0">
                  <c:v>0</c:v>
                </c:pt>
                <c:pt idx="1">
                  <c:v>452.93640878777677</c:v>
                </c:pt>
                <c:pt idx="2">
                  <c:v>1309.1334790899905</c:v>
                </c:pt>
                <c:pt idx="3">
                  <c:v>2392.1623642944605</c:v>
                </c:pt>
                <c:pt idx="4">
                  <c:v>3571.286088957931</c:v>
                </c:pt>
                <c:pt idx="5">
                  <c:v>4806.2590809358335</c:v>
                </c:pt>
                <c:pt idx="6">
                  <c:v>6125.7078204537693</c:v>
                </c:pt>
                <c:pt idx="7">
                  <c:v>7675.7736797856096</c:v>
                </c:pt>
                <c:pt idx="8">
                  <c:v>9764.5494934398394</c:v>
                </c:pt>
                <c:pt idx="9">
                  <c:v>12658.564257333666</c:v>
                </c:pt>
                <c:pt idx="10">
                  <c:v>16669.06394045749</c:v>
                </c:pt>
                <c:pt idx="11">
                  <c:v>22120.026946746704</c:v>
                </c:pt>
                <c:pt idx="12">
                  <c:v>29223.242932196703</c:v>
                </c:pt>
                <c:pt idx="13">
                  <c:v>37998.86245980821</c:v>
                </c:pt>
                <c:pt idx="14">
                  <c:v>48100.329708317433</c:v>
                </c:pt>
                <c:pt idx="15">
                  <c:v>58965.097981510495</c:v>
                </c:pt>
                <c:pt idx="16">
                  <c:v>70302.881578312255</c:v>
                </c:pt>
                <c:pt idx="17">
                  <c:v>81606.432056110076</c:v>
                </c:pt>
                <c:pt idx="18">
                  <c:v>92617.776507791976</c:v>
                </c:pt>
                <c:pt idx="19">
                  <c:v>103130.81515719696</c:v>
                </c:pt>
                <c:pt idx="20">
                  <c:v>112749.7779008877</c:v>
                </c:pt>
                <c:pt idx="21">
                  <c:v>121273.73445153906</c:v>
                </c:pt>
                <c:pt idx="22">
                  <c:v>128532.25335462476</c:v>
                </c:pt>
                <c:pt idx="23">
                  <c:v>135170.46014812757</c:v>
                </c:pt>
                <c:pt idx="24">
                  <c:v>141564.18104656562</c:v>
                </c:pt>
                <c:pt idx="25">
                  <c:v>147868.67971756298</c:v>
                </c:pt>
                <c:pt idx="26">
                  <c:v>154302.91390512174</c:v>
                </c:pt>
                <c:pt idx="27">
                  <c:v>160437.29819423423</c:v>
                </c:pt>
                <c:pt idx="28">
                  <c:v>166454.61107046949</c:v>
                </c:pt>
                <c:pt idx="29">
                  <c:v>172772.12004614706</c:v>
                </c:pt>
                <c:pt idx="30">
                  <c:v>179626.05859290762</c:v>
                </c:pt>
                <c:pt idx="31">
                  <c:v>187262.53513404209</c:v>
                </c:pt>
                <c:pt idx="32">
                  <c:v>196399.68209911644</c:v>
                </c:pt>
                <c:pt idx="33">
                  <c:v>207634.03473695219</c:v>
                </c:pt>
                <c:pt idx="34">
                  <c:v>221175.17968635488</c:v>
                </c:pt>
                <c:pt idx="35">
                  <c:v>237040.21380255546</c:v>
                </c:pt>
                <c:pt idx="36">
                  <c:v>254486.47764977856</c:v>
                </c:pt>
                <c:pt idx="37">
                  <c:v>272057.19451679359</c:v>
                </c:pt>
                <c:pt idx="38">
                  <c:v>288028.77089856984</c:v>
                </c:pt>
                <c:pt idx="39">
                  <c:v>302088.29952552589</c:v>
                </c:pt>
                <c:pt idx="40">
                  <c:v>314606.82190241665</c:v>
                </c:pt>
                <c:pt idx="41">
                  <c:v>325973.79575061216</c:v>
                </c:pt>
                <c:pt idx="42">
                  <c:v>336415.88433041633</c:v>
                </c:pt>
                <c:pt idx="43">
                  <c:v>345837.77167711715</c:v>
                </c:pt>
                <c:pt idx="44">
                  <c:v>353920.98455383279</c:v>
                </c:pt>
                <c:pt idx="45">
                  <c:v>360002.10689678945</c:v>
                </c:pt>
                <c:pt idx="46">
                  <c:v>363188.85354503104</c:v>
                </c:pt>
                <c:pt idx="47">
                  <c:v>363188.85354503104</c:v>
                </c:pt>
                <c:pt idx="48">
                  <c:v>363188.85354503104</c:v>
                </c:pt>
                <c:pt idx="49">
                  <c:v>363188.85354503104</c:v>
                </c:pt>
                <c:pt idx="50">
                  <c:v>363188.85354503104</c:v>
                </c:pt>
                <c:pt idx="51">
                  <c:v>363188.85354503104</c:v>
                </c:pt>
                <c:pt idx="52">
                  <c:v>363188.85354503104</c:v>
                </c:pt>
                <c:pt idx="53">
                  <c:v>363456.28226176533</c:v>
                </c:pt>
                <c:pt idx="54">
                  <c:v>366190.69110005692</c:v>
                </c:pt>
                <c:pt idx="55">
                  <c:v>371420.1211125569</c:v>
                </c:pt>
                <c:pt idx="56">
                  <c:v>379486.48188797128</c:v>
                </c:pt>
                <c:pt idx="57">
                  <c:v>391056.31572441972</c:v>
                </c:pt>
                <c:pt idx="58">
                  <c:v>406509.15870767221</c:v>
                </c:pt>
                <c:pt idx="59">
                  <c:v>425289.5444447241</c:v>
                </c:pt>
                <c:pt idx="60">
                  <c:v>447259.15782932338</c:v>
                </c:pt>
                <c:pt idx="61">
                  <c:v>471995.95029465819</c:v>
                </c:pt>
                <c:pt idx="62">
                  <c:v>499151.01337043318</c:v>
                </c:pt>
                <c:pt idx="63">
                  <c:v>528362.2896608942</c:v>
                </c:pt>
                <c:pt idx="64">
                  <c:v>558107.36872982641</c:v>
                </c:pt>
                <c:pt idx="65">
                  <c:v>586570.07998597075</c:v>
                </c:pt>
                <c:pt idx="66">
                  <c:v>611300.22885246936</c:v>
                </c:pt>
                <c:pt idx="67">
                  <c:v>631675.45847388345</c:v>
                </c:pt>
                <c:pt idx="68">
                  <c:v>649028.95351607096</c:v>
                </c:pt>
                <c:pt idx="69">
                  <c:v>664535.74267476122</c:v>
                </c:pt>
                <c:pt idx="70">
                  <c:v>679840.08504886448</c:v>
                </c:pt>
                <c:pt idx="71">
                  <c:v>695674.82542528003</c:v>
                </c:pt>
                <c:pt idx="72">
                  <c:v>712396.76384762698</c:v>
                </c:pt>
                <c:pt idx="73">
                  <c:v>730093.05350163637</c:v>
                </c:pt>
                <c:pt idx="74">
                  <c:v>748420.81338758406</c:v>
                </c:pt>
                <c:pt idx="75">
                  <c:v>767069.51150238444</c:v>
                </c:pt>
                <c:pt idx="76">
                  <c:v>786002.47057517944</c:v>
                </c:pt>
                <c:pt idx="77">
                  <c:v>805995.30442651093</c:v>
                </c:pt>
                <c:pt idx="78">
                  <c:v>827476.92150659696</c:v>
                </c:pt>
                <c:pt idx="79">
                  <c:v>850564.79763248167</c:v>
                </c:pt>
                <c:pt idx="80">
                  <c:v>875717.81336943281</c:v>
                </c:pt>
                <c:pt idx="81">
                  <c:v>903134.29354256438</c:v>
                </c:pt>
                <c:pt idx="82">
                  <c:v>931760.34676397685</c:v>
                </c:pt>
                <c:pt idx="83">
                  <c:v>961230.67031482758</c:v>
                </c:pt>
                <c:pt idx="84">
                  <c:v>991563.7187103139</c:v>
                </c:pt>
                <c:pt idx="85">
                  <c:v>1023186.1481441174</c:v>
                </c:pt>
                <c:pt idx="86">
                  <c:v>1056186.8880032352</c:v>
                </c:pt>
                <c:pt idx="87">
                  <c:v>1090179.8404028909</c:v>
                </c:pt>
                <c:pt idx="88">
                  <c:v>1125614.5618194072</c:v>
                </c:pt>
                <c:pt idx="89">
                  <c:v>1161720.4638539462</c:v>
                </c:pt>
                <c:pt idx="90">
                  <c:v>1197503.239344212</c:v>
                </c:pt>
                <c:pt idx="91">
                  <c:v>1233330.8960820017</c:v>
                </c:pt>
                <c:pt idx="92">
                  <c:v>1269136.0653042623</c:v>
                </c:pt>
                <c:pt idx="93">
                  <c:v>1304850.4283922613</c:v>
                </c:pt>
                <c:pt idx="94">
                  <c:v>1340404.8873498475</c:v>
                </c:pt>
                <c:pt idx="95">
                  <c:v>1374799.3321837219</c:v>
                </c:pt>
                <c:pt idx="96">
                  <c:v>1407356.3579162788</c:v>
                </c:pt>
                <c:pt idx="97">
                  <c:v>1438401.2093682492</c:v>
                </c:pt>
                <c:pt idx="98">
                  <c:v>1467327.9452666419</c:v>
                </c:pt>
                <c:pt idx="99">
                  <c:v>1493951.2351695951</c:v>
                </c:pt>
                <c:pt idx="100">
                  <c:v>1518629.2210679878</c:v>
                </c:pt>
                <c:pt idx="101">
                  <c:v>1542199.5190349568</c:v>
                </c:pt>
                <c:pt idx="102">
                  <c:v>1564667.4845659793</c:v>
                </c:pt>
                <c:pt idx="103">
                  <c:v>1586401.849905771</c:v>
                </c:pt>
                <c:pt idx="104">
                  <c:v>1607460.3489810834</c:v>
                </c:pt>
                <c:pt idx="105">
                  <c:v>1626817.2315086306</c:v>
                </c:pt>
                <c:pt idx="106">
                  <c:v>1644902.2022008346</c:v>
                </c:pt>
                <c:pt idx="107">
                  <c:v>1661682.6489675012</c:v>
                </c:pt>
                <c:pt idx="108">
                  <c:v>1677130.225592938</c:v>
                </c:pt>
                <c:pt idx="109">
                  <c:v>1691672.1482853389</c:v>
                </c:pt>
                <c:pt idx="110">
                  <c:v>1706218.7875704488</c:v>
                </c:pt>
                <c:pt idx="111">
                  <c:v>1721702.1300365226</c:v>
                </c:pt>
                <c:pt idx="112">
                  <c:v>1738198.3878844392</c:v>
                </c:pt>
                <c:pt idx="113">
                  <c:v>1755741.3066859534</c:v>
                </c:pt>
                <c:pt idx="114">
                  <c:v>1773975.9605119135</c:v>
                </c:pt>
                <c:pt idx="115">
                  <c:v>1792897.5130110963</c:v>
                </c:pt>
                <c:pt idx="116">
                  <c:v>1812595.7345457445</c:v>
                </c:pt>
                <c:pt idx="117">
                  <c:v>1831330.8032469503</c:v>
                </c:pt>
                <c:pt idx="118">
                  <c:v>1849015.1678923364</c:v>
                </c:pt>
                <c:pt idx="119">
                  <c:v>1865224.9857151953</c:v>
                </c:pt>
                <c:pt idx="120">
                  <c:v>1879415.102822562</c:v>
                </c:pt>
                <c:pt idx="121">
                  <c:v>1892421.9710932733</c:v>
                </c:pt>
                <c:pt idx="122">
                  <c:v>1904223.7341058755</c:v>
                </c:pt>
                <c:pt idx="123">
                  <c:v>1915221.0890689387</c:v>
                </c:pt>
                <c:pt idx="124">
                  <c:v>1926672.5233725009</c:v>
                </c:pt>
                <c:pt idx="125">
                  <c:v>1939468.9103095385</c:v>
                </c:pt>
                <c:pt idx="126">
                  <c:v>1953261.119519101</c:v>
                </c:pt>
                <c:pt idx="127">
                  <c:v>1968485.4563469498</c:v>
                </c:pt>
                <c:pt idx="128">
                  <c:v>1984847.8306039327</c:v>
                </c:pt>
                <c:pt idx="129">
                  <c:v>2001938.3301018081</c:v>
                </c:pt>
                <c:pt idx="130">
                  <c:v>2019840.0795996834</c:v>
                </c:pt>
                <c:pt idx="131">
                  <c:v>2038553.0790975587</c:v>
                </c:pt>
                <c:pt idx="132">
                  <c:v>2057760.1755767637</c:v>
                </c:pt>
                <c:pt idx="133">
                  <c:v>2077418.3898995849</c:v>
                </c:pt>
                <c:pt idx="134">
                  <c:v>2098434.986000055</c:v>
                </c:pt>
                <c:pt idx="135">
                  <c:v>2120865.0485332455</c:v>
                </c:pt>
                <c:pt idx="136">
                  <c:v>2144817.1332286084</c:v>
                </c:pt>
                <c:pt idx="137">
                  <c:v>2170358.4980877261</c:v>
                </c:pt>
                <c:pt idx="138">
                  <c:v>2198031.926207351</c:v>
                </c:pt>
                <c:pt idx="139">
                  <c:v>2227559.73088662</c:v>
                </c:pt>
                <c:pt idx="140">
                  <c:v>2258606.8696085536</c:v>
                </c:pt>
                <c:pt idx="141">
                  <c:v>2289966.5516104498</c:v>
                </c:pt>
                <c:pt idx="142">
                  <c:v>2320654.6666096323</c:v>
                </c:pt>
                <c:pt idx="143">
                  <c:v>2350598.8292699852</c:v>
                </c:pt>
                <c:pt idx="144">
                  <c:v>2379228.8154208497</c:v>
                </c:pt>
                <c:pt idx="145">
                  <c:v>2405525.616900763</c:v>
                </c:pt>
                <c:pt idx="146">
                  <c:v>2428810.580983581</c:v>
                </c:pt>
                <c:pt idx="147">
                  <c:v>2449371.9613925237</c:v>
                </c:pt>
                <c:pt idx="148">
                  <c:v>2465742.9427474863</c:v>
                </c:pt>
                <c:pt idx="149">
                  <c:v>2477263.88910412</c:v>
                </c:pt>
                <c:pt idx="150">
                  <c:v>2484744.4876848962</c:v>
                </c:pt>
                <c:pt idx="151">
                  <c:v>2489439.9574866937</c:v>
                </c:pt>
                <c:pt idx="152">
                  <c:v>2493516.9551726994</c:v>
                </c:pt>
                <c:pt idx="153">
                  <c:v>2499515.4260411984</c:v>
                </c:pt>
                <c:pt idx="154">
                  <c:v>2508772.7036727094</c:v>
                </c:pt>
                <c:pt idx="155">
                  <c:v>2521768.5572270388</c:v>
                </c:pt>
                <c:pt idx="156">
                  <c:v>2537882.44341532</c:v>
                </c:pt>
                <c:pt idx="157">
                  <c:v>2555166.3188304314</c:v>
                </c:pt>
                <c:pt idx="158">
                  <c:v>2572450.1942455429</c:v>
                </c:pt>
                <c:pt idx="159">
                  <c:v>2588481.8407700099</c:v>
                </c:pt>
                <c:pt idx="160">
                  <c:v>2603184.116221868</c:v>
                </c:pt>
                <c:pt idx="161">
                  <c:v>2616926.9362664609</c:v>
                </c:pt>
                <c:pt idx="162">
                  <c:v>2630477.5476119914</c:v>
                </c:pt>
                <c:pt idx="163">
                  <c:v>2645067.3666854827</c:v>
                </c:pt>
                <c:pt idx="164">
                  <c:v>2661561.3907656441</c:v>
                </c:pt>
                <c:pt idx="165">
                  <c:v>2680874.2136941212</c:v>
                </c:pt>
                <c:pt idx="166">
                  <c:v>2702798.5750396512</c:v>
                </c:pt>
                <c:pt idx="167">
                  <c:v>2727055.8029133766</c:v>
                </c:pt>
                <c:pt idx="168">
                  <c:v>2753424.6773010395</c:v>
                </c:pt>
                <c:pt idx="169">
                  <c:v>2781586.9620564519</c:v>
                </c:pt>
                <c:pt idx="170">
                  <c:v>2811686.8338600141</c:v>
                </c:pt>
                <c:pt idx="171">
                  <c:v>2842984.547714998</c:v>
                </c:pt>
                <c:pt idx="172">
                  <c:v>2875080.6823478099</c:v>
                </c:pt>
                <c:pt idx="173">
                  <c:v>2907129.5143649527</c:v>
                </c:pt>
                <c:pt idx="174">
                  <c:v>2938573.6733996011</c:v>
                </c:pt>
                <c:pt idx="175">
                  <c:v>2969778.8407869972</c:v>
                </c:pt>
                <c:pt idx="176">
                  <c:v>3000236.9483034997</c:v>
                </c:pt>
                <c:pt idx="177">
                  <c:v>3030265.1605968447</c:v>
                </c:pt>
                <c:pt idx="178">
                  <c:v>3060754.7902438175</c:v>
                </c:pt>
                <c:pt idx="179">
                  <c:v>3091711.0743365679</c:v>
                </c:pt>
                <c:pt idx="180">
                  <c:v>3123139.2855937239</c:v>
                </c:pt>
                <c:pt idx="181">
                  <c:v>3155044.7323603905</c:v>
                </c:pt>
                <c:pt idx="182">
                  <c:v>3187432.7586081498</c:v>
                </c:pt>
                <c:pt idx="183">
                  <c:v>3219844.2994906171</c:v>
                </c:pt>
                <c:pt idx="184">
                  <c:v>3252684.5719149075</c:v>
                </c:pt>
                <c:pt idx="185">
                  <c:v>3286019.9306336455</c:v>
                </c:pt>
                <c:pt idx="186">
                  <c:v>3318847.2911708402</c:v>
                </c:pt>
                <c:pt idx="187">
                  <c:v>3351573.4564112122</c:v>
                </c:pt>
                <c:pt idx="188">
                  <c:v>3383719.5286693019</c:v>
                </c:pt>
                <c:pt idx="189">
                  <c:v>3415156.2127706986</c:v>
                </c:pt>
                <c:pt idx="190">
                  <c:v>3446359.279827978</c:v>
                </c:pt>
                <c:pt idx="191">
                  <c:v>3477265.6397855468</c:v>
                </c:pt>
                <c:pt idx="192">
                  <c:v>3507873.7906737891</c:v>
                </c:pt>
                <c:pt idx="193">
                  <c:v>3537637.5797937997</c:v>
                </c:pt>
                <c:pt idx="194">
                  <c:v>3566978.1742996173</c:v>
                </c:pt>
                <c:pt idx="195">
                  <c:v>3596379.2040195228</c:v>
                </c:pt>
                <c:pt idx="196">
                  <c:v>3625356.0696847136</c:v>
                </c:pt>
                <c:pt idx="197">
                  <c:v>3653848.2478499045</c:v>
                </c:pt>
                <c:pt idx="198">
                  <c:v>3681855.7385150953</c:v>
                </c:pt>
                <c:pt idx="199">
                  <c:v>3708835.2404572228</c:v>
                </c:pt>
                <c:pt idx="200">
                  <c:v>3734730.6962439003</c:v>
                </c:pt>
                <c:pt idx="201">
                  <c:v>3759971.2641470148</c:v>
                </c:pt>
                <c:pt idx="202">
                  <c:v>3785041.2767827772</c:v>
                </c:pt>
                <c:pt idx="203">
                  <c:v>3810901.7315553245</c:v>
                </c:pt>
                <c:pt idx="204">
                  <c:v>3838144.1753978143</c:v>
                </c:pt>
                <c:pt idx="205">
                  <c:v>3866825.7859069705</c:v>
                </c:pt>
                <c:pt idx="206">
                  <c:v>3897548.3668531389</c:v>
                </c:pt>
                <c:pt idx="207">
                  <c:v>3929480.1896544085</c:v>
                </c:pt>
                <c:pt idx="208">
                  <c:v>3961661.6871077525</c:v>
                </c:pt>
                <c:pt idx="209">
                  <c:v>3994094.2686856762</c:v>
                </c:pt>
                <c:pt idx="210">
                  <c:v>4025806.1538695488</c:v>
                </c:pt>
                <c:pt idx="211">
                  <c:v>4056668.569692458</c:v>
                </c:pt>
                <c:pt idx="212">
                  <c:v>4087166.940750293</c:v>
                </c:pt>
                <c:pt idx="213">
                  <c:v>4117238.5963924513</c:v>
                </c:pt>
                <c:pt idx="214">
                  <c:v>4147371.7506155428</c:v>
                </c:pt>
                <c:pt idx="215">
                  <c:v>4177566.4924857602</c:v>
                </c:pt>
                <c:pt idx="216">
                  <c:v>4207822.9111388801</c:v>
                </c:pt>
                <c:pt idx="217">
                  <c:v>4238141.0957802609</c:v>
                </c:pt>
                <c:pt idx="218">
                  <c:v>4268521.135684845</c:v>
                </c:pt>
                <c:pt idx="219">
                  <c:v>4298963.1201971574</c:v>
                </c:pt>
                <c:pt idx="220">
                  <c:v>4328975.9581757504</c:v>
                </c:pt>
                <c:pt idx="221">
                  <c:v>4358006.4350432325</c:v>
                </c:pt>
                <c:pt idx="222">
                  <c:v>4385994.4264999898</c:v>
                </c:pt>
                <c:pt idx="223">
                  <c:v>4413372.4028080376</c:v>
                </c:pt>
                <c:pt idx="224">
                  <c:v>4440631.5196782555</c:v>
                </c:pt>
                <c:pt idx="225">
                  <c:v>4467283.6267093029</c:v>
                </c:pt>
                <c:pt idx="226">
                  <c:v>4493759.7925322121</c:v>
                </c:pt>
                <c:pt idx="227">
                  <c:v>4520605.7054938627</c:v>
                </c:pt>
                <c:pt idx="228">
                  <c:v>4547334.3590779239</c:v>
                </c:pt>
                <c:pt idx="229">
                  <c:v>4574431.1767669581</c:v>
                </c:pt>
                <c:pt idx="230">
                  <c:v>4601953.9799321489</c:v>
                </c:pt>
                <c:pt idx="231">
                  <c:v>4629417.7874298319</c:v>
                </c:pt>
                <c:pt idx="232">
                  <c:v>4657790.5347134275</c:v>
                </c:pt>
                <c:pt idx="233">
                  <c:v>4687191.5644333335</c:v>
                </c:pt>
                <c:pt idx="234">
                  <c:v>4717137.8050985243</c:v>
                </c:pt>
                <c:pt idx="235">
                  <c:v>4748177.0242928769</c:v>
                </c:pt>
                <c:pt idx="236">
                  <c:v>4779888.9094767496</c:v>
                </c:pt>
                <c:pt idx="237">
                  <c:v>4812276.550155066</c:v>
                </c:pt>
                <c:pt idx="238">
                  <c:v>4845406.9170252839</c:v>
                </c:pt>
                <c:pt idx="239">
                  <c:v>4879284.4918153742</c:v>
                </c:pt>
                <c:pt idx="240">
                  <c:v>4913979.2086362708</c:v>
                </c:pt>
                <c:pt idx="241">
                  <c:v>4949497.1309829848</c:v>
                </c:pt>
                <c:pt idx="242">
                  <c:v>4985414.6243540291</c:v>
                </c:pt>
                <c:pt idx="243">
                  <c:v>5020669.9435564196</c:v>
                </c:pt>
                <c:pt idx="244">
                  <c:v>5054691.1726515787</c:v>
                </c:pt>
                <c:pt idx="245">
                  <c:v>5087340.7991702165</c:v>
                </c:pt>
                <c:pt idx="246">
                  <c:v>5118550.8029717393</c:v>
                </c:pt>
                <c:pt idx="247">
                  <c:v>5146690.4294903763</c:v>
                </c:pt>
                <c:pt idx="248">
                  <c:v>5170530.7181511987</c:v>
                </c:pt>
                <c:pt idx="249">
                  <c:v>5189392.0473537669</c:v>
                </c:pt>
                <c:pt idx="250">
                  <c:v>5202607.503925018</c:v>
                </c:pt>
                <c:pt idx="251">
                  <c:v>5210085.3049179204</c:v>
                </c:pt>
                <c:pt idx="252">
                  <c:v>5213711.6792206448</c:v>
                </c:pt>
                <c:pt idx="253">
                  <c:v>5215469.886769779</c:v>
                </c:pt>
                <c:pt idx="254">
                  <c:v>5216327.1894145841</c:v>
                </c:pt>
                <c:pt idx="255">
                  <c:v>5217260.9700611643</c:v>
                </c:pt>
                <c:pt idx="256">
                  <c:v>5218314.7795047918</c:v>
                </c:pt>
                <c:pt idx="257">
                  <c:v>5219100.7053993624</c:v>
                </c:pt>
                <c:pt idx="258">
                  <c:v>5219100.7053993624</c:v>
                </c:pt>
                <c:pt idx="259">
                  <c:v>5219100.7053993624</c:v>
                </c:pt>
                <c:pt idx="260">
                  <c:v>5219100.7053993624</c:v>
                </c:pt>
                <c:pt idx="261">
                  <c:v>5219100.7053993624</c:v>
                </c:pt>
                <c:pt idx="262">
                  <c:v>5219674.1300169388</c:v>
                </c:pt>
                <c:pt idx="263">
                  <c:v>5222463.8601221498</c:v>
                </c:pt>
                <c:pt idx="264">
                  <c:v>5226761.2293282542</c:v>
                </c:pt>
                <c:pt idx="265">
                  <c:v>5231820.7901415192</c:v>
                </c:pt>
                <c:pt idx="266">
                  <c:v>5237677.9429599959</c:v>
                </c:pt>
                <c:pt idx="267">
                  <c:v>5243626.4136987021</c:v>
                </c:pt>
                <c:pt idx="268">
                  <c:v>5249310.6459062621</c:v>
                </c:pt>
                <c:pt idx="269">
                  <c:v>5255438.3468816718</c:v>
                </c:pt>
                <c:pt idx="270">
                  <c:v>5262053.4531446639</c:v>
                </c:pt>
                <c:pt idx="271">
                  <c:v>5269147.7949847998</c:v>
                </c:pt>
                <c:pt idx="272">
                  <c:v>5277109.5140370978</c:v>
                </c:pt>
                <c:pt idx="273">
                  <c:v>5285274.7903727023</c:v>
                </c:pt>
                <c:pt idx="274">
                  <c:v>5293302.9517298983</c:v>
                </c:pt>
                <c:pt idx="275">
                  <c:v>5301195.5393713238</c:v>
                </c:pt>
                <c:pt idx="276">
                  <c:v>5308954.0858617453</c:v>
                </c:pt>
                <c:pt idx="277">
                  <c:v>5316580.1150680594</c:v>
                </c:pt>
                <c:pt idx="278">
                  <c:v>5324075.1421592925</c:v>
                </c:pt>
                <c:pt idx="279">
                  <c:v>5331111.8194399336</c:v>
                </c:pt>
                <c:pt idx="280">
                  <c:v>5337997.3699098546</c:v>
                </c:pt>
                <c:pt idx="281">
                  <c:v>5344758.6180781107</c:v>
                </c:pt>
                <c:pt idx="282">
                  <c:v>5351050.2934099659</c:v>
                </c:pt>
                <c:pt idx="283">
                  <c:v>5357199.1628919551</c:v>
                </c:pt>
                <c:pt idx="284">
                  <c:v>5363207.3257029159</c:v>
                </c:pt>
                <c:pt idx="285">
                  <c:v>5369076.8659917656</c:v>
                </c:pt>
                <c:pt idx="286">
                  <c:v>5374496.6584330564</c:v>
                </c:pt>
                <c:pt idx="287">
                  <c:v>5378830.8447668441</c:v>
                </c:pt>
                <c:pt idx="288">
                  <c:v>5381138.8573022</c:v>
                </c:pt>
                <c:pt idx="289">
                  <c:v>5381138.8573022</c:v>
                </c:pt>
                <c:pt idx="290">
                  <c:v>5381138.8573022</c:v>
                </c:pt>
                <c:pt idx="291">
                  <c:v>5381138.8573022</c:v>
                </c:pt>
                <c:pt idx="292">
                  <c:v>5381138.8573022</c:v>
                </c:pt>
                <c:pt idx="293">
                  <c:v>5381138.8573022</c:v>
                </c:pt>
                <c:pt idx="294">
                  <c:v>5381138.8573022</c:v>
                </c:pt>
                <c:pt idx="295">
                  <c:v>5381138.8573022</c:v>
                </c:pt>
                <c:pt idx="296">
                  <c:v>5381138.8573022</c:v>
                </c:pt>
                <c:pt idx="297">
                  <c:v>5381138.8573022</c:v>
                </c:pt>
                <c:pt idx="298">
                  <c:v>5381138.8573022</c:v>
                </c:pt>
                <c:pt idx="299">
                  <c:v>5381138.8573022</c:v>
                </c:pt>
                <c:pt idx="300">
                  <c:v>5381138.8573022</c:v>
                </c:pt>
                <c:pt idx="301">
                  <c:v>5381138.8573022</c:v>
                </c:pt>
                <c:pt idx="302">
                  <c:v>5381138.8573022</c:v>
                </c:pt>
                <c:pt idx="303">
                  <c:v>5381138.8573022</c:v>
                </c:pt>
                <c:pt idx="304">
                  <c:v>5381138.8573022</c:v>
                </c:pt>
                <c:pt idx="305">
                  <c:v>5381138.8573022</c:v>
                </c:pt>
                <c:pt idx="306">
                  <c:v>5381138.8573022</c:v>
                </c:pt>
                <c:pt idx="307">
                  <c:v>5381138.8573022</c:v>
                </c:pt>
                <c:pt idx="308">
                  <c:v>5381138.8573022</c:v>
                </c:pt>
                <c:pt idx="309">
                  <c:v>5381138.8573022</c:v>
                </c:pt>
                <c:pt idx="310">
                  <c:v>5381138.8573022</c:v>
                </c:pt>
                <c:pt idx="311">
                  <c:v>5381138.8573022</c:v>
                </c:pt>
                <c:pt idx="312">
                  <c:v>5381138.8573022</c:v>
                </c:pt>
                <c:pt idx="313">
                  <c:v>5381138.8573022</c:v>
                </c:pt>
                <c:pt idx="314">
                  <c:v>5381138.8573022</c:v>
                </c:pt>
                <c:pt idx="315">
                  <c:v>5381138.8573022</c:v>
                </c:pt>
                <c:pt idx="316">
                  <c:v>5381138.8573022</c:v>
                </c:pt>
                <c:pt idx="317">
                  <c:v>5381138.8573022</c:v>
                </c:pt>
                <c:pt idx="318">
                  <c:v>5381138.8573022</c:v>
                </c:pt>
                <c:pt idx="319">
                  <c:v>5381138.8573022</c:v>
                </c:pt>
                <c:pt idx="320">
                  <c:v>5381138.8573022</c:v>
                </c:pt>
                <c:pt idx="321">
                  <c:v>5381138.8573022</c:v>
                </c:pt>
                <c:pt idx="322">
                  <c:v>5381138.8573022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DE7-4C56-94D9-12609C9BF2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29320720"/>
        <c:axId val="151194464"/>
      </c:lineChart>
      <c:catAx>
        <c:axId val="162932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 (s)</a:t>
                </a:r>
              </a:p>
            </c:rich>
          </c:tx>
          <c:layout>
            <c:manualLayout>
              <c:xMode val="edge"/>
              <c:yMode val="edge"/>
              <c:x val="0.4697190765144183"/>
              <c:y val="0.95485034065446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194464"/>
        <c:crosses val="autoZero"/>
        <c:auto val="1"/>
        <c:lblAlgn val="ctr"/>
        <c:lblOffset val="100"/>
        <c:noMultiLvlLbl val="0"/>
      </c:catAx>
      <c:valAx>
        <c:axId val="151194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Energy (J)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932072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2930805568513945"/>
          <c:y val="0.11158214920723551"/>
          <c:w val="0.24376018078646838"/>
          <c:h val="0.140507449904810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Cumulative Tractive Energy vs Cumulative Braking Energy (All Phases)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166102924382765"/>
          <c:y val="0.1809110043351953"/>
          <c:w val="0.82798055235805812"/>
          <c:h val="0.57055201187167348"/>
        </c:manualLayout>
      </c:layout>
      <c:lineChart>
        <c:grouping val="standard"/>
        <c:varyColors val="0"/>
        <c:ser>
          <c:idx val="1"/>
          <c:order val="0"/>
          <c:tx>
            <c:v>Tractive Energy</c:v>
          </c:tx>
          <c:spPr>
            <a:ln w="2222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val>
            <c:numRef>
              <c:f>WLTC_class_3!$AG$8:$AG$1817</c:f>
              <c:numCache>
                <c:formatCode>General</c:formatCode>
                <c:ptCount val="18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20.539903888395525</c:v>
                </c:pt>
                <c:pt idx="13">
                  <c:v>422.44221962707491</c:v>
                </c:pt>
                <c:pt idx="14">
                  <c:v>2319.4682549161876</c:v>
                </c:pt>
                <c:pt idx="15">
                  <c:v>5616.1916182023397</c:v>
                </c:pt>
                <c:pt idx="16">
                  <c:v>9639.4609960197195</c:v>
                </c:pt>
                <c:pt idx="17">
                  <c:v>15884.906480500653</c:v>
                </c:pt>
                <c:pt idx="18">
                  <c:v>24365.243291373597</c:v>
                </c:pt>
                <c:pt idx="19">
                  <c:v>31310.778207452455</c:v>
                </c:pt>
                <c:pt idx="20">
                  <c:v>34796.325822467705</c:v>
                </c:pt>
                <c:pt idx="21">
                  <c:v>36973.550057383465</c:v>
                </c:pt>
                <c:pt idx="22">
                  <c:v>39061.882364401157</c:v>
                </c:pt>
                <c:pt idx="23">
                  <c:v>41306.646651223557</c:v>
                </c:pt>
                <c:pt idx="24">
                  <c:v>44914.40588131961</c:v>
                </c:pt>
                <c:pt idx="25">
                  <c:v>49710.411706089973</c:v>
                </c:pt>
                <c:pt idx="26">
                  <c:v>55312.420253670156</c:v>
                </c:pt>
                <c:pt idx="27">
                  <c:v>63181.598249085444</c:v>
                </c:pt>
                <c:pt idx="28">
                  <c:v>72122.093063842709</c:v>
                </c:pt>
                <c:pt idx="29">
                  <c:v>81311.071800799153</c:v>
                </c:pt>
                <c:pt idx="30">
                  <c:v>89051.136679960895</c:v>
                </c:pt>
                <c:pt idx="31">
                  <c:v>94793.088985715076</c:v>
                </c:pt>
                <c:pt idx="32">
                  <c:v>99685.301492952538</c:v>
                </c:pt>
                <c:pt idx="33">
                  <c:v>104168.9205554169</c:v>
                </c:pt>
                <c:pt idx="34">
                  <c:v>107878.42267749553</c:v>
                </c:pt>
                <c:pt idx="35">
                  <c:v>110241.1452065612</c:v>
                </c:pt>
                <c:pt idx="36">
                  <c:v>110241.1452065612</c:v>
                </c:pt>
                <c:pt idx="37">
                  <c:v>110241.1452065612</c:v>
                </c:pt>
                <c:pt idx="38">
                  <c:v>110241.1452065612</c:v>
                </c:pt>
                <c:pt idx="39">
                  <c:v>110241.1452065612</c:v>
                </c:pt>
                <c:pt idx="40">
                  <c:v>110241.1452065612</c:v>
                </c:pt>
                <c:pt idx="41">
                  <c:v>110241.1452065612</c:v>
                </c:pt>
                <c:pt idx="42">
                  <c:v>110241.1452065612</c:v>
                </c:pt>
                <c:pt idx="43">
                  <c:v>110241.1452065612</c:v>
                </c:pt>
                <c:pt idx="44">
                  <c:v>110241.1452065612</c:v>
                </c:pt>
                <c:pt idx="45">
                  <c:v>110241.1452065612</c:v>
                </c:pt>
                <c:pt idx="46">
                  <c:v>110241.1452065612</c:v>
                </c:pt>
                <c:pt idx="47">
                  <c:v>110241.1452065612</c:v>
                </c:pt>
                <c:pt idx="48">
                  <c:v>110241.1452065612</c:v>
                </c:pt>
                <c:pt idx="49">
                  <c:v>110570.91294931028</c:v>
                </c:pt>
                <c:pt idx="50">
                  <c:v>111036.65291428159</c:v>
                </c:pt>
                <c:pt idx="51">
                  <c:v>111036.65291428159</c:v>
                </c:pt>
                <c:pt idx="52">
                  <c:v>111036.65291428159</c:v>
                </c:pt>
                <c:pt idx="53">
                  <c:v>111036.65291428159</c:v>
                </c:pt>
                <c:pt idx="54">
                  <c:v>111036.65291428159</c:v>
                </c:pt>
                <c:pt idx="55">
                  <c:v>111464.08147438159</c:v>
                </c:pt>
                <c:pt idx="56">
                  <c:v>111937.34336781492</c:v>
                </c:pt>
                <c:pt idx="57">
                  <c:v>112548.10526124825</c:v>
                </c:pt>
                <c:pt idx="58">
                  <c:v>113316.1135846126</c:v>
                </c:pt>
                <c:pt idx="59">
                  <c:v>114970.19536624836</c:v>
                </c:pt>
                <c:pt idx="60">
                  <c:v>117078.16846347552</c:v>
                </c:pt>
                <c:pt idx="61">
                  <c:v>118398.81263697278</c:v>
                </c:pt>
                <c:pt idx="62">
                  <c:v>119592.51114970207</c:v>
                </c:pt>
                <c:pt idx="63">
                  <c:v>120996.1665025081</c:v>
                </c:pt>
                <c:pt idx="64">
                  <c:v>122744.99610226747</c:v>
                </c:pt>
                <c:pt idx="65">
                  <c:v>124162.54162279434</c:v>
                </c:pt>
                <c:pt idx="66">
                  <c:v>125329.71129786798</c:v>
                </c:pt>
                <c:pt idx="67">
                  <c:v>127643.00736702453</c:v>
                </c:pt>
                <c:pt idx="68">
                  <c:v>132228.38978369371</c:v>
                </c:pt>
                <c:pt idx="69">
                  <c:v>138743.32356471461</c:v>
                </c:pt>
                <c:pt idx="70">
                  <c:v>146640.21595697984</c:v>
                </c:pt>
                <c:pt idx="71">
                  <c:v>155015.60589328955</c:v>
                </c:pt>
                <c:pt idx="72">
                  <c:v>162376.2928283207</c:v>
                </c:pt>
                <c:pt idx="73">
                  <c:v>167957.89939341819</c:v>
                </c:pt>
                <c:pt idx="74">
                  <c:v>172529.33061525106</c:v>
                </c:pt>
                <c:pt idx="75">
                  <c:v>177104.94596097144</c:v>
                </c:pt>
                <c:pt idx="76">
                  <c:v>182123.96902420724</c:v>
                </c:pt>
                <c:pt idx="77">
                  <c:v>187033.79069758687</c:v>
                </c:pt>
                <c:pt idx="78">
                  <c:v>190723.06416532284</c:v>
                </c:pt>
                <c:pt idx="79">
                  <c:v>192477.04730381223</c:v>
                </c:pt>
                <c:pt idx="80">
                  <c:v>193148.36743724503</c:v>
                </c:pt>
                <c:pt idx="81">
                  <c:v>193148.36743724503</c:v>
                </c:pt>
                <c:pt idx="82">
                  <c:v>193148.36743724503</c:v>
                </c:pt>
                <c:pt idx="83">
                  <c:v>194285.31624400351</c:v>
                </c:pt>
                <c:pt idx="84">
                  <c:v>194702.76812620126</c:v>
                </c:pt>
                <c:pt idx="85">
                  <c:v>194702.76812620126</c:v>
                </c:pt>
                <c:pt idx="86">
                  <c:v>194793.37715509854</c:v>
                </c:pt>
                <c:pt idx="87">
                  <c:v>195126.86122226503</c:v>
                </c:pt>
                <c:pt idx="88">
                  <c:v>195126.86122226503</c:v>
                </c:pt>
                <c:pt idx="89">
                  <c:v>195126.86122226503</c:v>
                </c:pt>
                <c:pt idx="90">
                  <c:v>195126.86122226503</c:v>
                </c:pt>
                <c:pt idx="91">
                  <c:v>195126.86122226503</c:v>
                </c:pt>
                <c:pt idx="92">
                  <c:v>195126.86122226503</c:v>
                </c:pt>
                <c:pt idx="93">
                  <c:v>195126.86122226503</c:v>
                </c:pt>
                <c:pt idx="94">
                  <c:v>195126.86122226503</c:v>
                </c:pt>
                <c:pt idx="95">
                  <c:v>195126.86122226503</c:v>
                </c:pt>
                <c:pt idx="96">
                  <c:v>195126.86122226503</c:v>
                </c:pt>
                <c:pt idx="97">
                  <c:v>195126.86122226503</c:v>
                </c:pt>
                <c:pt idx="98">
                  <c:v>195126.86122226503</c:v>
                </c:pt>
                <c:pt idx="99">
                  <c:v>195126.86122226503</c:v>
                </c:pt>
                <c:pt idx="100">
                  <c:v>195126.86122226503</c:v>
                </c:pt>
                <c:pt idx="101">
                  <c:v>195126.86122226503</c:v>
                </c:pt>
                <c:pt idx="102">
                  <c:v>195126.86122226503</c:v>
                </c:pt>
                <c:pt idx="103">
                  <c:v>195126.86122226503</c:v>
                </c:pt>
                <c:pt idx="104">
                  <c:v>195126.86122226503</c:v>
                </c:pt>
                <c:pt idx="105">
                  <c:v>195126.86122226503</c:v>
                </c:pt>
                <c:pt idx="106">
                  <c:v>195126.86122226503</c:v>
                </c:pt>
                <c:pt idx="107">
                  <c:v>195126.86122226503</c:v>
                </c:pt>
                <c:pt idx="108">
                  <c:v>195126.86122226503</c:v>
                </c:pt>
                <c:pt idx="109">
                  <c:v>195126.86122226503</c:v>
                </c:pt>
                <c:pt idx="110">
                  <c:v>195126.86122226503</c:v>
                </c:pt>
                <c:pt idx="111">
                  <c:v>195126.86122226503</c:v>
                </c:pt>
                <c:pt idx="112">
                  <c:v>195126.86122226503</c:v>
                </c:pt>
                <c:pt idx="113">
                  <c:v>195126.86122226503</c:v>
                </c:pt>
                <c:pt idx="114">
                  <c:v>195126.86122226503</c:v>
                </c:pt>
                <c:pt idx="115">
                  <c:v>195126.86122226503</c:v>
                </c:pt>
                <c:pt idx="116">
                  <c:v>195126.86122226503</c:v>
                </c:pt>
                <c:pt idx="117">
                  <c:v>195126.86122226503</c:v>
                </c:pt>
                <c:pt idx="118">
                  <c:v>195126.86122226503</c:v>
                </c:pt>
                <c:pt idx="119">
                  <c:v>195126.86122226503</c:v>
                </c:pt>
                <c:pt idx="120">
                  <c:v>195126.86122226503</c:v>
                </c:pt>
                <c:pt idx="121">
                  <c:v>195126.86122226503</c:v>
                </c:pt>
                <c:pt idx="122">
                  <c:v>195126.86122226503</c:v>
                </c:pt>
                <c:pt idx="123">
                  <c:v>195126.86122226503</c:v>
                </c:pt>
                <c:pt idx="124">
                  <c:v>195126.86122226503</c:v>
                </c:pt>
                <c:pt idx="125">
                  <c:v>195126.86122226503</c:v>
                </c:pt>
                <c:pt idx="126">
                  <c:v>195126.86122226503</c:v>
                </c:pt>
                <c:pt idx="127">
                  <c:v>195126.86122226503</c:v>
                </c:pt>
                <c:pt idx="128">
                  <c:v>195126.86122226503</c:v>
                </c:pt>
                <c:pt idx="129">
                  <c:v>195126.86122226503</c:v>
                </c:pt>
                <c:pt idx="130">
                  <c:v>195126.86122226503</c:v>
                </c:pt>
                <c:pt idx="131">
                  <c:v>195126.86122226503</c:v>
                </c:pt>
                <c:pt idx="132">
                  <c:v>195126.86122226503</c:v>
                </c:pt>
                <c:pt idx="133">
                  <c:v>195126.86122226503</c:v>
                </c:pt>
                <c:pt idx="134">
                  <c:v>195126.86122226503</c:v>
                </c:pt>
                <c:pt idx="135">
                  <c:v>195126.86122226503</c:v>
                </c:pt>
                <c:pt idx="136">
                  <c:v>195126.86122226503</c:v>
                </c:pt>
                <c:pt idx="137">
                  <c:v>195126.86122226503</c:v>
                </c:pt>
                <c:pt idx="138">
                  <c:v>195148.9289039312</c:v>
                </c:pt>
                <c:pt idx="139">
                  <c:v>195648.92832107763</c:v>
                </c:pt>
                <c:pt idx="140">
                  <c:v>198165.2123950657</c:v>
                </c:pt>
                <c:pt idx="141">
                  <c:v>203228.49050816838</c:v>
                </c:pt>
                <c:pt idx="142">
                  <c:v>208409.04833392092</c:v>
                </c:pt>
                <c:pt idx="143">
                  <c:v>211727.73103444162</c:v>
                </c:pt>
                <c:pt idx="144">
                  <c:v>214014.8487007326</c:v>
                </c:pt>
                <c:pt idx="145">
                  <c:v>217208.68421687608</c:v>
                </c:pt>
                <c:pt idx="146">
                  <c:v>222213.09297926864</c:v>
                </c:pt>
                <c:pt idx="147">
                  <c:v>228116.13684700313</c:v>
                </c:pt>
                <c:pt idx="148">
                  <c:v>233429.15679258137</c:v>
                </c:pt>
                <c:pt idx="149">
                  <c:v>237162.81585272044</c:v>
                </c:pt>
                <c:pt idx="150">
                  <c:v>238822.85856680793</c:v>
                </c:pt>
                <c:pt idx="151">
                  <c:v>238822.85856680793</c:v>
                </c:pt>
                <c:pt idx="152">
                  <c:v>238822.85856680793</c:v>
                </c:pt>
                <c:pt idx="153">
                  <c:v>238822.85856680793</c:v>
                </c:pt>
                <c:pt idx="154">
                  <c:v>238822.85856680793</c:v>
                </c:pt>
                <c:pt idx="155">
                  <c:v>238822.85856680793</c:v>
                </c:pt>
                <c:pt idx="156">
                  <c:v>238975.28712690793</c:v>
                </c:pt>
                <c:pt idx="157">
                  <c:v>240484.99390854369</c:v>
                </c:pt>
                <c:pt idx="158">
                  <c:v>243527.33082920924</c:v>
                </c:pt>
                <c:pt idx="159">
                  <c:v>248177.62724429087</c:v>
                </c:pt>
                <c:pt idx="160">
                  <c:v>253790.74167453081</c:v>
                </c:pt>
                <c:pt idx="161">
                  <c:v>259649.3678793523</c:v>
                </c:pt>
                <c:pt idx="162">
                  <c:v>264895.38649739523</c:v>
                </c:pt>
                <c:pt idx="163">
                  <c:v>270398.28914746526</c:v>
                </c:pt>
                <c:pt idx="164">
                  <c:v>275753.76294097252</c:v>
                </c:pt>
                <c:pt idx="165">
                  <c:v>280365.61133708945</c:v>
                </c:pt>
                <c:pt idx="166">
                  <c:v>284536.25723664026</c:v>
                </c:pt>
                <c:pt idx="167">
                  <c:v>290145.53441984637</c:v>
                </c:pt>
                <c:pt idx="168">
                  <c:v>297358.56437013525</c:v>
                </c:pt>
                <c:pt idx="169">
                  <c:v>303338.89436874102</c:v>
                </c:pt>
                <c:pt idx="170">
                  <c:v>305700.73454031156</c:v>
                </c:pt>
                <c:pt idx="171">
                  <c:v>305700.73454031156</c:v>
                </c:pt>
                <c:pt idx="172">
                  <c:v>305700.73454031156</c:v>
                </c:pt>
                <c:pt idx="173">
                  <c:v>305700.73454031156</c:v>
                </c:pt>
                <c:pt idx="174">
                  <c:v>305700.73454031156</c:v>
                </c:pt>
                <c:pt idx="175">
                  <c:v>305700.73454031156</c:v>
                </c:pt>
                <c:pt idx="176">
                  <c:v>307407.32103433617</c:v>
                </c:pt>
                <c:pt idx="177">
                  <c:v>311257.95150822098</c:v>
                </c:pt>
                <c:pt idx="178">
                  <c:v>316061.03857934382</c:v>
                </c:pt>
                <c:pt idx="179">
                  <c:v>319460.11430614954</c:v>
                </c:pt>
                <c:pt idx="180">
                  <c:v>321217.99323120987</c:v>
                </c:pt>
                <c:pt idx="181">
                  <c:v>322179.19619138382</c:v>
                </c:pt>
                <c:pt idx="182">
                  <c:v>322232.43858485622</c:v>
                </c:pt>
                <c:pt idx="183">
                  <c:v>322232.43858485622</c:v>
                </c:pt>
                <c:pt idx="184">
                  <c:v>322232.43858485622</c:v>
                </c:pt>
                <c:pt idx="185">
                  <c:v>322232.43858485622</c:v>
                </c:pt>
                <c:pt idx="186">
                  <c:v>322232.43858485622</c:v>
                </c:pt>
                <c:pt idx="187">
                  <c:v>322232.43858485622</c:v>
                </c:pt>
                <c:pt idx="188">
                  <c:v>322232.43858485622</c:v>
                </c:pt>
                <c:pt idx="189">
                  <c:v>322232.43858485622</c:v>
                </c:pt>
                <c:pt idx="190">
                  <c:v>322232.43858485622</c:v>
                </c:pt>
                <c:pt idx="191">
                  <c:v>322232.43858485622</c:v>
                </c:pt>
                <c:pt idx="192">
                  <c:v>322232.43858485622</c:v>
                </c:pt>
                <c:pt idx="193">
                  <c:v>322392.99415016989</c:v>
                </c:pt>
                <c:pt idx="194">
                  <c:v>322641.84241985227</c:v>
                </c:pt>
                <c:pt idx="195">
                  <c:v>323023.43764661893</c:v>
                </c:pt>
                <c:pt idx="196">
                  <c:v>323496.69954005227</c:v>
                </c:pt>
                <c:pt idx="197">
                  <c:v>323969.96143348562</c:v>
                </c:pt>
                <c:pt idx="198">
                  <c:v>324672.38999358559</c:v>
                </c:pt>
                <c:pt idx="199">
                  <c:v>325644.57750334369</c:v>
                </c:pt>
                <c:pt idx="200">
                  <c:v>326905.83863174246</c:v>
                </c:pt>
                <c:pt idx="201">
                  <c:v>328535.86468474078</c:v>
                </c:pt>
                <c:pt idx="202">
                  <c:v>330573.82426826941</c:v>
                </c:pt>
                <c:pt idx="203">
                  <c:v>333769.93374644604</c:v>
                </c:pt>
                <c:pt idx="204">
                  <c:v>337977.84405955905</c:v>
                </c:pt>
                <c:pt idx="205">
                  <c:v>342775.70215639885</c:v>
                </c:pt>
                <c:pt idx="206">
                  <c:v>349012.39526555728</c:v>
                </c:pt>
                <c:pt idx="207">
                  <c:v>356213.20513200882</c:v>
                </c:pt>
                <c:pt idx="208">
                  <c:v>363397.75072373584</c:v>
                </c:pt>
                <c:pt idx="209">
                  <c:v>371830.80292513833</c:v>
                </c:pt>
                <c:pt idx="210">
                  <c:v>381060.49954209389</c:v>
                </c:pt>
                <c:pt idx="211">
                  <c:v>388817.55397222901</c:v>
                </c:pt>
                <c:pt idx="212">
                  <c:v>395488.31574186997</c:v>
                </c:pt>
                <c:pt idx="213">
                  <c:v>401500.84081696428</c:v>
                </c:pt>
                <c:pt idx="214">
                  <c:v>408038.01614611218</c:v>
                </c:pt>
                <c:pt idx="215">
                  <c:v>416191.3557458772</c:v>
                </c:pt>
                <c:pt idx="216">
                  <c:v>425822.72950115066</c:v>
                </c:pt>
                <c:pt idx="217">
                  <c:v>436009.21298633405</c:v>
                </c:pt>
                <c:pt idx="218">
                  <c:v>445774.61105030292</c:v>
                </c:pt>
                <c:pt idx="219">
                  <c:v>454599.54708229308</c:v>
                </c:pt>
                <c:pt idx="220">
                  <c:v>462322.65764003829</c:v>
                </c:pt>
                <c:pt idx="221">
                  <c:v>468627.15631103568</c:v>
                </c:pt>
                <c:pt idx="222">
                  <c:v>473991.50551077008</c:v>
                </c:pt>
                <c:pt idx="223">
                  <c:v>479218.37974943116</c:v>
                </c:pt>
                <c:pt idx="224">
                  <c:v>484494.64778104326</c:v>
                </c:pt>
                <c:pt idx="225">
                  <c:v>490458.34029352356</c:v>
                </c:pt>
                <c:pt idx="226">
                  <c:v>496738.92039350438</c:v>
                </c:pt>
                <c:pt idx="227">
                  <c:v>502900.89460863033</c:v>
                </c:pt>
                <c:pt idx="228">
                  <c:v>508941.4054789248</c:v>
                </c:pt>
                <c:pt idx="229">
                  <c:v>514625.11081380642</c:v>
                </c:pt>
                <c:pt idx="230">
                  <c:v>519498.1154182101</c:v>
                </c:pt>
                <c:pt idx="231">
                  <c:v>523076.3283559471</c:v>
                </c:pt>
                <c:pt idx="232">
                  <c:v>523823.01980193984</c:v>
                </c:pt>
                <c:pt idx="233">
                  <c:v>523823.01980193984</c:v>
                </c:pt>
                <c:pt idx="234">
                  <c:v>523823.01980193984</c:v>
                </c:pt>
                <c:pt idx="235">
                  <c:v>523823.01980193984</c:v>
                </c:pt>
                <c:pt idx="236">
                  <c:v>523823.01980193984</c:v>
                </c:pt>
                <c:pt idx="237">
                  <c:v>524431.56616392522</c:v>
                </c:pt>
                <c:pt idx="238">
                  <c:v>524431.56616392522</c:v>
                </c:pt>
                <c:pt idx="239">
                  <c:v>524431.56616392522</c:v>
                </c:pt>
                <c:pt idx="240">
                  <c:v>524431.56616392522</c:v>
                </c:pt>
                <c:pt idx="241">
                  <c:v>524431.56616392522</c:v>
                </c:pt>
                <c:pt idx="242">
                  <c:v>524431.56616392522</c:v>
                </c:pt>
                <c:pt idx="243">
                  <c:v>524431.56616392522</c:v>
                </c:pt>
                <c:pt idx="244">
                  <c:v>524431.56616392522</c:v>
                </c:pt>
                <c:pt idx="245">
                  <c:v>524431.56616392522</c:v>
                </c:pt>
                <c:pt idx="246">
                  <c:v>524431.56616392522</c:v>
                </c:pt>
                <c:pt idx="247">
                  <c:v>524431.56616392522</c:v>
                </c:pt>
                <c:pt idx="248">
                  <c:v>524431.56616392522</c:v>
                </c:pt>
                <c:pt idx="249">
                  <c:v>524431.56616392522</c:v>
                </c:pt>
                <c:pt idx="250">
                  <c:v>524431.56616392522</c:v>
                </c:pt>
                <c:pt idx="251">
                  <c:v>524431.56616392522</c:v>
                </c:pt>
                <c:pt idx="252">
                  <c:v>524431.56616392522</c:v>
                </c:pt>
                <c:pt idx="253">
                  <c:v>524761.33390667429</c:v>
                </c:pt>
                <c:pt idx="254">
                  <c:v>525227.07387164561</c:v>
                </c:pt>
                <c:pt idx="255">
                  <c:v>525227.07387164561</c:v>
                </c:pt>
                <c:pt idx="256">
                  <c:v>525227.07387164561</c:v>
                </c:pt>
                <c:pt idx="257">
                  <c:v>525643.92668189923</c:v>
                </c:pt>
                <c:pt idx="258">
                  <c:v>528267.77858499554</c:v>
                </c:pt>
                <c:pt idx="259">
                  <c:v>532565.48727108585</c:v>
                </c:pt>
                <c:pt idx="260">
                  <c:v>537614.96805919567</c:v>
                </c:pt>
                <c:pt idx="261">
                  <c:v>543155.17961799435</c:v>
                </c:pt>
                <c:pt idx="262">
                  <c:v>549721.47187053727</c:v>
                </c:pt>
                <c:pt idx="263">
                  <c:v>558533.61134883261</c:v>
                </c:pt>
                <c:pt idx="264">
                  <c:v>569344.96026478522</c:v>
                </c:pt>
                <c:pt idx="265">
                  <c:v>580216.32813892711</c:v>
                </c:pt>
                <c:pt idx="266">
                  <c:v>589378.27327235998</c:v>
                </c:pt>
                <c:pt idx="267">
                  <c:v>597784.37604386371</c:v>
                </c:pt>
                <c:pt idx="268">
                  <c:v>606219.03214162949</c:v>
                </c:pt>
                <c:pt idx="269">
                  <c:v>613998.53426370816</c:v>
                </c:pt>
                <c:pt idx="270">
                  <c:v>619658.58374813444</c:v>
                </c:pt>
                <c:pt idx="271">
                  <c:v>621997.67263426119</c:v>
                </c:pt>
                <c:pt idx="272">
                  <c:v>623600.37860006839</c:v>
                </c:pt>
                <c:pt idx="273">
                  <c:v>623600.37860006839</c:v>
                </c:pt>
                <c:pt idx="274">
                  <c:v>623600.37860006839</c:v>
                </c:pt>
                <c:pt idx="275">
                  <c:v>623600.37860006839</c:v>
                </c:pt>
                <c:pt idx="276">
                  <c:v>623600.37860006839</c:v>
                </c:pt>
                <c:pt idx="277">
                  <c:v>623600.37860006839</c:v>
                </c:pt>
                <c:pt idx="278">
                  <c:v>623600.37860006839</c:v>
                </c:pt>
                <c:pt idx="279">
                  <c:v>623600.37860006839</c:v>
                </c:pt>
                <c:pt idx="280">
                  <c:v>623600.37860006839</c:v>
                </c:pt>
                <c:pt idx="281">
                  <c:v>625616.18249564362</c:v>
                </c:pt>
                <c:pt idx="282">
                  <c:v>632218.12909691792</c:v>
                </c:pt>
                <c:pt idx="283">
                  <c:v>640857.63969121105</c:v>
                </c:pt>
                <c:pt idx="284">
                  <c:v>650968.71770202671</c:v>
                </c:pt>
                <c:pt idx="285">
                  <c:v>662093.97208633088</c:v>
                </c:pt>
                <c:pt idx="286">
                  <c:v>673541.12014956668</c:v>
                </c:pt>
                <c:pt idx="287">
                  <c:v>686119.9603918622</c:v>
                </c:pt>
                <c:pt idx="288">
                  <c:v>699861.33358296461</c:v>
                </c:pt>
                <c:pt idx="289">
                  <c:v>712269.3449844626</c:v>
                </c:pt>
                <c:pt idx="290">
                  <c:v>720206.64134644798</c:v>
                </c:pt>
                <c:pt idx="291">
                  <c:v>723519.83146476862</c:v>
                </c:pt>
                <c:pt idx="292">
                  <c:v>723564.62782675412</c:v>
                </c:pt>
                <c:pt idx="293">
                  <c:v>723564.62782675412</c:v>
                </c:pt>
                <c:pt idx="294">
                  <c:v>724229.75728380773</c:v>
                </c:pt>
                <c:pt idx="295">
                  <c:v>726113.56952237966</c:v>
                </c:pt>
                <c:pt idx="296">
                  <c:v>729058.50101228978</c:v>
                </c:pt>
                <c:pt idx="297">
                  <c:v>732729.81325086171</c:v>
                </c:pt>
                <c:pt idx="298">
                  <c:v>736619.94256937841</c:v>
                </c:pt>
                <c:pt idx="299">
                  <c:v>739994.96785976528</c:v>
                </c:pt>
                <c:pt idx="300">
                  <c:v>742647.35426126327</c:v>
                </c:pt>
                <c:pt idx="301">
                  <c:v>744378.73357977998</c:v>
                </c:pt>
                <c:pt idx="302">
                  <c:v>744998.49737182772</c:v>
                </c:pt>
                <c:pt idx="303">
                  <c:v>744998.49737182772</c:v>
                </c:pt>
                <c:pt idx="304">
                  <c:v>744998.49737182772</c:v>
                </c:pt>
                <c:pt idx="305">
                  <c:v>744998.49737182772</c:v>
                </c:pt>
                <c:pt idx="306">
                  <c:v>744998.49737182772</c:v>
                </c:pt>
                <c:pt idx="307">
                  <c:v>744998.49737182772</c:v>
                </c:pt>
                <c:pt idx="308">
                  <c:v>746202.14639301028</c:v>
                </c:pt>
                <c:pt idx="309">
                  <c:v>747545.5037502402</c:v>
                </c:pt>
                <c:pt idx="310">
                  <c:v>748405.86900056503</c:v>
                </c:pt>
                <c:pt idx="311">
                  <c:v>748788.29743687261</c:v>
                </c:pt>
                <c:pt idx="312">
                  <c:v>748788.29743687261</c:v>
                </c:pt>
                <c:pt idx="313">
                  <c:v>748788.29743687261</c:v>
                </c:pt>
                <c:pt idx="314">
                  <c:v>748788.29743687261</c:v>
                </c:pt>
                <c:pt idx="315">
                  <c:v>748788.29743687261</c:v>
                </c:pt>
                <c:pt idx="316">
                  <c:v>748788.29743687261</c:v>
                </c:pt>
                <c:pt idx="317">
                  <c:v>748788.29743687261</c:v>
                </c:pt>
                <c:pt idx="318">
                  <c:v>748788.29743687261</c:v>
                </c:pt>
                <c:pt idx="319">
                  <c:v>748788.29743687261</c:v>
                </c:pt>
                <c:pt idx="320">
                  <c:v>748788.29743687261</c:v>
                </c:pt>
                <c:pt idx="321">
                  <c:v>748788.29743687261</c:v>
                </c:pt>
                <c:pt idx="322">
                  <c:v>749242.04377249605</c:v>
                </c:pt>
                <c:pt idx="323">
                  <c:v>749790.89427478611</c:v>
                </c:pt>
                <c:pt idx="324">
                  <c:v>749946.95040300651</c:v>
                </c:pt>
                <c:pt idx="325">
                  <c:v>750642.80216059939</c:v>
                </c:pt>
                <c:pt idx="326">
                  <c:v>751429.9386404145</c:v>
                </c:pt>
                <c:pt idx="327">
                  <c:v>751932.87795424578</c:v>
                </c:pt>
                <c:pt idx="328">
                  <c:v>751932.87795424578</c:v>
                </c:pt>
                <c:pt idx="329">
                  <c:v>751932.87795424578</c:v>
                </c:pt>
                <c:pt idx="330">
                  <c:v>751932.87795424578</c:v>
                </c:pt>
                <c:pt idx="331">
                  <c:v>752110.75399428222</c:v>
                </c:pt>
                <c:pt idx="332">
                  <c:v>752157.65406823461</c:v>
                </c:pt>
                <c:pt idx="333">
                  <c:v>752157.65406823461</c:v>
                </c:pt>
                <c:pt idx="334">
                  <c:v>752254.62031410763</c:v>
                </c:pt>
                <c:pt idx="335">
                  <c:v>752254.62031410763</c:v>
                </c:pt>
                <c:pt idx="336">
                  <c:v>752449.94534658338</c:v>
                </c:pt>
                <c:pt idx="337">
                  <c:v>753023.9473946488</c:v>
                </c:pt>
                <c:pt idx="338">
                  <c:v>754216.14742712455</c:v>
                </c:pt>
                <c:pt idx="339">
                  <c:v>756781.17988577636</c:v>
                </c:pt>
                <c:pt idx="340">
                  <c:v>761394.07262852543</c:v>
                </c:pt>
                <c:pt idx="341">
                  <c:v>767377.11840454396</c:v>
                </c:pt>
                <c:pt idx="342">
                  <c:v>772039.56658624008</c:v>
                </c:pt>
                <c:pt idx="343">
                  <c:v>774310.81805319374</c:v>
                </c:pt>
                <c:pt idx="344">
                  <c:v>775937.32845580357</c:v>
                </c:pt>
                <c:pt idx="345">
                  <c:v>778164.07624051312</c:v>
                </c:pt>
                <c:pt idx="346">
                  <c:v>780483.71609245788</c:v>
                </c:pt>
                <c:pt idx="347">
                  <c:v>782417.81002008438</c:v>
                </c:pt>
                <c:pt idx="348">
                  <c:v>784810.72537442215</c:v>
                </c:pt>
                <c:pt idx="349">
                  <c:v>787161.38420888933</c:v>
                </c:pt>
                <c:pt idx="350">
                  <c:v>789016.62927713839</c:v>
                </c:pt>
                <c:pt idx="351">
                  <c:v>790341.77620912949</c:v>
                </c:pt>
                <c:pt idx="352">
                  <c:v>791445.73655515641</c:v>
                </c:pt>
                <c:pt idx="353">
                  <c:v>792543.94653469836</c:v>
                </c:pt>
                <c:pt idx="354">
                  <c:v>793742.98813098518</c:v>
                </c:pt>
                <c:pt idx="355">
                  <c:v>795261.71722727199</c:v>
                </c:pt>
                <c:pt idx="356">
                  <c:v>796902.3095177433</c:v>
                </c:pt>
                <c:pt idx="357">
                  <c:v>798119.74811640114</c:v>
                </c:pt>
                <c:pt idx="358">
                  <c:v>798119.74811640114</c:v>
                </c:pt>
                <c:pt idx="359">
                  <c:v>798119.74811640114</c:v>
                </c:pt>
                <c:pt idx="360">
                  <c:v>798119.74811640114</c:v>
                </c:pt>
                <c:pt idx="361">
                  <c:v>798119.74811640114</c:v>
                </c:pt>
                <c:pt idx="362">
                  <c:v>798119.74811640114</c:v>
                </c:pt>
                <c:pt idx="363">
                  <c:v>798119.74811640114</c:v>
                </c:pt>
                <c:pt idx="364">
                  <c:v>798688.16990002443</c:v>
                </c:pt>
                <c:pt idx="365">
                  <c:v>799651.90418364771</c:v>
                </c:pt>
                <c:pt idx="366">
                  <c:v>800939.07303312456</c:v>
                </c:pt>
                <c:pt idx="367">
                  <c:v>802902.90335218655</c:v>
                </c:pt>
                <c:pt idx="368">
                  <c:v>805804.18895228743</c:v>
                </c:pt>
                <c:pt idx="369">
                  <c:v>808816.90798006009</c:v>
                </c:pt>
                <c:pt idx="370">
                  <c:v>810829.21410828049</c:v>
                </c:pt>
                <c:pt idx="371">
                  <c:v>811457.20970655442</c:v>
                </c:pt>
                <c:pt idx="372">
                  <c:v>811457.20970655442</c:v>
                </c:pt>
                <c:pt idx="373">
                  <c:v>811457.20970655442</c:v>
                </c:pt>
                <c:pt idx="374">
                  <c:v>811457.20970655442</c:v>
                </c:pt>
                <c:pt idx="375">
                  <c:v>811457.20970655442</c:v>
                </c:pt>
                <c:pt idx="376">
                  <c:v>811457.20970655442</c:v>
                </c:pt>
                <c:pt idx="377">
                  <c:v>811457.20970655442</c:v>
                </c:pt>
                <c:pt idx="378">
                  <c:v>811457.20970655442</c:v>
                </c:pt>
                <c:pt idx="379">
                  <c:v>811457.20970655442</c:v>
                </c:pt>
                <c:pt idx="380">
                  <c:v>811457.20970655442</c:v>
                </c:pt>
                <c:pt idx="381">
                  <c:v>811457.20970655442</c:v>
                </c:pt>
                <c:pt idx="382">
                  <c:v>811457.20970655442</c:v>
                </c:pt>
                <c:pt idx="383">
                  <c:v>811457.20970655442</c:v>
                </c:pt>
                <c:pt idx="384">
                  <c:v>811457.20970655442</c:v>
                </c:pt>
                <c:pt idx="385">
                  <c:v>811457.20970655442</c:v>
                </c:pt>
                <c:pt idx="386">
                  <c:v>811457.20970655442</c:v>
                </c:pt>
                <c:pt idx="387">
                  <c:v>811457.20970655442</c:v>
                </c:pt>
                <c:pt idx="388">
                  <c:v>811457.20970655442</c:v>
                </c:pt>
                <c:pt idx="389">
                  <c:v>811457.20970655442</c:v>
                </c:pt>
                <c:pt idx="390">
                  <c:v>811457.20970655442</c:v>
                </c:pt>
                <c:pt idx="391">
                  <c:v>811457.20970655442</c:v>
                </c:pt>
                <c:pt idx="392">
                  <c:v>811516.1995728662</c:v>
                </c:pt>
                <c:pt idx="393">
                  <c:v>811940.51665750344</c:v>
                </c:pt>
                <c:pt idx="394">
                  <c:v>813259.75467734982</c:v>
                </c:pt>
                <c:pt idx="395">
                  <c:v>815957.46849965688</c:v>
                </c:pt>
                <c:pt idx="396">
                  <c:v>820342.87265635456</c:v>
                </c:pt>
                <c:pt idx="397">
                  <c:v>826475.51749036647</c:v>
                </c:pt>
                <c:pt idx="398">
                  <c:v>833437.55899006431</c:v>
                </c:pt>
                <c:pt idx="399">
                  <c:v>838860.15341992839</c:v>
                </c:pt>
                <c:pt idx="400">
                  <c:v>841390.48397637974</c:v>
                </c:pt>
                <c:pt idx="401">
                  <c:v>841867.48119949782</c:v>
                </c:pt>
                <c:pt idx="402">
                  <c:v>841867.48119949782</c:v>
                </c:pt>
                <c:pt idx="403">
                  <c:v>841867.48119949782</c:v>
                </c:pt>
                <c:pt idx="404">
                  <c:v>841867.48119949782</c:v>
                </c:pt>
                <c:pt idx="405">
                  <c:v>841867.48119949782</c:v>
                </c:pt>
                <c:pt idx="406">
                  <c:v>841867.48119949782</c:v>
                </c:pt>
                <c:pt idx="407">
                  <c:v>841867.48119949782</c:v>
                </c:pt>
                <c:pt idx="408">
                  <c:v>841867.48119949782</c:v>
                </c:pt>
                <c:pt idx="409">
                  <c:v>841867.48119949782</c:v>
                </c:pt>
                <c:pt idx="410">
                  <c:v>842317.42834866594</c:v>
                </c:pt>
                <c:pt idx="411">
                  <c:v>843038.42662388645</c:v>
                </c:pt>
                <c:pt idx="412">
                  <c:v>843879.12589008373</c:v>
                </c:pt>
                <c:pt idx="413">
                  <c:v>844849.79814478173</c:v>
                </c:pt>
                <c:pt idx="414">
                  <c:v>846247.64772154263</c:v>
                </c:pt>
                <c:pt idx="415">
                  <c:v>848413.01290093863</c:v>
                </c:pt>
                <c:pt idx="416">
                  <c:v>850992.11225439014</c:v>
                </c:pt>
                <c:pt idx="417">
                  <c:v>852988.42078035022</c:v>
                </c:pt>
                <c:pt idx="418">
                  <c:v>853863.55803792959</c:v>
                </c:pt>
                <c:pt idx="419">
                  <c:v>853863.55803792959</c:v>
                </c:pt>
                <c:pt idx="420">
                  <c:v>853863.55803792959</c:v>
                </c:pt>
                <c:pt idx="421">
                  <c:v>853863.55803792959</c:v>
                </c:pt>
                <c:pt idx="422">
                  <c:v>854400.96339073568</c:v>
                </c:pt>
                <c:pt idx="423">
                  <c:v>855697.91010537709</c:v>
                </c:pt>
                <c:pt idx="424">
                  <c:v>858180.28985379206</c:v>
                </c:pt>
                <c:pt idx="425">
                  <c:v>862921.85072248254</c:v>
                </c:pt>
                <c:pt idx="426">
                  <c:v>871073.80077671993</c:v>
                </c:pt>
                <c:pt idx="427">
                  <c:v>881765.97082532861</c:v>
                </c:pt>
                <c:pt idx="428">
                  <c:v>890567.06464823522</c:v>
                </c:pt>
                <c:pt idx="429">
                  <c:v>894684.45876207633</c:v>
                </c:pt>
                <c:pt idx="430">
                  <c:v>895617.99477861926</c:v>
                </c:pt>
                <c:pt idx="431">
                  <c:v>895617.99477861926</c:v>
                </c:pt>
                <c:pt idx="432">
                  <c:v>895617.99477861926</c:v>
                </c:pt>
                <c:pt idx="433">
                  <c:v>896199.37871524435</c:v>
                </c:pt>
                <c:pt idx="434">
                  <c:v>896891.33127802797</c:v>
                </c:pt>
                <c:pt idx="435">
                  <c:v>896891.33127802797</c:v>
                </c:pt>
                <c:pt idx="436">
                  <c:v>896891.33127802797</c:v>
                </c:pt>
                <c:pt idx="437">
                  <c:v>896891.33127802797</c:v>
                </c:pt>
                <c:pt idx="438">
                  <c:v>896891.33127802797</c:v>
                </c:pt>
                <c:pt idx="439">
                  <c:v>896891.33127802797</c:v>
                </c:pt>
                <c:pt idx="440">
                  <c:v>896891.33127802797</c:v>
                </c:pt>
                <c:pt idx="441">
                  <c:v>896891.33127802797</c:v>
                </c:pt>
                <c:pt idx="442">
                  <c:v>896891.33127802797</c:v>
                </c:pt>
                <c:pt idx="443">
                  <c:v>896891.33127802797</c:v>
                </c:pt>
                <c:pt idx="444">
                  <c:v>896891.33127802797</c:v>
                </c:pt>
                <c:pt idx="445">
                  <c:v>896891.33127802797</c:v>
                </c:pt>
                <c:pt idx="446">
                  <c:v>896891.33127802797</c:v>
                </c:pt>
                <c:pt idx="447">
                  <c:v>896891.33127802797</c:v>
                </c:pt>
                <c:pt idx="448">
                  <c:v>896891.33127802797</c:v>
                </c:pt>
                <c:pt idx="449">
                  <c:v>896891.33127802797</c:v>
                </c:pt>
                <c:pt idx="450">
                  <c:v>896891.33127802797</c:v>
                </c:pt>
                <c:pt idx="451">
                  <c:v>896891.33127802797</c:v>
                </c:pt>
                <c:pt idx="452">
                  <c:v>896891.33127802797</c:v>
                </c:pt>
                <c:pt idx="453">
                  <c:v>896891.33127802797</c:v>
                </c:pt>
                <c:pt idx="454">
                  <c:v>896891.33127802797</c:v>
                </c:pt>
                <c:pt idx="455">
                  <c:v>896891.33127802797</c:v>
                </c:pt>
                <c:pt idx="456">
                  <c:v>896891.33127802797</c:v>
                </c:pt>
                <c:pt idx="457">
                  <c:v>896891.33127802797</c:v>
                </c:pt>
                <c:pt idx="458">
                  <c:v>896891.33127802797</c:v>
                </c:pt>
                <c:pt idx="459">
                  <c:v>896891.33127802797</c:v>
                </c:pt>
                <c:pt idx="460">
                  <c:v>896891.33127802797</c:v>
                </c:pt>
                <c:pt idx="461">
                  <c:v>896891.33127802797</c:v>
                </c:pt>
                <c:pt idx="462">
                  <c:v>896891.33127802797</c:v>
                </c:pt>
                <c:pt idx="463">
                  <c:v>896891.33127802797</c:v>
                </c:pt>
                <c:pt idx="464">
                  <c:v>896891.33127802797</c:v>
                </c:pt>
                <c:pt idx="465">
                  <c:v>896891.33127802797</c:v>
                </c:pt>
                <c:pt idx="466">
                  <c:v>896891.33127802797</c:v>
                </c:pt>
                <c:pt idx="467">
                  <c:v>896891.33127802797</c:v>
                </c:pt>
                <c:pt idx="468">
                  <c:v>896891.33127802797</c:v>
                </c:pt>
                <c:pt idx="469">
                  <c:v>896891.33127802797</c:v>
                </c:pt>
                <c:pt idx="470">
                  <c:v>896891.33127802797</c:v>
                </c:pt>
                <c:pt idx="471">
                  <c:v>896891.33127802797</c:v>
                </c:pt>
                <c:pt idx="472">
                  <c:v>896891.33127802797</c:v>
                </c:pt>
                <c:pt idx="473">
                  <c:v>896891.33127802797</c:v>
                </c:pt>
                <c:pt idx="474">
                  <c:v>896891.33127802797</c:v>
                </c:pt>
                <c:pt idx="475">
                  <c:v>896891.33127802797</c:v>
                </c:pt>
                <c:pt idx="476">
                  <c:v>896891.33127802797</c:v>
                </c:pt>
                <c:pt idx="477">
                  <c:v>896891.33127802797</c:v>
                </c:pt>
                <c:pt idx="478">
                  <c:v>896891.33127802797</c:v>
                </c:pt>
                <c:pt idx="479">
                  <c:v>896891.33127802797</c:v>
                </c:pt>
                <c:pt idx="480">
                  <c:v>896891.33127802797</c:v>
                </c:pt>
                <c:pt idx="481">
                  <c:v>896891.33127802797</c:v>
                </c:pt>
                <c:pt idx="482">
                  <c:v>896891.33127802797</c:v>
                </c:pt>
                <c:pt idx="483">
                  <c:v>896891.33127802797</c:v>
                </c:pt>
                <c:pt idx="484">
                  <c:v>896891.33127802797</c:v>
                </c:pt>
                <c:pt idx="485">
                  <c:v>896891.33127802797</c:v>
                </c:pt>
                <c:pt idx="486">
                  <c:v>896891.33127802797</c:v>
                </c:pt>
                <c:pt idx="487">
                  <c:v>896891.33127802797</c:v>
                </c:pt>
                <c:pt idx="488">
                  <c:v>896891.33127802797</c:v>
                </c:pt>
                <c:pt idx="489">
                  <c:v>896891.33127802797</c:v>
                </c:pt>
                <c:pt idx="490">
                  <c:v>896891.33127802797</c:v>
                </c:pt>
                <c:pt idx="491">
                  <c:v>896891.33127802797</c:v>
                </c:pt>
                <c:pt idx="492">
                  <c:v>896891.33127802797</c:v>
                </c:pt>
                <c:pt idx="493">
                  <c:v>896891.33127802797</c:v>
                </c:pt>
                <c:pt idx="494">
                  <c:v>896891.33127802797</c:v>
                </c:pt>
                <c:pt idx="495">
                  <c:v>896891.33127802797</c:v>
                </c:pt>
                <c:pt idx="496">
                  <c:v>896891.33127802797</c:v>
                </c:pt>
                <c:pt idx="497">
                  <c:v>896891.33127802797</c:v>
                </c:pt>
                <c:pt idx="498">
                  <c:v>896891.33127802797</c:v>
                </c:pt>
                <c:pt idx="499">
                  <c:v>896891.33127802797</c:v>
                </c:pt>
                <c:pt idx="500">
                  <c:v>896891.33127802797</c:v>
                </c:pt>
                <c:pt idx="501">
                  <c:v>896891.33127802797</c:v>
                </c:pt>
                <c:pt idx="502">
                  <c:v>896891.33127802797</c:v>
                </c:pt>
                <c:pt idx="503">
                  <c:v>896891.33127802797</c:v>
                </c:pt>
                <c:pt idx="504">
                  <c:v>896891.33127802797</c:v>
                </c:pt>
                <c:pt idx="505">
                  <c:v>896891.33127802797</c:v>
                </c:pt>
                <c:pt idx="506">
                  <c:v>896891.33127802797</c:v>
                </c:pt>
                <c:pt idx="507">
                  <c:v>896891.33127802797</c:v>
                </c:pt>
                <c:pt idx="508">
                  <c:v>896891.33127802797</c:v>
                </c:pt>
                <c:pt idx="509">
                  <c:v>896891.33127802797</c:v>
                </c:pt>
                <c:pt idx="510">
                  <c:v>896891.33127802797</c:v>
                </c:pt>
                <c:pt idx="511">
                  <c:v>896891.33127802797</c:v>
                </c:pt>
                <c:pt idx="512">
                  <c:v>896957.96003322862</c:v>
                </c:pt>
                <c:pt idx="513">
                  <c:v>897635.02776664007</c:v>
                </c:pt>
                <c:pt idx="514">
                  <c:v>900232.00900391</c:v>
                </c:pt>
                <c:pt idx="515">
                  <c:v>905293.81514313887</c:v>
                </c:pt>
                <c:pt idx="516">
                  <c:v>911565.81541071995</c:v>
                </c:pt>
                <c:pt idx="517">
                  <c:v>916433.20981518459</c:v>
                </c:pt>
                <c:pt idx="518">
                  <c:v>918553.19193222246</c:v>
                </c:pt>
                <c:pt idx="519">
                  <c:v>919000.25738259358</c:v>
                </c:pt>
                <c:pt idx="520">
                  <c:v>919000.25738259358</c:v>
                </c:pt>
                <c:pt idx="521">
                  <c:v>919000.25738259358</c:v>
                </c:pt>
                <c:pt idx="522">
                  <c:v>919000.25738259358</c:v>
                </c:pt>
                <c:pt idx="523">
                  <c:v>919000.25738259358</c:v>
                </c:pt>
                <c:pt idx="524">
                  <c:v>919000.25738259358</c:v>
                </c:pt>
                <c:pt idx="525">
                  <c:v>919000.25738259358</c:v>
                </c:pt>
                <c:pt idx="526">
                  <c:v>919000.25738259358</c:v>
                </c:pt>
                <c:pt idx="527">
                  <c:v>919000.25738259358</c:v>
                </c:pt>
                <c:pt idx="528">
                  <c:v>919000.25738259358</c:v>
                </c:pt>
                <c:pt idx="529">
                  <c:v>919000.25738259358</c:v>
                </c:pt>
                <c:pt idx="530">
                  <c:v>919000.25738259358</c:v>
                </c:pt>
                <c:pt idx="531">
                  <c:v>919000.25738259358</c:v>
                </c:pt>
                <c:pt idx="532">
                  <c:v>919000.25738259358</c:v>
                </c:pt>
                <c:pt idx="533">
                  <c:v>919016.97784203757</c:v>
                </c:pt>
                <c:pt idx="534">
                  <c:v>919199.82008193096</c:v>
                </c:pt>
                <c:pt idx="535">
                  <c:v>919809.94818657683</c:v>
                </c:pt>
                <c:pt idx="536">
                  <c:v>921001.03059568326</c:v>
                </c:pt>
                <c:pt idx="537">
                  <c:v>923760.04326556902</c:v>
                </c:pt>
                <c:pt idx="538">
                  <c:v>929539.7071717456</c:v>
                </c:pt>
                <c:pt idx="539">
                  <c:v>937579.17541085405</c:v>
                </c:pt>
                <c:pt idx="540">
                  <c:v>943623.64139630401</c:v>
                </c:pt>
                <c:pt idx="541">
                  <c:v>946029.58838346682</c:v>
                </c:pt>
                <c:pt idx="542">
                  <c:v>946938.31314840738</c:v>
                </c:pt>
                <c:pt idx="543">
                  <c:v>947187.18177662778</c:v>
                </c:pt>
                <c:pt idx="544">
                  <c:v>947187.18177662778</c:v>
                </c:pt>
                <c:pt idx="545">
                  <c:v>947187.18177662778</c:v>
                </c:pt>
                <c:pt idx="546">
                  <c:v>947187.18177662778</c:v>
                </c:pt>
                <c:pt idx="547">
                  <c:v>947187.18177662778</c:v>
                </c:pt>
                <c:pt idx="548">
                  <c:v>947187.18177662778</c:v>
                </c:pt>
                <c:pt idx="549">
                  <c:v>947187.18177662778</c:v>
                </c:pt>
                <c:pt idx="550">
                  <c:v>947187.18177662778</c:v>
                </c:pt>
                <c:pt idx="551">
                  <c:v>947187.18177662778</c:v>
                </c:pt>
                <c:pt idx="552">
                  <c:v>947215.00326913758</c:v>
                </c:pt>
                <c:pt idx="553">
                  <c:v>947238.98822382477</c:v>
                </c:pt>
                <c:pt idx="554">
                  <c:v>947463.801516167</c:v>
                </c:pt>
                <c:pt idx="555">
                  <c:v>947884.5708939844</c:v>
                </c:pt>
                <c:pt idx="556">
                  <c:v>948505.47916069068</c:v>
                </c:pt>
                <c:pt idx="557">
                  <c:v>949390.6743974773</c:v>
                </c:pt>
                <c:pt idx="558">
                  <c:v>950574.85787040275</c:v>
                </c:pt>
                <c:pt idx="559">
                  <c:v>952653.16901398962</c:v>
                </c:pt>
                <c:pt idx="560">
                  <c:v>954903.9659921662</c:v>
                </c:pt>
                <c:pt idx="561">
                  <c:v>955927.66011973447</c:v>
                </c:pt>
                <c:pt idx="562">
                  <c:v>956626.701469525</c:v>
                </c:pt>
                <c:pt idx="563">
                  <c:v>956626.701469525</c:v>
                </c:pt>
                <c:pt idx="564">
                  <c:v>956626.701469525</c:v>
                </c:pt>
                <c:pt idx="565">
                  <c:v>956626.701469525</c:v>
                </c:pt>
                <c:pt idx="566">
                  <c:v>956626.701469525</c:v>
                </c:pt>
                <c:pt idx="567">
                  <c:v>956626.701469525</c:v>
                </c:pt>
                <c:pt idx="568">
                  <c:v>956626.701469525</c:v>
                </c:pt>
                <c:pt idx="569">
                  <c:v>956626.701469525</c:v>
                </c:pt>
                <c:pt idx="570">
                  <c:v>956626.701469525</c:v>
                </c:pt>
                <c:pt idx="571">
                  <c:v>956626.701469525</c:v>
                </c:pt>
                <c:pt idx="572">
                  <c:v>956626.701469525</c:v>
                </c:pt>
                <c:pt idx="573">
                  <c:v>956626.701469525</c:v>
                </c:pt>
                <c:pt idx="574">
                  <c:v>956626.701469525</c:v>
                </c:pt>
                <c:pt idx="575">
                  <c:v>956626.701469525</c:v>
                </c:pt>
                <c:pt idx="576">
                  <c:v>956626.701469525</c:v>
                </c:pt>
                <c:pt idx="577">
                  <c:v>956626.701469525</c:v>
                </c:pt>
                <c:pt idx="578">
                  <c:v>956626.701469525</c:v>
                </c:pt>
                <c:pt idx="579">
                  <c:v>956626.701469525</c:v>
                </c:pt>
                <c:pt idx="580">
                  <c:v>956626.701469525</c:v>
                </c:pt>
                <c:pt idx="581">
                  <c:v>956626.701469525</c:v>
                </c:pt>
                <c:pt idx="582">
                  <c:v>956626.701469525</c:v>
                </c:pt>
                <c:pt idx="583">
                  <c:v>956626.701469525</c:v>
                </c:pt>
                <c:pt idx="584">
                  <c:v>956626.701469525</c:v>
                </c:pt>
                <c:pt idx="585">
                  <c:v>956626.701469525</c:v>
                </c:pt>
                <c:pt idx="586">
                  <c:v>956626.701469525</c:v>
                </c:pt>
                <c:pt idx="587">
                  <c:v>956626.701469525</c:v>
                </c:pt>
                <c:pt idx="588">
                  <c:v>956626.701469525</c:v>
                </c:pt>
                <c:pt idx="589">
                  <c:v>956626.701469525</c:v>
                </c:pt>
                <c:pt idx="590">
                  <c:v>956626.701469525</c:v>
                </c:pt>
                <c:pt idx="591">
                  <c:v>956626.701469525</c:v>
                </c:pt>
                <c:pt idx="592">
                  <c:v>956626.701469525</c:v>
                </c:pt>
                <c:pt idx="593">
                  <c:v>956626.701469525</c:v>
                </c:pt>
                <c:pt idx="594">
                  <c:v>956626.701469525</c:v>
                </c:pt>
                <c:pt idx="595">
                  <c:v>956626.701469525</c:v>
                </c:pt>
                <c:pt idx="596">
                  <c:v>956626.701469525</c:v>
                </c:pt>
                <c:pt idx="597">
                  <c:v>956626.701469525</c:v>
                </c:pt>
                <c:pt idx="598">
                  <c:v>956626.701469525</c:v>
                </c:pt>
                <c:pt idx="599">
                  <c:v>956626.701469525</c:v>
                </c:pt>
                <c:pt idx="600">
                  <c:v>956626.701469525</c:v>
                </c:pt>
                <c:pt idx="601">
                  <c:v>956744.68990001886</c:v>
                </c:pt>
                <c:pt idx="602">
                  <c:v>957128.90281798935</c:v>
                </c:pt>
                <c:pt idx="603">
                  <c:v>958594.80750450247</c:v>
                </c:pt>
                <c:pt idx="604">
                  <c:v>962214.39291615435</c:v>
                </c:pt>
                <c:pt idx="605">
                  <c:v>968587.175515685</c:v>
                </c:pt>
                <c:pt idx="606">
                  <c:v>977970.63852197421</c:v>
                </c:pt>
                <c:pt idx="607">
                  <c:v>989547.38630668377</c:v>
                </c:pt>
                <c:pt idx="608">
                  <c:v>1001862.2216107486</c:v>
                </c:pt>
                <c:pt idx="609">
                  <c:v>1014697.4017050274</c:v>
                </c:pt>
                <c:pt idx="610">
                  <c:v>1028843.9720850082</c:v>
                </c:pt>
                <c:pt idx="611">
                  <c:v>1043832.7948494406</c:v>
                </c:pt>
                <c:pt idx="612">
                  <c:v>1056313.7787864967</c:v>
                </c:pt>
                <c:pt idx="613">
                  <c:v>1063687.7698340074</c:v>
                </c:pt>
                <c:pt idx="614">
                  <c:v>1067238.5968277175</c:v>
                </c:pt>
                <c:pt idx="615">
                  <c:v>1069837.6918250758</c:v>
                </c:pt>
                <c:pt idx="616">
                  <c:v>1072425.9888417665</c:v>
                </c:pt>
                <c:pt idx="617">
                  <c:v>1074440.4991953352</c:v>
                </c:pt>
                <c:pt idx="618">
                  <c:v>1075321.588133856</c:v>
                </c:pt>
                <c:pt idx="619">
                  <c:v>1075321.588133856</c:v>
                </c:pt>
                <c:pt idx="620">
                  <c:v>1075321.588133856</c:v>
                </c:pt>
                <c:pt idx="621">
                  <c:v>1075494.7595753304</c:v>
                </c:pt>
                <c:pt idx="622">
                  <c:v>1077169.261697409</c:v>
                </c:pt>
                <c:pt idx="623">
                  <c:v>1080019.8451406697</c:v>
                </c:pt>
                <c:pt idx="624">
                  <c:v>1084082.2204475133</c:v>
                </c:pt>
                <c:pt idx="625">
                  <c:v>1088916.515328919</c:v>
                </c:pt>
                <c:pt idx="626">
                  <c:v>1093320.3525894352</c:v>
                </c:pt>
                <c:pt idx="627">
                  <c:v>1096713.6081422286</c:v>
                </c:pt>
                <c:pt idx="628">
                  <c:v>1099579.7803616887</c:v>
                </c:pt>
                <c:pt idx="629">
                  <c:v>1102621.6470255931</c:v>
                </c:pt>
                <c:pt idx="630">
                  <c:v>1106731.5087104724</c:v>
                </c:pt>
                <c:pt idx="631">
                  <c:v>1112530.3290892714</c:v>
                </c:pt>
                <c:pt idx="632">
                  <c:v>1119598.6668329621</c:v>
                </c:pt>
                <c:pt idx="633">
                  <c:v>1127657.6460928589</c:v>
                </c:pt>
                <c:pt idx="634">
                  <c:v>1136220.4846978532</c:v>
                </c:pt>
                <c:pt idx="635">
                  <c:v>1144295.567771724</c:v>
                </c:pt>
                <c:pt idx="636">
                  <c:v>1150782.5828128264</c:v>
                </c:pt>
                <c:pt idx="637">
                  <c:v>1155320.5860065038</c:v>
                </c:pt>
                <c:pt idx="638">
                  <c:v>1158846.4364224032</c:v>
                </c:pt>
                <c:pt idx="639">
                  <c:v>1161955.0402112161</c:v>
                </c:pt>
                <c:pt idx="640">
                  <c:v>1165038.9833266579</c:v>
                </c:pt>
                <c:pt idx="641">
                  <c:v>1169516.9705899826</c:v>
                </c:pt>
                <c:pt idx="642">
                  <c:v>1176706.632289717</c:v>
                </c:pt>
                <c:pt idx="643">
                  <c:v>1184969.5146167055</c:v>
                </c:pt>
                <c:pt idx="644">
                  <c:v>1191534.9388839323</c:v>
                </c:pt>
                <c:pt idx="645">
                  <c:v>1197097.5243359087</c:v>
                </c:pt>
                <c:pt idx="646">
                  <c:v>1202942.5948518966</c:v>
                </c:pt>
                <c:pt idx="647">
                  <c:v>1208858.7936152534</c:v>
                </c:pt>
                <c:pt idx="648">
                  <c:v>1214413.6224293122</c:v>
                </c:pt>
                <c:pt idx="649">
                  <c:v>1218916.4054894093</c:v>
                </c:pt>
                <c:pt idx="650">
                  <c:v>1221234.3409704813</c:v>
                </c:pt>
                <c:pt idx="651">
                  <c:v>1221234.3409704813</c:v>
                </c:pt>
                <c:pt idx="652">
                  <c:v>1221234.3409704813</c:v>
                </c:pt>
                <c:pt idx="653">
                  <c:v>1221234.3409704813</c:v>
                </c:pt>
                <c:pt idx="654">
                  <c:v>1221234.3409704813</c:v>
                </c:pt>
                <c:pt idx="655">
                  <c:v>1221234.3409704813</c:v>
                </c:pt>
                <c:pt idx="656">
                  <c:v>1221234.3409704813</c:v>
                </c:pt>
                <c:pt idx="657">
                  <c:v>1221234.3409704813</c:v>
                </c:pt>
                <c:pt idx="658">
                  <c:v>1221234.3409704813</c:v>
                </c:pt>
                <c:pt idx="659">
                  <c:v>1221234.3409704813</c:v>
                </c:pt>
                <c:pt idx="660">
                  <c:v>1221234.3409704813</c:v>
                </c:pt>
                <c:pt idx="661">
                  <c:v>1221234.3409704813</c:v>
                </c:pt>
                <c:pt idx="662">
                  <c:v>1221234.3409704813</c:v>
                </c:pt>
                <c:pt idx="663">
                  <c:v>1221234.3409704813</c:v>
                </c:pt>
                <c:pt idx="664">
                  <c:v>1221234.3409704813</c:v>
                </c:pt>
                <c:pt idx="665">
                  <c:v>1221432.6028639146</c:v>
                </c:pt>
                <c:pt idx="666">
                  <c:v>1222882.2209292282</c:v>
                </c:pt>
                <c:pt idx="667">
                  <c:v>1226918.4969822266</c:v>
                </c:pt>
                <c:pt idx="668">
                  <c:v>1234392.0322953395</c:v>
                </c:pt>
                <c:pt idx="669">
                  <c:v>1243388.0771874716</c:v>
                </c:pt>
                <c:pt idx="670">
                  <c:v>1254111.2871670136</c:v>
                </c:pt>
                <c:pt idx="671">
                  <c:v>1263033.228257305</c:v>
                </c:pt>
                <c:pt idx="672">
                  <c:v>1269967.6165000733</c:v>
                </c:pt>
                <c:pt idx="673">
                  <c:v>1277368.3596227732</c:v>
                </c:pt>
                <c:pt idx="674">
                  <c:v>1285245.4775721217</c:v>
                </c:pt>
                <c:pt idx="675">
                  <c:v>1291012.3247363192</c:v>
                </c:pt>
                <c:pt idx="676">
                  <c:v>1294063.0570908352</c:v>
                </c:pt>
                <c:pt idx="677">
                  <c:v>1294352.1446659295</c:v>
                </c:pt>
                <c:pt idx="678">
                  <c:v>1294352.1446659295</c:v>
                </c:pt>
                <c:pt idx="679">
                  <c:v>1294352.1446659295</c:v>
                </c:pt>
                <c:pt idx="680">
                  <c:v>1294352.1446659295</c:v>
                </c:pt>
                <c:pt idx="681">
                  <c:v>1294352.1446659295</c:v>
                </c:pt>
                <c:pt idx="682">
                  <c:v>1294352.1446659295</c:v>
                </c:pt>
                <c:pt idx="683">
                  <c:v>1294352.1446659295</c:v>
                </c:pt>
                <c:pt idx="684">
                  <c:v>1294352.1446659295</c:v>
                </c:pt>
                <c:pt idx="685">
                  <c:v>1296876.7648664501</c:v>
                </c:pt>
                <c:pt idx="686">
                  <c:v>1301861.0125356994</c:v>
                </c:pt>
                <c:pt idx="687">
                  <c:v>1307121.1004044034</c:v>
                </c:pt>
                <c:pt idx="688">
                  <c:v>1312752.3558782882</c:v>
                </c:pt>
                <c:pt idx="689">
                  <c:v>1318863.4071412</c:v>
                </c:pt>
                <c:pt idx="690">
                  <c:v>1323223.6331429332</c:v>
                </c:pt>
                <c:pt idx="691">
                  <c:v>1325677.0047819705</c:v>
                </c:pt>
                <c:pt idx="692">
                  <c:v>1328269.5129003096</c:v>
                </c:pt>
                <c:pt idx="693">
                  <c:v>1331786.8194354773</c:v>
                </c:pt>
                <c:pt idx="694">
                  <c:v>1335175.8948514108</c:v>
                </c:pt>
                <c:pt idx="695">
                  <c:v>1336473.7831457281</c:v>
                </c:pt>
                <c:pt idx="696">
                  <c:v>1336473.7831457281</c:v>
                </c:pt>
                <c:pt idx="697">
                  <c:v>1336473.7831457281</c:v>
                </c:pt>
                <c:pt idx="698">
                  <c:v>1336473.7831457281</c:v>
                </c:pt>
                <c:pt idx="699">
                  <c:v>1336473.7831457281</c:v>
                </c:pt>
                <c:pt idx="700">
                  <c:v>1336473.7831457281</c:v>
                </c:pt>
                <c:pt idx="701">
                  <c:v>1336737.1967981234</c:v>
                </c:pt>
                <c:pt idx="702">
                  <c:v>1337477.319935326</c:v>
                </c:pt>
                <c:pt idx="703">
                  <c:v>1338297.6514058618</c:v>
                </c:pt>
                <c:pt idx="704">
                  <c:v>1338314.7970722264</c:v>
                </c:pt>
                <c:pt idx="705">
                  <c:v>1338314.7970722264</c:v>
                </c:pt>
                <c:pt idx="706">
                  <c:v>1338314.7970722264</c:v>
                </c:pt>
                <c:pt idx="707">
                  <c:v>1338314.7970722264</c:v>
                </c:pt>
                <c:pt idx="708">
                  <c:v>1338314.7970722264</c:v>
                </c:pt>
                <c:pt idx="709">
                  <c:v>1338971.3922989932</c:v>
                </c:pt>
                <c:pt idx="710">
                  <c:v>1342067.859597153</c:v>
                </c:pt>
                <c:pt idx="711">
                  <c:v>1347931.3766969123</c:v>
                </c:pt>
                <c:pt idx="712">
                  <c:v>1352624.9780284865</c:v>
                </c:pt>
                <c:pt idx="713">
                  <c:v>1353651.7444912321</c:v>
                </c:pt>
                <c:pt idx="714">
                  <c:v>1353651.7444912321</c:v>
                </c:pt>
                <c:pt idx="715">
                  <c:v>1353651.7444912321</c:v>
                </c:pt>
                <c:pt idx="716">
                  <c:v>1353651.7444912321</c:v>
                </c:pt>
                <c:pt idx="717">
                  <c:v>1353651.7444912321</c:v>
                </c:pt>
                <c:pt idx="718">
                  <c:v>1354583.3397179989</c:v>
                </c:pt>
                <c:pt idx="719">
                  <c:v>1357085.920290842</c:v>
                </c:pt>
                <c:pt idx="720">
                  <c:v>1361098.8293715727</c:v>
                </c:pt>
                <c:pt idx="721">
                  <c:v>1365121.3227154731</c:v>
                </c:pt>
                <c:pt idx="722">
                  <c:v>1369147.9562813607</c:v>
                </c:pt>
                <c:pt idx="723">
                  <c:v>1373051.7214382698</c:v>
                </c:pt>
                <c:pt idx="724">
                  <c:v>1377876.8179190699</c:v>
                </c:pt>
                <c:pt idx="725">
                  <c:v>1385093.9674022519</c:v>
                </c:pt>
                <c:pt idx="726">
                  <c:v>1395897.7619685349</c:v>
                </c:pt>
                <c:pt idx="727">
                  <c:v>1408201.275396147</c:v>
                </c:pt>
                <c:pt idx="728">
                  <c:v>1418051.5391003126</c:v>
                </c:pt>
                <c:pt idx="729">
                  <c:v>1426157.8234422321</c:v>
                </c:pt>
                <c:pt idx="730">
                  <c:v>1431264.9987713799</c:v>
                </c:pt>
                <c:pt idx="731">
                  <c:v>1434340.7256246842</c:v>
                </c:pt>
                <c:pt idx="732">
                  <c:v>1437267.4630556384</c:v>
                </c:pt>
                <c:pt idx="733">
                  <c:v>1440377.5593860091</c:v>
                </c:pt>
                <c:pt idx="734">
                  <c:v>1443672.6598496162</c:v>
                </c:pt>
                <c:pt idx="735">
                  <c:v>1447329.897683081</c:v>
                </c:pt>
                <c:pt idx="736">
                  <c:v>1451532.4039495126</c:v>
                </c:pt>
                <c:pt idx="737">
                  <c:v>1455652.8979925471</c:v>
                </c:pt>
                <c:pt idx="738">
                  <c:v>1458974.826739205</c:v>
                </c:pt>
                <c:pt idx="739">
                  <c:v>1463824.7485643383</c:v>
                </c:pt>
                <c:pt idx="740">
                  <c:v>1470593.2090800079</c:v>
                </c:pt>
                <c:pt idx="741">
                  <c:v>1476871.4152392861</c:v>
                </c:pt>
                <c:pt idx="742">
                  <c:v>1481496.0768166031</c:v>
                </c:pt>
                <c:pt idx="743">
                  <c:v>1484871.1021069901</c:v>
                </c:pt>
                <c:pt idx="744">
                  <c:v>1488077.4268009665</c:v>
                </c:pt>
                <c:pt idx="745">
                  <c:v>1491283.7514949429</c:v>
                </c:pt>
                <c:pt idx="746">
                  <c:v>1495227.7627415</c:v>
                </c:pt>
                <c:pt idx="747">
                  <c:v>1500323.8930799519</c:v>
                </c:pt>
                <c:pt idx="748">
                  <c:v>1506275.0698057148</c:v>
                </c:pt>
                <c:pt idx="749">
                  <c:v>1511803.081960544</c:v>
                </c:pt>
                <c:pt idx="750">
                  <c:v>1515877.105412198</c:v>
                </c:pt>
                <c:pt idx="751">
                  <c:v>1519000.0871971853</c:v>
                </c:pt>
                <c:pt idx="752">
                  <c:v>1521351.7574090059</c:v>
                </c:pt>
                <c:pt idx="753">
                  <c:v>1522343.7695152129</c:v>
                </c:pt>
                <c:pt idx="754">
                  <c:v>1522349.4617347934</c:v>
                </c:pt>
                <c:pt idx="755">
                  <c:v>1522349.4617347934</c:v>
                </c:pt>
                <c:pt idx="756">
                  <c:v>1522349.4617347934</c:v>
                </c:pt>
                <c:pt idx="757">
                  <c:v>1522349.4617347934</c:v>
                </c:pt>
                <c:pt idx="758">
                  <c:v>1522349.4617347934</c:v>
                </c:pt>
                <c:pt idx="759">
                  <c:v>1522349.4617347934</c:v>
                </c:pt>
                <c:pt idx="760">
                  <c:v>1522349.4617347934</c:v>
                </c:pt>
                <c:pt idx="761">
                  <c:v>1522349.4617347934</c:v>
                </c:pt>
                <c:pt idx="762">
                  <c:v>1522349.4617347934</c:v>
                </c:pt>
                <c:pt idx="763">
                  <c:v>1522349.4617347934</c:v>
                </c:pt>
                <c:pt idx="764">
                  <c:v>1522349.4617347934</c:v>
                </c:pt>
                <c:pt idx="765">
                  <c:v>1524812.7750987941</c:v>
                </c:pt>
                <c:pt idx="766">
                  <c:v>1529314.5730684139</c:v>
                </c:pt>
                <c:pt idx="767">
                  <c:v>1534785.6478259934</c:v>
                </c:pt>
                <c:pt idx="768">
                  <c:v>1541323.1187417412</c:v>
                </c:pt>
                <c:pt idx="769">
                  <c:v>1550013.4492981925</c:v>
                </c:pt>
                <c:pt idx="770">
                  <c:v>1562618.1781099234</c:v>
                </c:pt>
                <c:pt idx="771">
                  <c:v>1577674.5163054874</c:v>
                </c:pt>
                <c:pt idx="772">
                  <c:v>1593938.5616653934</c:v>
                </c:pt>
                <c:pt idx="773">
                  <c:v>1609558.5758611257</c:v>
                </c:pt>
                <c:pt idx="774">
                  <c:v>1624206.5801632383</c:v>
                </c:pt>
                <c:pt idx="775">
                  <c:v>1640489.3818919281</c:v>
                </c:pt>
                <c:pt idx="776">
                  <c:v>1655527.0820260886</c:v>
                </c:pt>
                <c:pt idx="777">
                  <c:v>1668324.3919005564</c:v>
                </c:pt>
                <c:pt idx="778">
                  <c:v>1680560.0512629822</c:v>
                </c:pt>
                <c:pt idx="779">
                  <c:v>1692150.7111154692</c:v>
                </c:pt>
                <c:pt idx="780">
                  <c:v>1702471.1339871567</c:v>
                </c:pt>
                <c:pt idx="781">
                  <c:v>1711626.0688449857</c:v>
                </c:pt>
                <c:pt idx="782">
                  <c:v>1719748.5692864079</c:v>
                </c:pt>
                <c:pt idx="783">
                  <c:v>1727014.9410055759</c:v>
                </c:pt>
                <c:pt idx="784">
                  <c:v>1734100.913486917</c:v>
                </c:pt>
                <c:pt idx="785">
                  <c:v>1742247.1124314701</c:v>
                </c:pt>
                <c:pt idx="786">
                  <c:v>1750797.1262786931</c:v>
                </c:pt>
                <c:pt idx="787">
                  <c:v>1757968.1587144979</c:v>
                </c:pt>
                <c:pt idx="788">
                  <c:v>1763913.0237495189</c:v>
                </c:pt>
                <c:pt idx="789">
                  <c:v>1769857.8887845399</c:v>
                </c:pt>
                <c:pt idx="790">
                  <c:v>1776571.1457453412</c:v>
                </c:pt>
                <c:pt idx="791">
                  <c:v>1783847.0393053629</c:v>
                </c:pt>
                <c:pt idx="792">
                  <c:v>1789421.8142420002</c:v>
                </c:pt>
                <c:pt idx="793">
                  <c:v>1789421.8142420002</c:v>
                </c:pt>
                <c:pt idx="794">
                  <c:v>1789421.8142420002</c:v>
                </c:pt>
                <c:pt idx="795">
                  <c:v>1789421.8142420002</c:v>
                </c:pt>
                <c:pt idx="796">
                  <c:v>1789421.8142420002</c:v>
                </c:pt>
                <c:pt idx="797">
                  <c:v>1789421.8142420002</c:v>
                </c:pt>
                <c:pt idx="798">
                  <c:v>1789421.8142420002</c:v>
                </c:pt>
                <c:pt idx="799">
                  <c:v>1789421.8142420002</c:v>
                </c:pt>
                <c:pt idx="800">
                  <c:v>1790227.0908109867</c:v>
                </c:pt>
                <c:pt idx="801">
                  <c:v>1793708.0931901485</c:v>
                </c:pt>
                <c:pt idx="802">
                  <c:v>1801630.6620902638</c:v>
                </c:pt>
                <c:pt idx="803">
                  <c:v>1815110.6475628091</c:v>
                </c:pt>
                <c:pt idx="804">
                  <c:v>1830639.2223572775</c:v>
                </c:pt>
                <c:pt idx="805">
                  <c:v>1842597.1160109544</c:v>
                </c:pt>
                <c:pt idx="806">
                  <c:v>1849505.4688486184</c:v>
                </c:pt>
                <c:pt idx="807">
                  <c:v>1852828.8887089624</c:v>
                </c:pt>
                <c:pt idx="808">
                  <c:v>1853081.026165253</c:v>
                </c:pt>
                <c:pt idx="809">
                  <c:v>1853081.026165253</c:v>
                </c:pt>
                <c:pt idx="810">
                  <c:v>1853081.026165253</c:v>
                </c:pt>
                <c:pt idx="811">
                  <c:v>1853081.026165253</c:v>
                </c:pt>
                <c:pt idx="812">
                  <c:v>1853081.026165253</c:v>
                </c:pt>
                <c:pt idx="813">
                  <c:v>1853081.026165253</c:v>
                </c:pt>
                <c:pt idx="814">
                  <c:v>1853081.026165253</c:v>
                </c:pt>
                <c:pt idx="815">
                  <c:v>1853081.026165253</c:v>
                </c:pt>
                <c:pt idx="816">
                  <c:v>1853081.026165253</c:v>
                </c:pt>
                <c:pt idx="817">
                  <c:v>1853081.026165253</c:v>
                </c:pt>
                <c:pt idx="818">
                  <c:v>1853081.026165253</c:v>
                </c:pt>
                <c:pt idx="819">
                  <c:v>1853780.0675150435</c:v>
                </c:pt>
                <c:pt idx="820">
                  <c:v>1857552.5351553811</c:v>
                </c:pt>
                <c:pt idx="821">
                  <c:v>1864032.4927737664</c:v>
                </c:pt>
                <c:pt idx="822">
                  <c:v>1871302.9874153286</c:v>
                </c:pt>
                <c:pt idx="823">
                  <c:v>1879002.3415116153</c:v>
                </c:pt>
                <c:pt idx="824">
                  <c:v>1886504.0417808301</c:v>
                </c:pt>
                <c:pt idx="825">
                  <c:v>1893586.9611062431</c:v>
                </c:pt>
                <c:pt idx="826">
                  <c:v>1900910.7003600155</c:v>
                </c:pt>
                <c:pt idx="827">
                  <c:v>1908288.7712995023</c:v>
                </c:pt>
                <c:pt idx="828">
                  <c:v>1916829.4044112116</c:v>
                </c:pt>
                <c:pt idx="829">
                  <c:v>1927280.3059801981</c:v>
                </c:pt>
                <c:pt idx="830">
                  <c:v>1938164.734726856</c:v>
                </c:pt>
                <c:pt idx="831">
                  <c:v>1947607.5577565059</c:v>
                </c:pt>
                <c:pt idx="832">
                  <c:v>1954129.3330001966</c:v>
                </c:pt>
                <c:pt idx="833">
                  <c:v>1959089.3989093208</c:v>
                </c:pt>
                <c:pt idx="834">
                  <c:v>1964314.288403031</c:v>
                </c:pt>
                <c:pt idx="835">
                  <c:v>1969637.1685647934</c:v>
                </c:pt>
                <c:pt idx="836">
                  <c:v>1974662.2336831142</c:v>
                </c:pt>
                <c:pt idx="837">
                  <c:v>1980134.4200908667</c:v>
                </c:pt>
                <c:pt idx="838">
                  <c:v>1986696.7357084455</c:v>
                </c:pt>
                <c:pt idx="839">
                  <c:v>1993430.6101550797</c:v>
                </c:pt>
                <c:pt idx="840">
                  <c:v>2000099.4142780371</c:v>
                </c:pt>
                <c:pt idx="841">
                  <c:v>2007940.0386273516</c:v>
                </c:pt>
                <c:pt idx="842">
                  <c:v>2016871.5876146981</c:v>
                </c:pt>
                <c:pt idx="843">
                  <c:v>2025234.2443332593</c:v>
                </c:pt>
                <c:pt idx="844">
                  <c:v>2031833.6378265519</c:v>
                </c:pt>
                <c:pt idx="845">
                  <c:v>2037188.7955298461</c:v>
                </c:pt>
                <c:pt idx="846">
                  <c:v>2042360.1463172301</c:v>
                </c:pt>
                <c:pt idx="847">
                  <c:v>2048220.2099489712</c:v>
                </c:pt>
                <c:pt idx="848">
                  <c:v>2055932.9964903253</c:v>
                </c:pt>
                <c:pt idx="849">
                  <c:v>2065876.5056959577</c:v>
                </c:pt>
                <c:pt idx="850">
                  <c:v>2076173.091711673</c:v>
                </c:pt>
                <c:pt idx="851">
                  <c:v>2084859.9381944716</c:v>
                </c:pt>
                <c:pt idx="852">
                  <c:v>2092742.1716778029</c:v>
                </c:pt>
                <c:pt idx="853">
                  <c:v>2100754.8099606703</c:v>
                </c:pt>
                <c:pt idx="854">
                  <c:v>2108418.9275386636</c:v>
                </c:pt>
                <c:pt idx="855">
                  <c:v>2114959.9867578316</c:v>
                </c:pt>
                <c:pt idx="856">
                  <c:v>2120794.2368144863</c:v>
                </c:pt>
                <c:pt idx="857">
                  <c:v>2128829.8468242269</c:v>
                </c:pt>
                <c:pt idx="858">
                  <c:v>2140043.9980310057</c:v>
                </c:pt>
                <c:pt idx="859">
                  <c:v>2151613.4312411151</c:v>
                </c:pt>
                <c:pt idx="860">
                  <c:v>2161675.4434185112</c:v>
                </c:pt>
                <c:pt idx="861">
                  <c:v>2172920.493519994</c:v>
                </c:pt>
                <c:pt idx="862">
                  <c:v>2189018.4831963293</c:v>
                </c:pt>
                <c:pt idx="863">
                  <c:v>2205376.8254759996</c:v>
                </c:pt>
                <c:pt idx="864">
                  <c:v>2217184.9176484607</c:v>
                </c:pt>
                <c:pt idx="865">
                  <c:v>2227467.5889031128</c:v>
                </c:pt>
                <c:pt idx="866">
                  <c:v>2239872.1080384725</c:v>
                </c:pt>
                <c:pt idx="867">
                  <c:v>2254912.520612502</c:v>
                </c:pt>
                <c:pt idx="868">
                  <c:v>2268679.3573183995</c:v>
                </c:pt>
                <c:pt idx="869">
                  <c:v>2278247.6745497123</c:v>
                </c:pt>
                <c:pt idx="870">
                  <c:v>2285160.2302368707</c:v>
                </c:pt>
                <c:pt idx="871">
                  <c:v>2291132.0703990357</c:v>
                </c:pt>
                <c:pt idx="872">
                  <c:v>2296729.6012919857</c:v>
                </c:pt>
                <c:pt idx="873">
                  <c:v>2301668.7362623443</c:v>
                </c:pt>
                <c:pt idx="874">
                  <c:v>2305061.9193682307</c:v>
                </c:pt>
                <c:pt idx="875">
                  <c:v>2306606.0373910433</c:v>
                </c:pt>
                <c:pt idx="876">
                  <c:v>2306606.0373910433</c:v>
                </c:pt>
                <c:pt idx="877">
                  <c:v>2307239.0136152157</c:v>
                </c:pt>
                <c:pt idx="878">
                  <c:v>2310448.7682397491</c:v>
                </c:pt>
                <c:pt idx="879">
                  <c:v>2316000.9448645371</c:v>
                </c:pt>
                <c:pt idx="880">
                  <c:v>2319948.9548226581</c:v>
                </c:pt>
                <c:pt idx="881">
                  <c:v>2321093.9196050023</c:v>
                </c:pt>
                <c:pt idx="882">
                  <c:v>2324711.4737693714</c:v>
                </c:pt>
                <c:pt idx="883">
                  <c:v>2330926.2501559625</c:v>
                </c:pt>
                <c:pt idx="884">
                  <c:v>2337400.7487647762</c:v>
                </c:pt>
                <c:pt idx="885">
                  <c:v>2344675.8299189564</c:v>
                </c:pt>
                <c:pt idx="886">
                  <c:v>2352276.6933035557</c:v>
                </c:pt>
                <c:pt idx="887">
                  <c:v>2359397.5521439752</c:v>
                </c:pt>
                <c:pt idx="888">
                  <c:v>2365490.1469450491</c:v>
                </c:pt>
                <c:pt idx="889">
                  <c:v>2370235.0467253933</c:v>
                </c:pt>
                <c:pt idx="890">
                  <c:v>2373348.4612129065</c:v>
                </c:pt>
                <c:pt idx="891">
                  <c:v>2374541.4182449081</c:v>
                </c:pt>
                <c:pt idx="892">
                  <c:v>2374541.4182449081</c:v>
                </c:pt>
                <c:pt idx="893">
                  <c:v>2374541.4182449081</c:v>
                </c:pt>
                <c:pt idx="894">
                  <c:v>2374582.8073929157</c:v>
                </c:pt>
                <c:pt idx="895">
                  <c:v>2376205.6073636939</c:v>
                </c:pt>
                <c:pt idx="896">
                  <c:v>2379668.0422215229</c:v>
                </c:pt>
                <c:pt idx="897">
                  <c:v>2384283.640942839</c:v>
                </c:pt>
                <c:pt idx="898">
                  <c:v>2389135.6632752661</c:v>
                </c:pt>
                <c:pt idx="899">
                  <c:v>2393262.8564875652</c:v>
                </c:pt>
                <c:pt idx="900">
                  <c:v>2396169.1534081097</c:v>
                </c:pt>
                <c:pt idx="901">
                  <c:v>2396901.7904581772</c:v>
                </c:pt>
                <c:pt idx="902">
                  <c:v>2396901.7904581772</c:v>
                </c:pt>
                <c:pt idx="903">
                  <c:v>2396901.7904581772</c:v>
                </c:pt>
                <c:pt idx="904">
                  <c:v>2396901.7904581772</c:v>
                </c:pt>
                <c:pt idx="905">
                  <c:v>2396901.7904581772</c:v>
                </c:pt>
                <c:pt idx="906">
                  <c:v>2396901.7904581772</c:v>
                </c:pt>
                <c:pt idx="907">
                  <c:v>2397707.0670271637</c:v>
                </c:pt>
                <c:pt idx="908">
                  <c:v>2401188.0694063255</c:v>
                </c:pt>
                <c:pt idx="909">
                  <c:v>2409110.6383064408</c:v>
                </c:pt>
                <c:pt idx="910">
                  <c:v>2422590.6237789863</c:v>
                </c:pt>
                <c:pt idx="911">
                  <c:v>2438119.1985734547</c:v>
                </c:pt>
                <c:pt idx="912">
                  <c:v>2450077.0922271316</c:v>
                </c:pt>
                <c:pt idx="913">
                  <c:v>2458998.2922870177</c:v>
                </c:pt>
                <c:pt idx="914">
                  <c:v>2471732.6765761301</c:v>
                </c:pt>
                <c:pt idx="915">
                  <c:v>2484959.2356968471</c:v>
                </c:pt>
                <c:pt idx="916">
                  <c:v>2494310.0686703841</c:v>
                </c:pt>
                <c:pt idx="917">
                  <c:v>2500987.0811375333</c:v>
                </c:pt>
                <c:pt idx="918">
                  <c:v>2505371.8886522581</c:v>
                </c:pt>
                <c:pt idx="919">
                  <c:v>2511126.5975258742</c:v>
                </c:pt>
                <c:pt idx="920">
                  <c:v>2518998.3029328636</c:v>
                </c:pt>
                <c:pt idx="921">
                  <c:v>2530321.570739768</c:v>
                </c:pt>
                <c:pt idx="922">
                  <c:v>2543569.1395781906</c:v>
                </c:pt>
                <c:pt idx="923">
                  <c:v>2555842.1944479202</c:v>
                </c:pt>
                <c:pt idx="924">
                  <c:v>2561997.8077081563</c:v>
                </c:pt>
                <c:pt idx="925">
                  <c:v>2561997.8077081563</c:v>
                </c:pt>
                <c:pt idx="926">
                  <c:v>2562195.4360999977</c:v>
                </c:pt>
                <c:pt idx="927">
                  <c:v>2563985.7334021847</c:v>
                </c:pt>
                <c:pt idx="928">
                  <c:v>2566396.8552118097</c:v>
                </c:pt>
                <c:pt idx="929">
                  <c:v>2569455.5339285443</c:v>
                </c:pt>
                <c:pt idx="930">
                  <c:v>2572691.1281243376</c:v>
                </c:pt>
                <c:pt idx="931">
                  <c:v>2575885.3980737403</c:v>
                </c:pt>
                <c:pt idx="932">
                  <c:v>2578796.7523706718</c:v>
                </c:pt>
                <c:pt idx="933">
                  <c:v>2580748.2873404804</c:v>
                </c:pt>
                <c:pt idx="934">
                  <c:v>2581042.6492632949</c:v>
                </c:pt>
                <c:pt idx="935">
                  <c:v>2581042.6492632949</c:v>
                </c:pt>
                <c:pt idx="936">
                  <c:v>2582040.4525305475</c:v>
                </c:pt>
                <c:pt idx="937">
                  <c:v>2583839.3577002166</c:v>
                </c:pt>
                <c:pt idx="938">
                  <c:v>2585798.29731886</c:v>
                </c:pt>
                <c:pt idx="939">
                  <c:v>2587494.2785167596</c:v>
                </c:pt>
                <c:pt idx="940">
                  <c:v>2589545.9023306943</c:v>
                </c:pt>
                <c:pt idx="941">
                  <c:v>2592598.9496870767</c:v>
                </c:pt>
                <c:pt idx="942">
                  <c:v>2596052.0839761891</c:v>
                </c:pt>
                <c:pt idx="943">
                  <c:v>2599697.9469394982</c:v>
                </c:pt>
                <c:pt idx="944">
                  <c:v>2603755.5460139187</c:v>
                </c:pt>
                <c:pt idx="945">
                  <c:v>2608239.9303030311</c:v>
                </c:pt>
                <c:pt idx="946">
                  <c:v>2614203.6228155112</c:v>
                </c:pt>
                <c:pt idx="947">
                  <c:v>2621571.4790134109</c:v>
                </c:pt>
                <c:pt idx="948">
                  <c:v>2628251.3648837055</c:v>
                </c:pt>
                <c:pt idx="949">
                  <c:v>2633076.4591074758</c:v>
                </c:pt>
                <c:pt idx="950">
                  <c:v>2634885.8698417302</c:v>
                </c:pt>
                <c:pt idx="951">
                  <c:v>2634885.8698417302</c:v>
                </c:pt>
                <c:pt idx="952">
                  <c:v>2634885.8698417302</c:v>
                </c:pt>
                <c:pt idx="953">
                  <c:v>2634885.8698417302</c:v>
                </c:pt>
                <c:pt idx="954">
                  <c:v>2634885.8698417302</c:v>
                </c:pt>
                <c:pt idx="955">
                  <c:v>2634885.8698417302</c:v>
                </c:pt>
                <c:pt idx="956">
                  <c:v>2634885.8698417302</c:v>
                </c:pt>
                <c:pt idx="957">
                  <c:v>2634885.8698417302</c:v>
                </c:pt>
                <c:pt idx="958">
                  <c:v>2634885.8698417302</c:v>
                </c:pt>
                <c:pt idx="959">
                  <c:v>2640242.5158689204</c:v>
                </c:pt>
                <c:pt idx="960">
                  <c:v>2651265.0811884389</c:v>
                </c:pt>
                <c:pt idx="961">
                  <c:v>2667721.2041444941</c:v>
                </c:pt>
                <c:pt idx="962">
                  <c:v>2686522.4542202074</c:v>
                </c:pt>
                <c:pt idx="963">
                  <c:v>2704191.227235877</c:v>
                </c:pt>
                <c:pt idx="964">
                  <c:v>2718261.1391887348</c:v>
                </c:pt>
                <c:pt idx="965">
                  <c:v>2727788.9334471538</c:v>
                </c:pt>
                <c:pt idx="966">
                  <c:v>2733585.675178925</c:v>
                </c:pt>
                <c:pt idx="967">
                  <c:v>2737206.7321221163</c:v>
                </c:pt>
                <c:pt idx="968">
                  <c:v>2739819.5849649985</c:v>
                </c:pt>
                <c:pt idx="969">
                  <c:v>2741005.2262936104</c:v>
                </c:pt>
                <c:pt idx="970">
                  <c:v>2741005.2262936104</c:v>
                </c:pt>
                <c:pt idx="971">
                  <c:v>2741005.2262936104</c:v>
                </c:pt>
                <c:pt idx="972">
                  <c:v>2741005.2262936104</c:v>
                </c:pt>
                <c:pt idx="973">
                  <c:v>2741005.2262936104</c:v>
                </c:pt>
                <c:pt idx="974">
                  <c:v>2741005.2262936104</c:v>
                </c:pt>
                <c:pt idx="975">
                  <c:v>2741005.2262936104</c:v>
                </c:pt>
                <c:pt idx="976">
                  <c:v>2741005.2262936104</c:v>
                </c:pt>
                <c:pt idx="977">
                  <c:v>2741005.2262936104</c:v>
                </c:pt>
                <c:pt idx="978">
                  <c:v>2741005.2262936104</c:v>
                </c:pt>
                <c:pt idx="979">
                  <c:v>2741005.2262936104</c:v>
                </c:pt>
                <c:pt idx="980">
                  <c:v>2741005.2262936104</c:v>
                </c:pt>
                <c:pt idx="981">
                  <c:v>2741005.2262936104</c:v>
                </c:pt>
                <c:pt idx="982">
                  <c:v>2741005.2262936104</c:v>
                </c:pt>
                <c:pt idx="983">
                  <c:v>2741005.2262936104</c:v>
                </c:pt>
                <c:pt idx="984">
                  <c:v>2741005.2262936104</c:v>
                </c:pt>
                <c:pt idx="985">
                  <c:v>2741005.2262936104</c:v>
                </c:pt>
                <c:pt idx="986">
                  <c:v>2741005.2262936104</c:v>
                </c:pt>
                <c:pt idx="987">
                  <c:v>2741005.2262936104</c:v>
                </c:pt>
                <c:pt idx="988">
                  <c:v>2741005.2262936104</c:v>
                </c:pt>
                <c:pt idx="989">
                  <c:v>2741005.2262936104</c:v>
                </c:pt>
                <c:pt idx="990">
                  <c:v>2741005.2262936104</c:v>
                </c:pt>
                <c:pt idx="991">
                  <c:v>2741005.2262936104</c:v>
                </c:pt>
                <c:pt idx="992">
                  <c:v>2741005.2262936104</c:v>
                </c:pt>
                <c:pt idx="993">
                  <c:v>2741005.2262936104</c:v>
                </c:pt>
                <c:pt idx="994">
                  <c:v>2741005.2262936104</c:v>
                </c:pt>
                <c:pt idx="995">
                  <c:v>2741005.2262936104</c:v>
                </c:pt>
                <c:pt idx="996">
                  <c:v>2741005.2262936104</c:v>
                </c:pt>
                <c:pt idx="997">
                  <c:v>2741005.2262936104</c:v>
                </c:pt>
                <c:pt idx="998">
                  <c:v>2741005.2262936104</c:v>
                </c:pt>
                <c:pt idx="999">
                  <c:v>2741005.2262936104</c:v>
                </c:pt>
                <c:pt idx="1000">
                  <c:v>2741005.2262936104</c:v>
                </c:pt>
                <c:pt idx="1001">
                  <c:v>2741005.2262936104</c:v>
                </c:pt>
                <c:pt idx="1002">
                  <c:v>2741005.2262936104</c:v>
                </c:pt>
                <c:pt idx="1003">
                  <c:v>2741005.2262936104</c:v>
                </c:pt>
                <c:pt idx="1004">
                  <c:v>2741005.2262936104</c:v>
                </c:pt>
                <c:pt idx="1005">
                  <c:v>2741005.2262936104</c:v>
                </c:pt>
                <c:pt idx="1006">
                  <c:v>2741005.2262936104</c:v>
                </c:pt>
                <c:pt idx="1007">
                  <c:v>2741005.2262936104</c:v>
                </c:pt>
                <c:pt idx="1008">
                  <c:v>2741005.2262936104</c:v>
                </c:pt>
                <c:pt idx="1009">
                  <c:v>2741005.2262936104</c:v>
                </c:pt>
                <c:pt idx="1010">
                  <c:v>2741005.2262936104</c:v>
                </c:pt>
                <c:pt idx="1011">
                  <c:v>2741005.2262936104</c:v>
                </c:pt>
                <c:pt idx="1012">
                  <c:v>2741005.2262936104</c:v>
                </c:pt>
                <c:pt idx="1013">
                  <c:v>2741005.2262936104</c:v>
                </c:pt>
                <c:pt idx="1014">
                  <c:v>2741005.2262936104</c:v>
                </c:pt>
                <c:pt idx="1015">
                  <c:v>2741005.2262936104</c:v>
                </c:pt>
                <c:pt idx="1016">
                  <c:v>2741005.2262936104</c:v>
                </c:pt>
                <c:pt idx="1017">
                  <c:v>2741005.2262936104</c:v>
                </c:pt>
                <c:pt idx="1018">
                  <c:v>2741005.2262936104</c:v>
                </c:pt>
                <c:pt idx="1019">
                  <c:v>2741005.2262936104</c:v>
                </c:pt>
                <c:pt idx="1020">
                  <c:v>2741005.2262936104</c:v>
                </c:pt>
                <c:pt idx="1021">
                  <c:v>2741005.2262936104</c:v>
                </c:pt>
                <c:pt idx="1022">
                  <c:v>2741005.2262936104</c:v>
                </c:pt>
                <c:pt idx="1023">
                  <c:v>2741005.2262936104</c:v>
                </c:pt>
                <c:pt idx="1024">
                  <c:v>2741005.2262936104</c:v>
                </c:pt>
                <c:pt idx="1025">
                  <c:v>2741005.2262936104</c:v>
                </c:pt>
                <c:pt idx="1026">
                  <c:v>2741005.2262936104</c:v>
                </c:pt>
                <c:pt idx="1027">
                  <c:v>2741145.4470313564</c:v>
                </c:pt>
                <c:pt idx="1028">
                  <c:v>2742354.4547084789</c:v>
                </c:pt>
                <c:pt idx="1029">
                  <c:v>2746299.8346964754</c:v>
                </c:pt>
                <c:pt idx="1030">
                  <c:v>2753244.4300706596</c:v>
                </c:pt>
                <c:pt idx="1031">
                  <c:v>2761578.6884661843</c:v>
                </c:pt>
                <c:pt idx="1032">
                  <c:v>2770310.6537569766</c:v>
                </c:pt>
                <c:pt idx="1033">
                  <c:v>2779498.5090223011</c:v>
                </c:pt>
                <c:pt idx="1034">
                  <c:v>2789298.3926168829</c:v>
                </c:pt>
                <c:pt idx="1035">
                  <c:v>2799004.6711533149</c:v>
                </c:pt>
                <c:pt idx="1036">
                  <c:v>2807790.9635995161</c:v>
                </c:pt>
                <c:pt idx="1037">
                  <c:v>2815929.6621831744</c:v>
                </c:pt>
                <c:pt idx="1038">
                  <c:v>2824507.7139715543</c:v>
                </c:pt>
                <c:pt idx="1039">
                  <c:v>2834609.3647624091</c:v>
                </c:pt>
                <c:pt idx="1040">
                  <c:v>2845908.8703152025</c:v>
                </c:pt>
                <c:pt idx="1041">
                  <c:v>2857370.5006652265</c:v>
                </c:pt>
                <c:pt idx="1042">
                  <c:v>2867522.248734979</c:v>
                </c:pt>
                <c:pt idx="1043">
                  <c:v>2875266.510399166</c:v>
                </c:pt>
                <c:pt idx="1044">
                  <c:v>2880749.0115513797</c:v>
                </c:pt>
                <c:pt idx="1045">
                  <c:v>2885055.2666336047</c:v>
                </c:pt>
                <c:pt idx="1046">
                  <c:v>2889376.1620890843</c:v>
                </c:pt>
                <c:pt idx="1047">
                  <c:v>2893929.2612888189</c:v>
                </c:pt>
                <c:pt idx="1048">
                  <c:v>2897698.3578603556</c:v>
                </c:pt>
                <c:pt idx="1049">
                  <c:v>2899412.0820600903</c:v>
                </c:pt>
                <c:pt idx="1050">
                  <c:v>2899412.0820600903</c:v>
                </c:pt>
                <c:pt idx="1051">
                  <c:v>2899412.0820600903</c:v>
                </c:pt>
                <c:pt idx="1052">
                  <c:v>2899412.0820600903</c:v>
                </c:pt>
                <c:pt idx="1053">
                  <c:v>2899412.0820600903</c:v>
                </c:pt>
                <c:pt idx="1054">
                  <c:v>2899412.0820600903</c:v>
                </c:pt>
                <c:pt idx="1055">
                  <c:v>2899412.0820600903</c:v>
                </c:pt>
                <c:pt idx="1056">
                  <c:v>2899412.0820600903</c:v>
                </c:pt>
                <c:pt idx="1057">
                  <c:v>2899412.0820600903</c:v>
                </c:pt>
                <c:pt idx="1058">
                  <c:v>2899412.0820600903</c:v>
                </c:pt>
                <c:pt idx="1059">
                  <c:v>2899412.0820600903</c:v>
                </c:pt>
                <c:pt idx="1060">
                  <c:v>2899412.0820600903</c:v>
                </c:pt>
                <c:pt idx="1061">
                  <c:v>2899412.0820600903</c:v>
                </c:pt>
                <c:pt idx="1062">
                  <c:v>2899412.0820600903</c:v>
                </c:pt>
                <c:pt idx="1063">
                  <c:v>2900259.3482096568</c:v>
                </c:pt>
                <c:pt idx="1064">
                  <c:v>2902478.2171292133</c:v>
                </c:pt>
                <c:pt idx="1065">
                  <c:v>2907341.8500417531</c:v>
                </c:pt>
                <c:pt idx="1066">
                  <c:v>2914113.3774302662</c:v>
                </c:pt>
                <c:pt idx="1067">
                  <c:v>2919346.3786350875</c:v>
                </c:pt>
                <c:pt idx="1068">
                  <c:v>2922139.3799220026</c:v>
                </c:pt>
                <c:pt idx="1069">
                  <c:v>2925009.2355750888</c:v>
                </c:pt>
                <c:pt idx="1070">
                  <c:v>2929849.7087603668</c:v>
                </c:pt>
                <c:pt idx="1071">
                  <c:v>2937154.4730471889</c:v>
                </c:pt>
                <c:pt idx="1072">
                  <c:v>2946623.2379156901</c:v>
                </c:pt>
                <c:pt idx="1073">
                  <c:v>2958848.2219445873</c:v>
                </c:pt>
                <c:pt idx="1074">
                  <c:v>2974934.6703608544</c:v>
                </c:pt>
                <c:pt idx="1075">
                  <c:v>2994293.9206676977</c:v>
                </c:pt>
                <c:pt idx="1076">
                  <c:v>3014115.7938850159</c:v>
                </c:pt>
                <c:pt idx="1077">
                  <c:v>3032338.8140676636</c:v>
                </c:pt>
                <c:pt idx="1078">
                  <c:v>3048612.8926569261</c:v>
                </c:pt>
                <c:pt idx="1079">
                  <c:v>3064005.5134778195</c:v>
                </c:pt>
                <c:pt idx="1080">
                  <c:v>3077624.0075816447</c:v>
                </c:pt>
                <c:pt idx="1081">
                  <c:v>3087137.0158857564</c:v>
                </c:pt>
                <c:pt idx="1082">
                  <c:v>3092175.6415902264</c:v>
                </c:pt>
                <c:pt idx="1083">
                  <c:v>3092354.49003221</c:v>
                </c:pt>
                <c:pt idx="1084">
                  <c:v>3092354.49003221</c:v>
                </c:pt>
                <c:pt idx="1085">
                  <c:v>3092354.49003221</c:v>
                </c:pt>
                <c:pt idx="1086">
                  <c:v>3095334.685288358</c:v>
                </c:pt>
                <c:pt idx="1087">
                  <c:v>3100105.4361000615</c:v>
                </c:pt>
                <c:pt idx="1088">
                  <c:v>3105116.5147501384</c:v>
                </c:pt>
                <c:pt idx="1089">
                  <c:v>3109919.5593060101</c:v>
                </c:pt>
                <c:pt idx="1090">
                  <c:v>3114498.0205285484</c:v>
                </c:pt>
                <c:pt idx="1091">
                  <c:v>3119750.2317510867</c:v>
                </c:pt>
                <c:pt idx="1092">
                  <c:v>3127310.7739580357</c:v>
                </c:pt>
                <c:pt idx="1093">
                  <c:v>3138066.4571959735</c:v>
                </c:pt>
                <c:pt idx="1094">
                  <c:v>3149954.9059570828</c:v>
                </c:pt>
                <c:pt idx="1095">
                  <c:v>3160046.6566615528</c:v>
                </c:pt>
                <c:pt idx="1096">
                  <c:v>3167639.7719803704</c:v>
                </c:pt>
                <c:pt idx="1097">
                  <c:v>3172590.9518501</c:v>
                </c:pt>
                <c:pt idx="1098">
                  <c:v>3174078.1243598405</c:v>
                </c:pt>
                <c:pt idx="1099">
                  <c:v>3174078.1243598405</c:v>
                </c:pt>
                <c:pt idx="1100">
                  <c:v>3174078.1243598405</c:v>
                </c:pt>
                <c:pt idx="1101">
                  <c:v>3174398.0715696225</c:v>
                </c:pt>
                <c:pt idx="1102">
                  <c:v>3178690.5806285129</c:v>
                </c:pt>
                <c:pt idx="1103">
                  <c:v>3187311.5418510512</c:v>
                </c:pt>
                <c:pt idx="1104">
                  <c:v>3200162.8951337873</c:v>
                </c:pt>
                <c:pt idx="1105">
                  <c:v>3214124.3181388769</c:v>
                </c:pt>
                <c:pt idx="1106">
                  <c:v>3224932.9980086065</c:v>
                </c:pt>
                <c:pt idx="1107">
                  <c:v>3231712.7742153853</c:v>
                </c:pt>
                <c:pt idx="1108">
                  <c:v>3234782.8288193615</c:v>
                </c:pt>
                <c:pt idx="1109">
                  <c:v>3234782.8288193615</c:v>
                </c:pt>
                <c:pt idx="1110">
                  <c:v>3234782.8288193615</c:v>
                </c:pt>
                <c:pt idx="1111">
                  <c:v>3238116.3229231867</c:v>
                </c:pt>
                <c:pt idx="1112">
                  <c:v>3246380.7433439228</c:v>
                </c:pt>
                <c:pt idx="1113">
                  <c:v>3261153.890536923</c:v>
                </c:pt>
                <c:pt idx="1114">
                  <c:v>3280317.4708497217</c:v>
                </c:pt>
                <c:pt idx="1115">
                  <c:v>3297180.8583474243</c:v>
                </c:pt>
                <c:pt idx="1116">
                  <c:v>3308184.5861564972</c:v>
                </c:pt>
                <c:pt idx="1117">
                  <c:v>3314477.7367931297</c:v>
                </c:pt>
                <c:pt idx="1118">
                  <c:v>3316719.7745002797</c:v>
                </c:pt>
                <c:pt idx="1119">
                  <c:v>3316719.7745002797</c:v>
                </c:pt>
                <c:pt idx="1120">
                  <c:v>3317863.9935185374</c:v>
                </c:pt>
                <c:pt idx="1121">
                  <c:v>3320694.6411029482</c:v>
                </c:pt>
                <c:pt idx="1122">
                  <c:v>3323202.7221629699</c:v>
                </c:pt>
                <c:pt idx="1123">
                  <c:v>3323202.7221629699</c:v>
                </c:pt>
                <c:pt idx="1124">
                  <c:v>3323202.7221629699</c:v>
                </c:pt>
                <c:pt idx="1125">
                  <c:v>3323202.7221629699</c:v>
                </c:pt>
                <c:pt idx="1126">
                  <c:v>3323202.7221629699</c:v>
                </c:pt>
                <c:pt idx="1127">
                  <c:v>3323202.7221629699</c:v>
                </c:pt>
                <c:pt idx="1128">
                  <c:v>3323202.7221629699</c:v>
                </c:pt>
                <c:pt idx="1129">
                  <c:v>3323202.7221629699</c:v>
                </c:pt>
                <c:pt idx="1130">
                  <c:v>3323202.7221629699</c:v>
                </c:pt>
                <c:pt idx="1131">
                  <c:v>3323202.7221629699</c:v>
                </c:pt>
                <c:pt idx="1132">
                  <c:v>3323202.7221629699</c:v>
                </c:pt>
                <c:pt idx="1133">
                  <c:v>3323202.7221629699</c:v>
                </c:pt>
                <c:pt idx="1134">
                  <c:v>3323202.7221629699</c:v>
                </c:pt>
                <c:pt idx="1135">
                  <c:v>3323202.7221629699</c:v>
                </c:pt>
                <c:pt idx="1136">
                  <c:v>3323202.7221629699</c:v>
                </c:pt>
                <c:pt idx="1137">
                  <c:v>3323202.7221629699</c:v>
                </c:pt>
                <c:pt idx="1138">
                  <c:v>3323609.5325402785</c:v>
                </c:pt>
                <c:pt idx="1139">
                  <c:v>3324402.0068105659</c:v>
                </c:pt>
                <c:pt idx="1140">
                  <c:v>3325435.6299625277</c:v>
                </c:pt>
                <c:pt idx="1141">
                  <c:v>3327083.9877680461</c:v>
                </c:pt>
                <c:pt idx="1142">
                  <c:v>3330260.1011493541</c:v>
                </c:pt>
                <c:pt idx="1143">
                  <c:v>3335512.3217402669</c:v>
                </c:pt>
                <c:pt idx="1144">
                  <c:v>3341048.8993971762</c:v>
                </c:pt>
                <c:pt idx="1145">
                  <c:v>3344282.3924657465</c:v>
                </c:pt>
                <c:pt idx="1146">
                  <c:v>3344282.3924657465</c:v>
                </c:pt>
                <c:pt idx="1147">
                  <c:v>3344282.3924657465</c:v>
                </c:pt>
                <c:pt idx="1148">
                  <c:v>3344282.3924657465</c:v>
                </c:pt>
                <c:pt idx="1149">
                  <c:v>3344282.3924657465</c:v>
                </c:pt>
                <c:pt idx="1150">
                  <c:v>3344282.3924657465</c:v>
                </c:pt>
                <c:pt idx="1151">
                  <c:v>3344755.65435918</c:v>
                </c:pt>
                <c:pt idx="1152">
                  <c:v>3346099.7495859466</c:v>
                </c:pt>
                <c:pt idx="1153">
                  <c:v>3350266.0161795593</c:v>
                </c:pt>
                <c:pt idx="1154">
                  <c:v>3359095.3455297789</c:v>
                </c:pt>
                <c:pt idx="1155">
                  <c:v>3370772.2098015812</c:v>
                </c:pt>
                <c:pt idx="1156">
                  <c:v>3382106.9052934465</c:v>
                </c:pt>
                <c:pt idx="1157">
                  <c:v>3394675.465491516</c:v>
                </c:pt>
                <c:pt idx="1158">
                  <c:v>3410771.3490077071</c:v>
                </c:pt>
                <c:pt idx="1159">
                  <c:v>3431095.2653502463</c:v>
                </c:pt>
                <c:pt idx="1160">
                  <c:v>3453722.3696101429</c:v>
                </c:pt>
                <c:pt idx="1161">
                  <c:v>3475848.4987528659</c:v>
                </c:pt>
                <c:pt idx="1162">
                  <c:v>3497269.7556014759</c:v>
                </c:pt>
                <c:pt idx="1163">
                  <c:v>3519202.6150220204</c:v>
                </c:pt>
                <c:pt idx="1164">
                  <c:v>3541972.6460718638</c:v>
                </c:pt>
                <c:pt idx="1165">
                  <c:v>3565509.7594564632</c:v>
                </c:pt>
                <c:pt idx="1166">
                  <c:v>3585050.5796995759</c:v>
                </c:pt>
                <c:pt idx="1167">
                  <c:v>3599847.2978059156</c:v>
                </c:pt>
                <c:pt idx="1168">
                  <c:v>3616491.4437248819</c:v>
                </c:pt>
                <c:pt idx="1169">
                  <c:v>3634978.0755537134</c:v>
                </c:pt>
                <c:pt idx="1170">
                  <c:v>3653221.2032594956</c:v>
                </c:pt>
                <c:pt idx="1171">
                  <c:v>3671463.9276839895</c:v>
                </c:pt>
                <c:pt idx="1172">
                  <c:v>3689348.8827847443</c:v>
                </c:pt>
                <c:pt idx="1173">
                  <c:v>3706780.4789493098</c:v>
                </c:pt>
                <c:pt idx="1174">
                  <c:v>3724021.060026689</c:v>
                </c:pt>
                <c:pt idx="1175">
                  <c:v>3740700.8063904494</c:v>
                </c:pt>
                <c:pt idx="1176">
                  <c:v>3756730.1068603699</c:v>
                </c:pt>
                <c:pt idx="1177">
                  <c:v>3772717.3257898171</c:v>
                </c:pt>
                <c:pt idx="1178">
                  <c:v>3789658.2161072427</c:v>
                </c:pt>
                <c:pt idx="1179">
                  <c:v>3807645.5954153351</c:v>
                </c:pt>
                <c:pt idx="1180">
                  <c:v>3826020.2467509396</c:v>
                </c:pt>
                <c:pt idx="1181">
                  <c:v>3844444.2380116428</c:v>
                </c:pt>
                <c:pt idx="1182">
                  <c:v>3862181.5664968574</c:v>
                </c:pt>
                <c:pt idx="1183">
                  <c:v>3879140.6126548862</c:v>
                </c:pt>
                <c:pt idx="1184">
                  <c:v>3895623.7278218209</c:v>
                </c:pt>
                <c:pt idx="1185">
                  <c:v>3911232.4044738258</c:v>
                </c:pt>
                <c:pt idx="1186">
                  <c:v>3925173.8034471995</c:v>
                </c:pt>
                <c:pt idx="1187">
                  <c:v>3938048.4315872397</c:v>
                </c:pt>
                <c:pt idx="1188">
                  <c:v>3950923.0597272799</c:v>
                </c:pt>
                <c:pt idx="1189">
                  <c:v>3963797.6878673201</c:v>
                </c:pt>
                <c:pt idx="1190">
                  <c:v>3976672.3160073604</c:v>
                </c:pt>
                <c:pt idx="1191">
                  <c:v>3989546.9441474006</c:v>
                </c:pt>
                <c:pt idx="1192">
                  <c:v>4002421.5722874408</c:v>
                </c:pt>
                <c:pt idx="1193">
                  <c:v>4015296.200427481</c:v>
                </c:pt>
                <c:pt idx="1194">
                  <c:v>4028170.8285675212</c:v>
                </c:pt>
                <c:pt idx="1195">
                  <c:v>4041401.0469853394</c:v>
                </c:pt>
                <c:pt idx="1196">
                  <c:v>4054665.6124994992</c:v>
                </c:pt>
                <c:pt idx="1197">
                  <c:v>4067930.1780136591</c:v>
                </c:pt>
                <c:pt idx="1198">
                  <c:v>4082654.5721421493</c:v>
                </c:pt>
                <c:pt idx="1199">
                  <c:v>4098954.9028550605</c:v>
                </c:pt>
                <c:pt idx="1200">
                  <c:v>4116884.0176365273</c:v>
                </c:pt>
                <c:pt idx="1201">
                  <c:v>4136220.6962200943</c:v>
                </c:pt>
                <c:pt idx="1202">
                  <c:v>4155157.9886943754</c:v>
                </c:pt>
                <c:pt idx="1203">
                  <c:v>4172870.0324340365</c:v>
                </c:pt>
                <c:pt idx="1204">
                  <c:v>4189263.4361675624</c:v>
                </c:pt>
                <c:pt idx="1205">
                  <c:v>4204622.8543130951</c:v>
                </c:pt>
                <c:pt idx="1206">
                  <c:v>4219649.0961508295</c:v>
                </c:pt>
                <c:pt idx="1207">
                  <c:v>4234712.7153569339</c:v>
                </c:pt>
                <c:pt idx="1208">
                  <c:v>4249813.7795660486</c:v>
                </c:pt>
                <c:pt idx="1209">
                  <c:v>4264580.3425935078</c:v>
                </c:pt>
                <c:pt idx="1210">
                  <c:v>4278974.891732078</c:v>
                </c:pt>
                <c:pt idx="1211">
                  <c:v>4293369.4408706482</c:v>
                </c:pt>
                <c:pt idx="1212">
                  <c:v>4307391.9761203295</c:v>
                </c:pt>
                <c:pt idx="1213">
                  <c:v>4321378.1444961103</c:v>
                </c:pt>
                <c:pt idx="1214">
                  <c:v>4335735.944816336</c:v>
                </c:pt>
                <c:pt idx="1215">
                  <c:v>4350093.7451365618</c:v>
                </c:pt>
                <c:pt idx="1216">
                  <c:v>4364079.9135123426</c:v>
                </c:pt>
                <c:pt idx="1217">
                  <c:v>4377658.532718447</c:v>
                </c:pt>
                <c:pt idx="1218">
                  <c:v>4391201.3023339594</c:v>
                </c:pt>
                <c:pt idx="1219">
                  <c:v>4404708.2899239371</c:v>
                </c:pt>
                <c:pt idx="1220">
                  <c:v>4417809.4588171877</c:v>
                </c:pt>
                <c:pt idx="1221">
                  <c:v>4430101.4841917418</c:v>
                </c:pt>
                <c:pt idx="1222">
                  <c:v>4441922.4168202914</c:v>
                </c:pt>
                <c:pt idx="1223">
                  <c:v>4453275.1520712934</c:v>
                </c:pt>
                <c:pt idx="1224">
                  <c:v>4464861.0067559583</c:v>
                </c:pt>
                <c:pt idx="1225">
                  <c:v>4477109.8105644956</c:v>
                </c:pt>
                <c:pt idx="1226">
                  <c:v>4489654.7806927133</c:v>
                </c:pt>
                <c:pt idx="1227">
                  <c:v>4502165.555012187</c:v>
                </c:pt>
                <c:pt idx="1228">
                  <c:v>4514608.136373532</c:v>
                </c:pt>
                <c:pt idx="1229">
                  <c:v>4527016.7204463268</c:v>
                </c:pt>
                <c:pt idx="1230">
                  <c:v>4538995.8065862469</c:v>
                </c:pt>
                <c:pt idx="1231">
                  <c:v>4551269.0611513341</c:v>
                </c:pt>
                <c:pt idx="1232">
                  <c:v>4564229.759014314</c:v>
                </c:pt>
                <c:pt idx="1233">
                  <c:v>4577190.456877294</c:v>
                </c:pt>
                <c:pt idx="1234">
                  <c:v>4590116.788724483</c:v>
                </c:pt>
                <c:pt idx="1235">
                  <c:v>4602682.946960561</c:v>
                </c:pt>
                <c:pt idx="1236">
                  <c:v>4614462.514390124</c:v>
                </c:pt>
                <c:pt idx="1237">
                  <c:v>4625100.1626456669</c:v>
                </c:pt>
                <c:pt idx="1238">
                  <c:v>4634152.783642726</c:v>
                </c:pt>
                <c:pt idx="1239">
                  <c:v>4641963.682516953</c:v>
                </c:pt>
                <c:pt idx="1240">
                  <c:v>4649198.1209392995</c:v>
                </c:pt>
                <c:pt idx="1241">
                  <c:v>4656590.3727077479</c:v>
                </c:pt>
                <c:pt idx="1242">
                  <c:v>4664138.2035331046</c:v>
                </c:pt>
                <c:pt idx="1243">
                  <c:v>4671522.9485752918</c:v>
                </c:pt>
                <c:pt idx="1244">
                  <c:v>4678720.2752374541</c:v>
                </c:pt>
                <c:pt idx="1245">
                  <c:v>4686098.1665665451</c:v>
                </c:pt>
                <c:pt idx="1246">
                  <c:v>4692981.2750413045</c:v>
                </c:pt>
                <c:pt idx="1247">
                  <c:v>4699351.3544633584</c:v>
                </c:pt>
                <c:pt idx="1248">
                  <c:v>4705547.8778482499</c:v>
                </c:pt>
                <c:pt idx="1249">
                  <c:v>4711573.8012890089</c:v>
                </c:pt>
                <c:pt idx="1250">
                  <c:v>4717757.8556228215</c:v>
                </c:pt>
                <c:pt idx="1251">
                  <c:v>4724121.7257685233</c:v>
                </c:pt>
                <c:pt idx="1252">
                  <c:v>4730341.7348387204</c:v>
                </c:pt>
                <c:pt idx="1253">
                  <c:v>4736419.9895272106</c:v>
                </c:pt>
                <c:pt idx="1254">
                  <c:v>4742358.5814978713</c:v>
                </c:pt>
                <c:pt idx="1255">
                  <c:v>4748159.5873846589</c:v>
                </c:pt>
                <c:pt idx="1256">
                  <c:v>4753825.0687916102</c:v>
                </c:pt>
                <c:pt idx="1257">
                  <c:v>4759357.0722928429</c:v>
                </c:pt>
                <c:pt idx="1258">
                  <c:v>4764757.6294325534</c:v>
                </c:pt>
                <c:pt idx="1259">
                  <c:v>4770333.9303361289</c:v>
                </c:pt>
                <c:pt idx="1260">
                  <c:v>4776408.5206387276</c:v>
                </c:pt>
                <c:pt idx="1261">
                  <c:v>4782997.9318021983</c:v>
                </c:pt>
                <c:pt idx="1262">
                  <c:v>4790721.5013233218</c:v>
                </c:pt>
                <c:pt idx="1263">
                  <c:v>4799647.4319555564</c:v>
                </c:pt>
                <c:pt idx="1264">
                  <c:v>4809502.0142065967</c:v>
                </c:pt>
                <c:pt idx="1265">
                  <c:v>4820041.8041917467</c:v>
                </c:pt>
                <c:pt idx="1266">
                  <c:v>4830362.0889387894</c:v>
                </c:pt>
                <c:pt idx="1267">
                  <c:v>4840433.6972480798</c:v>
                </c:pt>
                <c:pt idx="1268">
                  <c:v>4849950.5312273279</c:v>
                </c:pt>
                <c:pt idx="1269">
                  <c:v>4858248.198539909</c:v>
                </c:pt>
                <c:pt idx="1270">
                  <c:v>4865583.5568491993</c:v>
                </c:pt>
                <c:pt idx="1271">
                  <c:v>4872241.6655009976</c:v>
                </c:pt>
                <c:pt idx="1272">
                  <c:v>4878506.933368885</c:v>
                </c:pt>
                <c:pt idx="1273">
                  <c:v>4884982.9472015239</c:v>
                </c:pt>
                <c:pt idx="1274">
                  <c:v>4891690.2592193978</c:v>
                </c:pt>
                <c:pt idx="1275">
                  <c:v>4898627.0674807355</c:v>
                </c:pt>
                <c:pt idx="1276">
                  <c:v>4906408.3365089586</c:v>
                </c:pt>
                <c:pt idx="1277">
                  <c:v>4915079.9180371817</c:v>
                </c:pt>
                <c:pt idx="1278">
                  <c:v>4924073.842808634</c:v>
                </c:pt>
                <c:pt idx="1279">
                  <c:v>4933390.9288477497</c:v>
                </c:pt>
                <c:pt idx="1280">
                  <c:v>4943058.4931627149</c:v>
                </c:pt>
                <c:pt idx="1281">
                  <c:v>4952181.0934084859</c:v>
                </c:pt>
                <c:pt idx="1282">
                  <c:v>4961004.6311542569</c:v>
                </c:pt>
                <c:pt idx="1283">
                  <c:v>4969853.6852224953</c:v>
                </c:pt>
                <c:pt idx="1284">
                  <c:v>4978403.2948462898</c:v>
                </c:pt>
                <c:pt idx="1285">
                  <c:v>4986354.0155811952</c:v>
                </c:pt>
                <c:pt idx="1286">
                  <c:v>4993658.6887101801</c:v>
                </c:pt>
                <c:pt idx="1287">
                  <c:v>5000618.5041109761</c:v>
                </c:pt>
                <c:pt idx="1288">
                  <c:v>5006915.9189725332</c:v>
                </c:pt>
                <c:pt idx="1289">
                  <c:v>5012830.0911027482</c:v>
                </c:pt>
                <c:pt idx="1290">
                  <c:v>5018952.3672148222</c:v>
                </c:pt>
                <c:pt idx="1291">
                  <c:v>5025009.8511128016</c:v>
                </c:pt>
                <c:pt idx="1292">
                  <c:v>5030399.6079416331</c:v>
                </c:pt>
                <c:pt idx="1293">
                  <c:v>5035398.1900787298</c:v>
                </c:pt>
                <c:pt idx="1294">
                  <c:v>5040297.9560483396</c:v>
                </c:pt>
                <c:pt idx="1295">
                  <c:v>5045670.8390101716</c:v>
                </c:pt>
                <c:pt idx="1296">
                  <c:v>5052120.2164656846</c:v>
                </c:pt>
                <c:pt idx="1297">
                  <c:v>5059683.2512735398</c:v>
                </c:pt>
                <c:pt idx="1298">
                  <c:v>5068121.7953957189</c:v>
                </c:pt>
                <c:pt idx="1299">
                  <c:v>5077178.6663030814</c:v>
                </c:pt>
                <c:pt idx="1300">
                  <c:v>5086310.9168788567</c:v>
                </c:pt>
                <c:pt idx="1301">
                  <c:v>5095206.8407613542</c:v>
                </c:pt>
                <c:pt idx="1302">
                  <c:v>5104152.7233666861</c:v>
                </c:pt>
                <c:pt idx="1303">
                  <c:v>5113437.1423342926</c:v>
                </c:pt>
                <c:pt idx="1304">
                  <c:v>5122508.8398939092</c:v>
                </c:pt>
                <c:pt idx="1305">
                  <c:v>5131026.0667310432</c:v>
                </c:pt>
                <c:pt idx="1306">
                  <c:v>5139277.6256591631</c:v>
                </c:pt>
                <c:pt idx="1307">
                  <c:v>5147238.9068095051</c:v>
                </c:pt>
                <c:pt idx="1308">
                  <c:v>5154909.9101820691</c:v>
                </c:pt>
                <c:pt idx="1309">
                  <c:v>5162557.449519203</c:v>
                </c:pt>
                <c:pt idx="1310">
                  <c:v>5170204.988856337</c:v>
                </c:pt>
                <c:pt idx="1311">
                  <c:v>5177539.6030826205</c:v>
                </c:pt>
                <c:pt idx="1312">
                  <c:v>5184562.1088308282</c:v>
                </c:pt>
                <c:pt idx="1313">
                  <c:v>5190962.8472428787</c:v>
                </c:pt>
                <c:pt idx="1314">
                  <c:v>5197298.7243235996</c:v>
                </c:pt>
                <c:pt idx="1315">
                  <c:v>5203591.6222646805</c:v>
                </c:pt>
                <c:pt idx="1316">
                  <c:v>5208679.1927265124</c:v>
                </c:pt>
                <c:pt idx="1317">
                  <c:v>5213366.1556032281</c:v>
                </c:pt>
                <c:pt idx="1318">
                  <c:v>5218540.2733482663</c:v>
                </c:pt>
                <c:pt idx="1319">
                  <c:v>5225316.1164839305</c:v>
                </c:pt>
                <c:pt idx="1320">
                  <c:v>5234662.0363039924</c:v>
                </c:pt>
                <c:pt idx="1321">
                  <c:v>5246113.2975358376</c:v>
                </c:pt>
                <c:pt idx="1322">
                  <c:v>5259822.7703338349</c:v>
                </c:pt>
                <c:pt idx="1323">
                  <c:v>5275946.4225693261</c:v>
                </c:pt>
                <c:pt idx="1324">
                  <c:v>5293521.1290975492</c:v>
                </c:pt>
                <c:pt idx="1325">
                  <c:v>5310138.7835000586</c:v>
                </c:pt>
                <c:pt idx="1326">
                  <c:v>5324083.6129313186</c:v>
                </c:pt>
                <c:pt idx="1327">
                  <c:v>5335413.2513592467</c:v>
                </c:pt>
                <c:pt idx="1328">
                  <c:v>5345254.4564600009</c:v>
                </c:pt>
                <c:pt idx="1329">
                  <c:v>5354476.9115607552</c:v>
                </c:pt>
                <c:pt idx="1330">
                  <c:v>5363699.3666615095</c:v>
                </c:pt>
                <c:pt idx="1331">
                  <c:v>5372921.8217622638</c:v>
                </c:pt>
                <c:pt idx="1332">
                  <c:v>5381834.9018630181</c:v>
                </c:pt>
                <c:pt idx="1333">
                  <c:v>5389794.8093699394</c:v>
                </c:pt>
                <c:pt idx="1334">
                  <c:v>5397064.2171282889</c:v>
                </c:pt>
                <c:pt idx="1335">
                  <c:v>5404261.6160039939</c:v>
                </c:pt>
                <c:pt idx="1336">
                  <c:v>5411998.6199842412</c:v>
                </c:pt>
                <c:pt idx="1337">
                  <c:v>5420321.4833878167</c:v>
                </c:pt>
                <c:pt idx="1338">
                  <c:v>5428923.9423670648</c:v>
                </c:pt>
                <c:pt idx="1339">
                  <c:v>5437831.1930129798</c:v>
                </c:pt>
                <c:pt idx="1340">
                  <c:v>5447043.2353255609</c:v>
                </c:pt>
                <c:pt idx="1341">
                  <c:v>5456586.7931735814</c:v>
                </c:pt>
                <c:pt idx="1342">
                  <c:v>5467073.7971538287</c:v>
                </c:pt>
                <c:pt idx="1343">
                  <c:v>5478594.3096891847</c:v>
                </c:pt>
                <c:pt idx="1344">
                  <c:v>5490232.5592282237</c:v>
                </c:pt>
                <c:pt idx="1345">
                  <c:v>5501679.3064506063</c:v>
                </c:pt>
                <c:pt idx="1346">
                  <c:v>5512280.6241229679</c:v>
                </c:pt>
                <c:pt idx="1347">
                  <c:v>5521975.3841616642</c:v>
                </c:pt>
                <c:pt idx="1348">
                  <c:v>5530735.1442003604</c:v>
                </c:pt>
                <c:pt idx="1349">
                  <c:v>5537266.3401053911</c:v>
                </c:pt>
                <c:pt idx="1350">
                  <c:v>5540861.1128995819</c:v>
                </c:pt>
                <c:pt idx="1351">
                  <c:v>5542115.9156533163</c:v>
                </c:pt>
                <c:pt idx="1352">
                  <c:v>5542252.2554489681</c:v>
                </c:pt>
                <c:pt idx="1353">
                  <c:v>5542252.2554489681</c:v>
                </c:pt>
                <c:pt idx="1354">
                  <c:v>5542252.2554489681</c:v>
                </c:pt>
                <c:pt idx="1355">
                  <c:v>5542252.2554489681</c:v>
                </c:pt>
                <c:pt idx="1356">
                  <c:v>5542252.2554489681</c:v>
                </c:pt>
                <c:pt idx="1357">
                  <c:v>5542252.2554489681</c:v>
                </c:pt>
                <c:pt idx="1358">
                  <c:v>5542252.2554489681</c:v>
                </c:pt>
                <c:pt idx="1359">
                  <c:v>5542252.2554489681</c:v>
                </c:pt>
                <c:pt idx="1360">
                  <c:v>5542252.2554489681</c:v>
                </c:pt>
                <c:pt idx="1361">
                  <c:v>5542252.2554489681</c:v>
                </c:pt>
                <c:pt idx="1362">
                  <c:v>5542917.2892872598</c:v>
                </c:pt>
                <c:pt idx="1363">
                  <c:v>5548112.6713619689</c:v>
                </c:pt>
                <c:pt idx="1364">
                  <c:v>5557563.1988040498</c:v>
                </c:pt>
                <c:pt idx="1365">
                  <c:v>5567827.4753496824</c:v>
                </c:pt>
                <c:pt idx="1366">
                  <c:v>5575188.608653794</c:v>
                </c:pt>
                <c:pt idx="1367">
                  <c:v>5578738.9453789685</c:v>
                </c:pt>
                <c:pt idx="1368">
                  <c:v>5578738.9453789685</c:v>
                </c:pt>
                <c:pt idx="1369">
                  <c:v>5578738.9453789685</c:v>
                </c:pt>
                <c:pt idx="1370">
                  <c:v>5578738.9453789685</c:v>
                </c:pt>
                <c:pt idx="1371">
                  <c:v>5581836.7994498005</c:v>
                </c:pt>
                <c:pt idx="1372">
                  <c:v>5586259.2368539656</c:v>
                </c:pt>
                <c:pt idx="1373">
                  <c:v>5589577.8548136866</c:v>
                </c:pt>
                <c:pt idx="1374">
                  <c:v>5590422.1262016641</c:v>
                </c:pt>
                <c:pt idx="1375">
                  <c:v>5590422.1262016641</c:v>
                </c:pt>
                <c:pt idx="1376">
                  <c:v>5590422.1262016641</c:v>
                </c:pt>
                <c:pt idx="1377">
                  <c:v>5590422.1262016641</c:v>
                </c:pt>
                <c:pt idx="1378">
                  <c:v>5590422.1262016641</c:v>
                </c:pt>
                <c:pt idx="1379">
                  <c:v>5590422.1262016641</c:v>
                </c:pt>
                <c:pt idx="1380">
                  <c:v>5590422.1262016641</c:v>
                </c:pt>
                <c:pt idx="1381">
                  <c:v>5590422.1262016641</c:v>
                </c:pt>
                <c:pt idx="1382">
                  <c:v>5591376.3544162652</c:v>
                </c:pt>
                <c:pt idx="1383">
                  <c:v>5599041.6280691167</c:v>
                </c:pt>
                <c:pt idx="1384">
                  <c:v>5608613.7640551031</c:v>
                </c:pt>
                <c:pt idx="1385">
                  <c:v>5615648.5079748733</c:v>
                </c:pt>
                <c:pt idx="1386">
                  <c:v>5620411.3418015158</c:v>
                </c:pt>
                <c:pt idx="1387">
                  <c:v>5626325.4120254945</c:v>
                </c:pt>
                <c:pt idx="1388">
                  <c:v>5635896.6273152083</c:v>
                </c:pt>
                <c:pt idx="1389">
                  <c:v>5649917.225454296</c:v>
                </c:pt>
                <c:pt idx="1390">
                  <c:v>5666515.0136963641</c:v>
                </c:pt>
                <c:pt idx="1391">
                  <c:v>5681957.4778818944</c:v>
                </c:pt>
                <c:pt idx="1392">
                  <c:v>5693927.0662974529</c:v>
                </c:pt>
                <c:pt idx="1393">
                  <c:v>5702189.9486244414</c:v>
                </c:pt>
                <c:pt idx="1394">
                  <c:v>5707440.5365617471</c:v>
                </c:pt>
                <c:pt idx="1395">
                  <c:v>5711013.6244990528</c:v>
                </c:pt>
                <c:pt idx="1396">
                  <c:v>5713306.248782061</c:v>
                </c:pt>
                <c:pt idx="1397">
                  <c:v>5714086.344749555</c:v>
                </c:pt>
                <c:pt idx="1398">
                  <c:v>5714086.344749555</c:v>
                </c:pt>
                <c:pt idx="1399">
                  <c:v>5714086.344749555</c:v>
                </c:pt>
                <c:pt idx="1400">
                  <c:v>5714086.344749555</c:v>
                </c:pt>
                <c:pt idx="1401">
                  <c:v>5714086.344749555</c:v>
                </c:pt>
                <c:pt idx="1402">
                  <c:v>5714086.344749555</c:v>
                </c:pt>
                <c:pt idx="1403">
                  <c:v>5714086.344749555</c:v>
                </c:pt>
                <c:pt idx="1404">
                  <c:v>5714086.344749555</c:v>
                </c:pt>
                <c:pt idx="1405">
                  <c:v>5714086.344749555</c:v>
                </c:pt>
                <c:pt idx="1406">
                  <c:v>5714086.344749555</c:v>
                </c:pt>
                <c:pt idx="1407">
                  <c:v>5714086.344749555</c:v>
                </c:pt>
                <c:pt idx="1408">
                  <c:v>5715019.8282271177</c:v>
                </c:pt>
                <c:pt idx="1409">
                  <c:v>5716912.4939417187</c:v>
                </c:pt>
                <c:pt idx="1410">
                  <c:v>5718297.3471122896</c:v>
                </c:pt>
                <c:pt idx="1411">
                  <c:v>5719152.1560497871</c:v>
                </c:pt>
                <c:pt idx="1412">
                  <c:v>5719681.9464041246</c:v>
                </c:pt>
                <c:pt idx="1413">
                  <c:v>5720605.1700984025</c:v>
                </c:pt>
                <c:pt idx="1414">
                  <c:v>5723376.0143602062</c:v>
                </c:pt>
                <c:pt idx="1415">
                  <c:v>5729332.6196255302</c:v>
                </c:pt>
                <c:pt idx="1416">
                  <c:v>5738695.8569105361</c:v>
                </c:pt>
                <c:pt idx="1417">
                  <c:v>5750201.8703381484</c:v>
                </c:pt>
                <c:pt idx="1418">
                  <c:v>5761255.5146328388</c:v>
                </c:pt>
                <c:pt idx="1419">
                  <c:v>5768748.8041567327</c:v>
                </c:pt>
                <c:pt idx="1420">
                  <c:v>5771164.6805842724</c:v>
                </c:pt>
                <c:pt idx="1421">
                  <c:v>5771164.6805842724</c:v>
                </c:pt>
                <c:pt idx="1422">
                  <c:v>5771164.6805842724</c:v>
                </c:pt>
                <c:pt idx="1423">
                  <c:v>5771164.6805842724</c:v>
                </c:pt>
                <c:pt idx="1424">
                  <c:v>5772011.0787823806</c:v>
                </c:pt>
                <c:pt idx="1425">
                  <c:v>5776441.2989606578</c:v>
                </c:pt>
                <c:pt idx="1426">
                  <c:v>5785160.6584322825</c:v>
                </c:pt>
                <c:pt idx="1427">
                  <c:v>5795664.9887929941</c:v>
                </c:pt>
                <c:pt idx="1428">
                  <c:v>5802880.2897794656</c:v>
                </c:pt>
                <c:pt idx="1429">
                  <c:v>5805538.0406963313</c:v>
                </c:pt>
                <c:pt idx="1430">
                  <c:v>5805538.0406963313</c:v>
                </c:pt>
                <c:pt idx="1431">
                  <c:v>5805538.0406963313</c:v>
                </c:pt>
                <c:pt idx="1432">
                  <c:v>5805538.0406963313</c:v>
                </c:pt>
                <c:pt idx="1433">
                  <c:v>5805538.0406963313</c:v>
                </c:pt>
                <c:pt idx="1434">
                  <c:v>5805538.0406963313</c:v>
                </c:pt>
                <c:pt idx="1435">
                  <c:v>5805538.0406963313</c:v>
                </c:pt>
                <c:pt idx="1436">
                  <c:v>5805683.664065022</c:v>
                </c:pt>
                <c:pt idx="1437">
                  <c:v>5808021.2292442918</c:v>
                </c:pt>
                <c:pt idx="1438">
                  <c:v>5810780.6639091996</c:v>
                </c:pt>
                <c:pt idx="1439">
                  <c:v>5812575.3352525318</c:v>
                </c:pt>
                <c:pt idx="1440">
                  <c:v>5813028.7389081884</c:v>
                </c:pt>
                <c:pt idx="1441">
                  <c:v>5813028.7389081884</c:v>
                </c:pt>
                <c:pt idx="1442">
                  <c:v>5813028.7389081884</c:v>
                </c:pt>
                <c:pt idx="1443">
                  <c:v>5813028.7389081884</c:v>
                </c:pt>
                <c:pt idx="1444">
                  <c:v>5813776.206548526</c:v>
                </c:pt>
                <c:pt idx="1445">
                  <c:v>5814887.9223128706</c:v>
                </c:pt>
                <c:pt idx="1446">
                  <c:v>5815377.4295456596</c:v>
                </c:pt>
                <c:pt idx="1447">
                  <c:v>5815377.4295456596</c:v>
                </c:pt>
                <c:pt idx="1448">
                  <c:v>5815377.4295456596</c:v>
                </c:pt>
                <c:pt idx="1449">
                  <c:v>5815377.4295456596</c:v>
                </c:pt>
                <c:pt idx="1450">
                  <c:v>5815377.4295456596</c:v>
                </c:pt>
                <c:pt idx="1451">
                  <c:v>5815377.4295456596</c:v>
                </c:pt>
                <c:pt idx="1452">
                  <c:v>5815377.4295456596</c:v>
                </c:pt>
                <c:pt idx="1453">
                  <c:v>5815377.4295456596</c:v>
                </c:pt>
                <c:pt idx="1454">
                  <c:v>5815377.4295456596</c:v>
                </c:pt>
                <c:pt idx="1455">
                  <c:v>5815377.4295456596</c:v>
                </c:pt>
                <c:pt idx="1456">
                  <c:v>5815377.4295456596</c:v>
                </c:pt>
                <c:pt idx="1457">
                  <c:v>5815377.4295456596</c:v>
                </c:pt>
                <c:pt idx="1458">
                  <c:v>5815377.4295456596</c:v>
                </c:pt>
                <c:pt idx="1459">
                  <c:v>5815377.4295456596</c:v>
                </c:pt>
                <c:pt idx="1460">
                  <c:v>5815377.4295456596</c:v>
                </c:pt>
                <c:pt idx="1461">
                  <c:v>5815377.4295456596</c:v>
                </c:pt>
                <c:pt idx="1462">
                  <c:v>5815377.4295456596</c:v>
                </c:pt>
                <c:pt idx="1463">
                  <c:v>5815377.4295456596</c:v>
                </c:pt>
                <c:pt idx="1464">
                  <c:v>5815377.4295456596</c:v>
                </c:pt>
                <c:pt idx="1465">
                  <c:v>5815377.4295456596</c:v>
                </c:pt>
                <c:pt idx="1466">
                  <c:v>5815377.4295456596</c:v>
                </c:pt>
                <c:pt idx="1467">
                  <c:v>5815377.4295456596</c:v>
                </c:pt>
                <c:pt idx="1468">
                  <c:v>5815377.4295456596</c:v>
                </c:pt>
                <c:pt idx="1469">
                  <c:v>5815377.4295456596</c:v>
                </c:pt>
                <c:pt idx="1470">
                  <c:v>5815377.4295456596</c:v>
                </c:pt>
                <c:pt idx="1471">
                  <c:v>5815377.4295456596</c:v>
                </c:pt>
                <c:pt idx="1472">
                  <c:v>5815377.4295456596</c:v>
                </c:pt>
                <c:pt idx="1473">
                  <c:v>5815377.4295456596</c:v>
                </c:pt>
                <c:pt idx="1474">
                  <c:v>5815377.4295456596</c:v>
                </c:pt>
                <c:pt idx="1475">
                  <c:v>5815377.4295456596</c:v>
                </c:pt>
                <c:pt idx="1476">
                  <c:v>5815377.4295456596</c:v>
                </c:pt>
                <c:pt idx="1477">
                  <c:v>5815377.4295456596</c:v>
                </c:pt>
                <c:pt idx="1478">
                  <c:v>5815377.4295456596</c:v>
                </c:pt>
                <c:pt idx="1479">
                  <c:v>5815830.3659544475</c:v>
                </c:pt>
                <c:pt idx="1480">
                  <c:v>5816686.56302475</c:v>
                </c:pt>
                <c:pt idx="1481">
                  <c:v>5817769.5919099543</c:v>
                </c:pt>
                <c:pt idx="1482">
                  <c:v>5818948.715634618</c:v>
                </c:pt>
                <c:pt idx="1483">
                  <c:v>5820183.6886265958</c:v>
                </c:pt>
                <c:pt idx="1484">
                  <c:v>5821503.1373661133</c:v>
                </c:pt>
                <c:pt idx="1485">
                  <c:v>5823053.203225445</c:v>
                </c:pt>
                <c:pt idx="1486">
                  <c:v>5825141.9790390991</c:v>
                </c:pt>
                <c:pt idx="1487">
                  <c:v>5828035.9938029926</c:v>
                </c:pt>
                <c:pt idx="1488">
                  <c:v>5832046.4934861166</c:v>
                </c:pt>
                <c:pt idx="1489">
                  <c:v>5837497.4564924063</c:v>
                </c:pt>
                <c:pt idx="1490">
                  <c:v>5844600.6724778563</c:v>
                </c:pt>
                <c:pt idx="1491">
                  <c:v>5853376.2920054682</c:v>
                </c:pt>
                <c:pt idx="1492">
                  <c:v>5863477.7592539778</c:v>
                </c:pt>
                <c:pt idx="1493">
                  <c:v>5874342.5275271712</c:v>
                </c:pt>
                <c:pt idx="1494">
                  <c:v>5885680.3111239728</c:v>
                </c:pt>
                <c:pt idx="1495">
                  <c:v>5896983.8616017709</c:v>
                </c:pt>
                <c:pt idx="1496">
                  <c:v>5907995.2060534526</c:v>
                </c:pt>
                <c:pt idx="1497">
                  <c:v>5918508.2447028579</c:v>
                </c:pt>
                <c:pt idx="1498">
                  <c:v>5928127.2074465491</c:v>
                </c:pt>
                <c:pt idx="1499">
                  <c:v>5936651.1639972003</c:v>
                </c:pt>
                <c:pt idx="1500">
                  <c:v>5943909.6829002863</c:v>
                </c:pt>
                <c:pt idx="1501">
                  <c:v>5950547.8896937892</c:v>
                </c:pt>
                <c:pt idx="1502">
                  <c:v>5956941.6105922274</c:v>
                </c:pt>
                <c:pt idx="1503">
                  <c:v>5963246.1092632245</c:v>
                </c:pt>
                <c:pt idx="1504">
                  <c:v>5969680.3434507838</c:v>
                </c:pt>
                <c:pt idx="1505">
                  <c:v>5975814.7277398966</c:v>
                </c:pt>
                <c:pt idx="1506">
                  <c:v>5981832.0406161323</c:v>
                </c:pt>
                <c:pt idx="1507">
                  <c:v>5988149.5495918095</c:v>
                </c:pt>
                <c:pt idx="1508">
                  <c:v>5995003.4881385705</c:v>
                </c:pt>
                <c:pt idx="1509">
                  <c:v>6002639.964679705</c:v>
                </c:pt>
                <c:pt idx="1510">
                  <c:v>6011777.1116447793</c:v>
                </c:pt>
                <c:pt idx="1511">
                  <c:v>6023011.4642826151</c:v>
                </c:pt>
                <c:pt idx="1512">
                  <c:v>6036552.6092320178</c:v>
                </c:pt>
                <c:pt idx="1513">
                  <c:v>6052417.6433482179</c:v>
                </c:pt>
                <c:pt idx="1514">
                  <c:v>6069863.9071954414</c:v>
                </c:pt>
                <c:pt idx="1515">
                  <c:v>6087434.6240624562</c:v>
                </c:pt>
                <c:pt idx="1516">
                  <c:v>6103406.2004442327</c:v>
                </c:pt>
                <c:pt idx="1517">
                  <c:v>6117465.7290711887</c:v>
                </c:pt>
                <c:pt idx="1518">
                  <c:v>6129984.251448079</c:v>
                </c:pt>
                <c:pt idx="1519">
                  <c:v>6141351.2252962748</c:v>
                </c:pt>
                <c:pt idx="1520">
                  <c:v>6151793.3138760785</c:v>
                </c:pt>
                <c:pt idx="1521">
                  <c:v>6161215.2012227792</c:v>
                </c:pt>
                <c:pt idx="1522">
                  <c:v>6169298.4140994949</c:v>
                </c:pt>
                <c:pt idx="1523">
                  <c:v>6175379.5364424512</c:v>
                </c:pt>
                <c:pt idx="1524">
                  <c:v>6178566.2830906929</c:v>
                </c:pt>
                <c:pt idx="1525">
                  <c:v>6178566.2830906929</c:v>
                </c:pt>
                <c:pt idx="1526">
                  <c:v>6178566.2830906929</c:v>
                </c:pt>
                <c:pt idx="1527">
                  <c:v>6178566.2830906929</c:v>
                </c:pt>
                <c:pt idx="1528">
                  <c:v>6178566.2830906929</c:v>
                </c:pt>
                <c:pt idx="1529">
                  <c:v>6178566.2830906929</c:v>
                </c:pt>
                <c:pt idx="1530">
                  <c:v>6178566.2830906929</c:v>
                </c:pt>
                <c:pt idx="1531">
                  <c:v>6178833.711807427</c:v>
                </c:pt>
                <c:pt idx="1532">
                  <c:v>6181568.1206457186</c:v>
                </c:pt>
                <c:pt idx="1533">
                  <c:v>6186797.5506582186</c:v>
                </c:pt>
                <c:pt idx="1534">
                  <c:v>6194863.9114336325</c:v>
                </c:pt>
                <c:pt idx="1535">
                  <c:v>6206433.7452700809</c:v>
                </c:pt>
                <c:pt idx="1536">
                  <c:v>6221886.5882533332</c:v>
                </c:pt>
                <c:pt idx="1537">
                  <c:v>6240666.9739903854</c:v>
                </c:pt>
                <c:pt idx="1538">
                  <c:v>6262636.5873749843</c:v>
                </c:pt>
                <c:pt idx="1539">
                  <c:v>6287373.379840319</c:v>
                </c:pt>
                <c:pt idx="1540">
                  <c:v>6314528.4429160943</c:v>
                </c:pt>
                <c:pt idx="1541">
                  <c:v>6343739.7192065557</c:v>
                </c:pt>
                <c:pt idx="1542">
                  <c:v>6373484.7982754884</c:v>
                </c:pt>
                <c:pt idx="1543">
                  <c:v>6401947.509531633</c:v>
                </c:pt>
                <c:pt idx="1544">
                  <c:v>6426677.6583981318</c:v>
                </c:pt>
                <c:pt idx="1545">
                  <c:v>6447052.8880195459</c:v>
                </c:pt>
                <c:pt idx="1546">
                  <c:v>6464406.3830617331</c:v>
                </c:pt>
                <c:pt idx="1547">
                  <c:v>6479913.1722204229</c:v>
                </c:pt>
                <c:pt idx="1548">
                  <c:v>6495217.514594526</c:v>
                </c:pt>
                <c:pt idx="1549">
                  <c:v>6511052.2549709417</c:v>
                </c:pt>
                <c:pt idx="1550">
                  <c:v>6527774.1933932882</c:v>
                </c:pt>
                <c:pt idx="1551">
                  <c:v>6545470.4830472972</c:v>
                </c:pt>
                <c:pt idx="1552">
                  <c:v>6563798.2429332454</c:v>
                </c:pt>
                <c:pt idx="1553">
                  <c:v>6582446.9410480456</c:v>
                </c:pt>
                <c:pt idx="1554">
                  <c:v>6601379.9001208404</c:v>
                </c:pt>
                <c:pt idx="1555">
                  <c:v>6621372.7339721723</c:v>
                </c:pt>
                <c:pt idx="1556">
                  <c:v>6642854.3510522582</c:v>
                </c:pt>
                <c:pt idx="1557">
                  <c:v>6665942.2271781424</c:v>
                </c:pt>
                <c:pt idx="1558">
                  <c:v>6691095.2429150939</c:v>
                </c:pt>
                <c:pt idx="1559">
                  <c:v>6718511.7230882253</c:v>
                </c:pt>
                <c:pt idx="1560">
                  <c:v>6747137.7763096374</c:v>
                </c:pt>
                <c:pt idx="1561">
                  <c:v>6776608.0998604884</c:v>
                </c:pt>
                <c:pt idx="1562">
                  <c:v>6806941.148255975</c:v>
                </c:pt>
                <c:pt idx="1563">
                  <c:v>6838563.577689779</c:v>
                </c:pt>
                <c:pt idx="1564">
                  <c:v>6871564.3175488971</c:v>
                </c:pt>
                <c:pt idx="1565">
                  <c:v>6905557.2699485533</c:v>
                </c:pt>
                <c:pt idx="1566">
                  <c:v>6940991.9913650695</c:v>
                </c:pt>
                <c:pt idx="1567">
                  <c:v>6977097.8933996083</c:v>
                </c:pt>
                <c:pt idx="1568">
                  <c:v>7012880.6688898737</c:v>
                </c:pt>
                <c:pt idx="1569">
                  <c:v>7048708.3256276632</c:v>
                </c:pt>
                <c:pt idx="1570">
                  <c:v>7084513.494849924</c:v>
                </c:pt>
                <c:pt idx="1571">
                  <c:v>7120227.8579379227</c:v>
                </c:pt>
                <c:pt idx="1572">
                  <c:v>7155782.3168955091</c:v>
                </c:pt>
                <c:pt idx="1573">
                  <c:v>7190176.7617293838</c:v>
                </c:pt>
                <c:pt idx="1574">
                  <c:v>7222733.7874619411</c:v>
                </c:pt>
                <c:pt idx="1575">
                  <c:v>7253778.6389139118</c:v>
                </c:pt>
                <c:pt idx="1576">
                  <c:v>7282705.374812304</c:v>
                </c:pt>
                <c:pt idx="1577">
                  <c:v>7309328.6647152575</c:v>
                </c:pt>
                <c:pt idx="1578">
                  <c:v>7334006.6506136497</c:v>
                </c:pt>
                <c:pt idx="1579">
                  <c:v>7357576.9485806189</c:v>
                </c:pt>
                <c:pt idx="1580">
                  <c:v>7380044.9141116412</c:v>
                </c:pt>
                <c:pt idx="1581">
                  <c:v>7401779.2794514326</c:v>
                </c:pt>
                <c:pt idx="1582">
                  <c:v>7422837.7785267448</c:v>
                </c:pt>
                <c:pt idx="1583">
                  <c:v>7442194.6610542918</c:v>
                </c:pt>
                <c:pt idx="1584">
                  <c:v>7460279.6317464961</c:v>
                </c:pt>
                <c:pt idx="1585">
                  <c:v>7477060.0785131631</c:v>
                </c:pt>
                <c:pt idx="1586">
                  <c:v>7492507.6551385997</c:v>
                </c:pt>
                <c:pt idx="1587">
                  <c:v>7507049.577831001</c:v>
                </c:pt>
                <c:pt idx="1588">
                  <c:v>7521596.217116111</c:v>
                </c:pt>
                <c:pt idx="1589">
                  <c:v>7537079.559582185</c:v>
                </c:pt>
                <c:pt idx="1590">
                  <c:v>7553575.8174301013</c:v>
                </c:pt>
                <c:pt idx="1591">
                  <c:v>7571118.7362316158</c:v>
                </c:pt>
                <c:pt idx="1592">
                  <c:v>7589353.3900575759</c:v>
                </c:pt>
                <c:pt idx="1593">
                  <c:v>7608274.9425567584</c:v>
                </c:pt>
                <c:pt idx="1594">
                  <c:v>7627973.1640914064</c:v>
                </c:pt>
                <c:pt idx="1595">
                  <c:v>7646708.2327926122</c:v>
                </c:pt>
                <c:pt idx="1596">
                  <c:v>7664392.5974379983</c:v>
                </c:pt>
                <c:pt idx="1597">
                  <c:v>7680602.415260857</c:v>
                </c:pt>
                <c:pt idx="1598">
                  <c:v>7694792.5323682241</c:v>
                </c:pt>
                <c:pt idx="1599">
                  <c:v>7707799.4006389352</c:v>
                </c:pt>
                <c:pt idx="1600">
                  <c:v>7719601.1636515372</c:v>
                </c:pt>
                <c:pt idx="1601">
                  <c:v>7730598.5186146004</c:v>
                </c:pt>
                <c:pt idx="1602">
                  <c:v>7742049.9529181626</c:v>
                </c:pt>
                <c:pt idx="1603">
                  <c:v>7754846.3398551997</c:v>
                </c:pt>
                <c:pt idx="1604">
                  <c:v>7768638.549064762</c:v>
                </c:pt>
                <c:pt idx="1605">
                  <c:v>7783862.885892611</c:v>
                </c:pt>
                <c:pt idx="1606">
                  <c:v>7800225.2601495935</c:v>
                </c:pt>
                <c:pt idx="1607">
                  <c:v>7817315.759647469</c:v>
                </c:pt>
                <c:pt idx="1608">
                  <c:v>7835217.5091453446</c:v>
                </c:pt>
                <c:pt idx="1609">
                  <c:v>7853930.5086432202</c:v>
                </c:pt>
                <c:pt idx="1610">
                  <c:v>7873137.6051224256</c:v>
                </c:pt>
                <c:pt idx="1611">
                  <c:v>7892795.8194452468</c:v>
                </c:pt>
                <c:pt idx="1612">
                  <c:v>7913812.4155457169</c:v>
                </c:pt>
                <c:pt idx="1613">
                  <c:v>7936242.4780789074</c:v>
                </c:pt>
                <c:pt idx="1614">
                  <c:v>7960194.5627742698</c:v>
                </c:pt>
                <c:pt idx="1615">
                  <c:v>7985735.927633388</c:v>
                </c:pt>
                <c:pt idx="1616">
                  <c:v>8013409.3557530129</c:v>
                </c:pt>
                <c:pt idx="1617">
                  <c:v>8042937.1604322819</c:v>
                </c:pt>
                <c:pt idx="1618">
                  <c:v>8073984.2991542155</c:v>
                </c:pt>
                <c:pt idx="1619">
                  <c:v>8105343.9811561117</c:v>
                </c:pt>
                <c:pt idx="1620">
                  <c:v>8136032.0961552942</c:v>
                </c:pt>
                <c:pt idx="1621">
                  <c:v>8165976.2588156471</c:v>
                </c:pt>
                <c:pt idx="1622">
                  <c:v>8194606.2449665116</c:v>
                </c:pt>
                <c:pt idx="1623">
                  <c:v>8220903.0464464249</c:v>
                </c:pt>
                <c:pt idx="1624">
                  <c:v>8244188.0105292434</c:v>
                </c:pt>
                <c:pt idx="1625">
                  <c:v>8264749.3909381861</c:v>
                </c:pt>
                <c:pt idx="1626">
                  <c:v>8281120.3722931491</c:v>
                </c:pt>
                <c:pt idx="1627">
                  <c:v>8292641.3186497828</c:v>
                </c:pt>
                <c:pt idx="1628">
                  <c:v>8300121.9172305595</c:v>
                </c:pt>
                <c:pt idx="1629">
                  <c:v>8304817.387032357</c:v>
                </c:pt>
                <c:pt idx="1630">
                  <c:v>8308894.3847183632</c:v>
                </c:pt>
                <c:pt idx="1631">
                  <c:v>8314892.8555868622</c:v>
                </c:pt>
                <c:pt idx="1632">
                  <c:v>8324150.1332183732</c:v>
                </c:pt>
                <c:pt idx="1633">
                  <c:v>8337145.9867727021</c:v>
                </c:pt>
                <c:pt idx="1634">
                  <c:v>8353259.8729609838</c:v>
                </c:pt>
                <c:pt idx="1635">
                  <c:v>8370543.7483760957</c:v>
                </c:pt>
                <c:pt idx="1636">
                  <c:v>8387827.6237912076</c:v>
                </c:pt>
                <c:pt idx="1637">
                  <c:v>8403859.2703156751</c:v>
                </c:pt>
                <c:pt idx="1638">
                  <c:v>8418561.5457675327</c:v>
                </c:pt>
                <c:pt idx="1639">
                  <c:v>8432304.3658121247</c:v>
                </c:pt>
                <c:pt idx="1640">
                  <c:v>8445854.9771576542</c:v>
                </c:pt>
                <c:pt idx="1641">
                  <c:v>8460444.796231145</c:v>
                </c:pt>
                <c:pt idx="1642">
                  <c:v>8476938.820311306</c:v>
                </c:pt>
                <c:pt idx="1643">
                  <c:v>8496251.6432397831</c:v>
                </c:pt>
                <c:pt idx="1644">
                  <c:v>8518176.0045853127</c:v>
                </c:pt>
                <c:pt idx="1645">
                  <c:v>8542433.2324590385</c:v>
                </c:pt>
                <c:pt idx="1646">
                  <c:v>8568802.1068467014</c:v>
                </c:pt>
                <c:pt idx="1647">
                  <c:v>8596964.3916021138</c:v>
                </c:pt>
                <c:pt idx="1648">
                  <c:v>8627064.2634056769</c:v>
                </c:pt>
                <c:pt idx="1649">
                  <c:v>8658361.9772606604</c:v>
                </c:pt>
                <c:pt idx="1650">
                  <c:v>8690458.1118934732</c:v>
                </c:pt>
                <c:pt idx="1651">
                  <c:v>8722506.9439106155</c:v>
                </c:pt>
                <c:pt idx="1652">
                  <c:v>8753951.1029452644</c:v>
                </c:pt>
                <c:pt idx="1653">
                  <c:v>8785156.2703326605</c:v>
                </c:pt>
                <c:pt idx="1654">
                  <c:v>8815614.3778491635</c:v>
                </c:pt>
                <c:pt idx="1655">
                  <c:v>8845642.590142509</c:v>
                </c:pt>
                <c:pt idx="1656">
                  <c:v>8876132.2197894808</c:v>
                </c:pt>
                <c:pt idx="1657">
                  <c:v>8907088.5038822312</c:v>
                </c:pt>
                <c:pt idx="1658">
                  <c:v>8938516.7151393872</c:v>
                </c:pt>
                <c:pt idx="1659">
                  <c:v>8970422.1619060542</c:v>
                </c:pt>
                <c:pt idx="1660">
                  <c:v>9002810.1881538145</c:v>
                </c:pt>
                <c:pt idx="1661">
                  <c:v>9035221.7290362827</c:v>
                </c:pt>
                <c:pt idx="1662">
                  <c:v>9068062.0014605727</c:v>
                </c:pt>
                <c:pt idx="1663">
                  <c:v>9101397.3601793107</c:v>
                </c:pt>
                <c:pt idx="1664">
                  <c:v>9134224.7207165062</c:v>
                </c:pt>
                <c:pt idx="1665">
                  <c:v>9166950.8859568778</c:v>
                </c:pt>
                <c:pt idx="1666">
                  <c:v>9199096.9582149684</c:v>
                </c:pt>
                <c:pt idx="1667">
                  <c:v>9230533.6423163656</c:v>
                </c:pt>
                <c:pt idx="1668">
                  <c:v>9261736.7093736455</c:v>
                </c:pt>
                <c:pt idx="1669">
                  <c:v>9292643.0693312138</c:v>
                </c:pt>
                <c:pt idx="1670">
                  <c:v>9323251.2202194557</c:v>
                </c:pt>
                <c:pt idx="1671">
                  <c:v>9353015.0093394667</c:v>
                </c:pt>
                <c:pt idx="1672">
                  <c:v>9382355.6038452834</c:v>
                </c:pt>
                <c:pt idx="1673">
                  <c:v>9411756.6335651893</c:v>
                </c:pt>
                <c:pt idx="1674">
                  <c:v>9440733.4992303811</c:v>
                </c:pt>
                <c:pt idx="1675">
                  <c:v>9469225.6773955729</c:v>
                </c:pt>
                <c:pt idx="1676">
                  <c:v>9497233.1680607628</c:v>
                </c:pt>
                <c:pt idx="1677">
                  <c:v>9524212.6700028908</c:v>
                </c:pt>
                <c:pt idx="1678">
                  <c:v>9550108.1257895678</c:v>
                </c:pt>
                <c:pt idx="1679">
                  <c:v>9575348.6936926823</c:v>
                </c:pt>
                <c:pt idx="1680">
                  <c:v>9600418.7063284442</c:v>
                </c:pt>
                <c:pt idx="1681">
                  <c:v>9626279.1611009911</c:v>
                </c:pt>
                <c:pt idx="1682">
                  <c:v>9653521.6049434803</c:v>
                </c:pt>
                <c:pt idx="1683">
                  <c:v>9682203.2154526375</c:v>
                </c:pt>
                <c:pt idx="1684">
                  <c:v>9712925.7963988055</c:v>
                </c:pt>
                <c:pt idx="1685">
                  <c:v>9744857.619200075</c:v>
                </c:pt>
                <c:pt idx="1686">
                  <c:v>9777039.11665342</c:v>
                </c:pt>
                <c:pt idx="1687">
                  <c:v>9809471.6982313432</c:v>
                </c:pt>
                <c:pt idx="1688">
                  <c:v>9841183.5834152158</c:v>
                </c:pt>
                <c:pt idx="1689">
                  <c:v>9872045.9992381241</c:v>
                </c:pt>
                <c:pt idx="1690">
                  <c:v>9902544.3702959586</c:v>
                </c:pt>
                <c:pt idx="1691">
                  <c:v>9932616.025938116</c:v>
                </c:pt>
                <c:pt idx="1692">
                  <c:v>9962749.1801612079</c:v>
                </c:pt>
                <c:pt idx="1693">
                  <c:v>9992943.9220314249</c:v>
                </c:pt>
                <c:pt idx="1694">
                  <c:v>10023200.340684544</c:v>
                </c:pt>
                <c:pt idx="1695">
                  <c:v>10053518.525325926</c:v>
                </c:pt>
                <c:pt idx="1696">
                  <c:v>10083898.565230511</c:v>
                </c:pt>
                <c:pt idx="1697">
                  <c:v>10114340.549742823</c:v>
                </c:pt>
                <c:pt idx="1698">
                  <c:v>10144353.387721416</c:v>
                </c:pt>
                <c:pt idx="1699">
                  <c:v>10173383.864588898</c:v>
                </c:pt>
                <c:pt idx="1700">
                  <c:v>10201371.856045654</c:v>
                </c:pt>
                <c:pt idx="1701">
                  <c:v>10228749.832353702</c:v>
                </c:pt>
                <c:pt idx="1702">
                  <c:v>10256008.949223919</c:v>
                </c:pt>
                <c:pt idx="1703">
                  <c:v>10282661.056254966</c:v>
                </c:pt>
                <c:pt idx="1704">
                  <c:v>10309137.222077876</c:v>
                </c:pt>
                <c:pt idx="1705">
                  <c:v>10335983.135039527</c:v>
                </c:pt>
                <c:pt idx="1706">
                  <c:v>10362711.788623588</c:v>
                </c:pt>
                <c:pt idx="1707">
                  <c:v>10389808.606312623</c:v>
                </c:pt>
                <c:pt idx="1708">
                  <c:v>10417331.409477815</c:v>
                </c:pt>
                <c:pt idx="1709">
                  <c:v>10444795.216975499</c:v>
                </c:pt>
                <c:pt idx="1710">
                  <c:v>10473167.964259094</c:v>
                </c:pt>
                <c:pt idx="1711">
                  <c:v>10502568.993979</c:v>
                </c:pt>
                <c:pt idx="1712">
                  <c:v>10532515.234644191</c:v>
                </c:pt>
                <c:pt idx="1713">
                  <c:v>10563554.453838544</c:v>
                </c:pt>
                <c:pt idx="1714">
                  <c:v>10595266.339022417</c:v>
                </c:pt>
                <c:pt idx="1715">
                  <c:v>10627653.979700733</c:v>
                </c:pt>
                <c:pt idx="1716">
                  <c:v>10660784.34657095</c:v>
                </c:pt>
                <c:pt idx="1717">
                  <c:v>10694661.92136104</c:v>
                </c:pt>
                <c:pt idx="1718">
                  <c:v>10729356.638181936</c:v>
                </c:pt>
                <c:pt idx="1719">
                  <c:v>10764874.560528649</c:v>
                </c:pt>
                <c:pt idx="1720">
                  <c:v>10800792.053899694</c:v>
                </c:pt>
                <c:pt idx="1721">
                  <c:v>10836047.373102084</c:v>
                </c:pt>
                <c:pt idx="1722">
                  <c:v>10870068.602197243</c:v>
                </c:pt>
                <c:pt idx="1723">
                  <c:v>10902718.22871588</c:v>
                </c:pt>
                <c:pt idx="1724">
                  <c:v>10933928.232517403</c:v>
                </c:pt>
                <c:pt idx="1725">
                  <c:v>10962067.85903604</c:v>
                </c:pt>
                <c:pt idx="1726">
                  <c:v>10985908.147696862</c:v>
                </c:pt>
                <c:pt idx="1727">
                  <c:v>11004769.47689943</c:v>
                </c:pt>
                <c:pt idx="1728">
                  <c:v>11017984.933470681</c:v>
                </c:pt>
                <c:pt idx="1729">
                  <c:v>11025462.734463584</c:v>
                </c:pt>
                <c:pt idx="1730">
                  <c:v>11029089.108766308</c:v>
                </c:pt>
                <c:pt idx="1731">
                  <c:v>11030847.316315442</c:v>
                </c:pt>
                <c:pt idx="1732">
                  <c:v>11031704.618960246</c:v>
                </c:pt>
                <c:pt idx="1733">
                  <c:v>11032638.399606826</c:v>
                </c:pt>
                <c:pt idx="1734">
                  <c:v>11033692.209050452</c:v>
                </c:pt>
                <c:pt idx="1735">
                  <c:v>11034478.134945024</c:v>
                </c:pt>
                <c:pt idx="1736">
                  <c:v>11034478.134945024</c:v>
                </c:pt>
                <c:pt idx="1737">
                  <c:v>11034478.134945024</c:v>
                </c:pt>
                <c:pt idx="1738">
                  <c:v>11034478.134945024</c:v>
                </c:pt>
                <c:pt idx="1739">
                  <c:v>11034478.134945024</c:v>
                </c:pt>
                <c:pt idx="1740">
                  <c:v>11035051.559562599</c:v>
                </c:pt>
                <c:pt idx="1741">
                  <c:v>11037841.289667809</c:v>
                </c:pt>
                <c:pt idx="1742">
                  <c:v>11042138.658873914</c:v>
                </c:pt>
                <c:pt idx="1743">
                  <c:v>11047198.219687179</c:v>
                </c:pt>
                <c:pt idx="1744">
                  <c:v>11053055.372505656</c:v>
                </c:pt>
                <c:pt idx="1745">
                  <c:v>11059003.843244363</c:v>
                </c:pt>
                <c:pt idx="1746">
                  <c:v>11064688.075451924</c:v>
                </c:pt>
                <c:pt idx="1747">
                  <c:v>11070815.776427334</c:v>
                </c:pt>
                <c:pt idx="1748">
                  <c:v>11077430.882690327</c:v>
                </c:pt>
                <c:pt idx="1749">
                  <c:v>11084525.224530462</c:v>
                </c:pt>
                <c:pt idx="1750">
                  <c:v>11092486.94358276</c:v>
                </c:pt>
                <c:pt idx="1751">
                  <c:v>11100652.219918365</c:v>
                </c:pt>
                <c:pt idx="1752">
                  <c:v>11108680.381275561</c:v>
                </c:pt>
                <c:pt idx="1753">
                  <c:v>11116572.968916986</c:v>
                </c:pt>
                <c:pt idx="1754">
                  <c:v>11124331.515407408</c:v>
                </c:pt>
                <c:pt idx="1755">
                  <c:v>11131957.544613723</c:v>
                </c:pt>
                <c:pt idx="1756">
                  <c:v>11139452.571704956</c:v>
                </c:pt>
                <c:pt idx="1757">
                  <c:v>11146489.248985596</c:v>
                </c:pt>
                <c:pt idx="1758">
                  <c:v>11153374.799455516</c:v>
                </c:pt>
                <c:pt idx="1759">
                  <c:v>11160136.047623772</c:v>
                </c:pt>
                <c:pt idx="1760">
                  <c:v>11166427.722955627</c:v>
                </c:pt>
                <c:pt idx="1761">
                  <c:v>11172576.592437617</c:v>
                </c:pt>
                <c:pt idx="1762">
                  <c:v>11178584.755248578</c:v>
                </c:pt>
                <c:pt idx="1763">
                  <c:v>11184454.295537427</c:v>
                </c:pt>
                <c:pt idx="1764">
                  <c:v>11189874.087978717</c:v>
                </c:pt>
                <c:pt idx="1765">
                  <c:v>11194208.274312505</c:v>
                </c:pt>
                <c:pt idx="1766">
                  <c:v>11196516.286847861</c:v>
                </c:pt>
                <c:pt idx="1767">
                  <c:v>11196516.286847861</c:v>
                </c:pt>
                <c:pt idx="1768">
                  <c:v>11196516.286847861</c:v>
                </c:pt>
                <c:pt idx="1769">
                  <c:v>11196516.286847861</c:v>
                </c:pt>
                <c:pt idx="1770">
                  <c:v>11196516.286847861</c:v>
                </c:pt>
                <c:pt idx="1771">
                  <c:v>11196516.286847861</c:v>
                </c:pt>
                <c:pt idx="1772">
                  <c:v>11196516.286847861</c:v>
                </c:pt>
                <c:pt idx="1773">
                  <c:v>11196516.286847861</c:v>
                </c:pt>
                <c:pt idx="1774">
                  <c:v>11196516.286847861</c:v>
                </c:pt>
                <c:pt idx="1775">
                  <c:v>11196516.286847861</c:v>
                </c:pt>
                <c:pt idx="1776">
                  <c:v>11196516.286847861</c:v>
                </c:pt>
                <c:pt idx="1777">
                  <c:v>11196516.286847861</c:v>
                </c:pt>
                <c:pt idx="1778">
                  <c:v>11196516.286847861</c:v>
                </c:pt>
                <c:pt idx="1779">
                  <c:v>11196516.286847861</c:v>
                </c:pt>
                <c:pt idx="1780">
                  <c:v>11196516.286847861</c:v>
                </c:pt>
                <c:pt idx="1781">
                  <c:v>11196516.286847861</c:v>
                </c:pt>
                <c:pt idx="1782">
                  <c:v>11196516.286847861</c:v>
                </c:pt>
                <c:pt idx="1783">
                  <c:v>11196516.286847861</c:v>
                </c:pt>
                <c:pt idx="1784">
                  <c:v>11196516.286847861</c:v>
                </c:pt>
                <c:pt idx="1785">
                  <c:v>11196516.286847861</c:v>
                </c:pt>
                <c:pt idx="1786">
                  <c:v>11196516.286847861</c:v>
                </c:pt>
                <c:pt idx="1787">
                  <c:v>11196516.286847861</c:v>
                </c:pt>
                <c:pt idx="1788">
                  <c:v>11196516.286847861</c:v>
                </c:pt>
                <c:pt idx="1789">
                  <c:v>11196516.286847861</c:v>
                </c:pt>
                <c:pt idx="1790">
                  <c:v>11196516.286847861</c:v>
                </c:pt>
                <c:pt idx="1791">
                  <c:v>11196516.286847861</c:v>
                </c:pt>
                <c:pt idx="1792">
                  <c:v>11196516.286847861</c:v>
                </c:pt>
                <c:pt idx="1793">
                  <c:v>11196516.286847861</c:v>
                </c:pt>
                <c:pt idx="1794">
                  <c:v>11196516.286847861</c:v>
                </c:pt>
                <c:pt idx="1795">
                  <c:v>11196516.286847861</c:v>
                </c:pt>
                <c:pt idx="1796">
                  <c:v>11196516.286847861</c:v>
                </c:pt>
                <c:pt idx="1797">
                  <c:v>11196516.286847861</c:v>
                </c:pt>
                <c:pt idx="1798">
                  <c:v>11196516.286847861</c:v>
                </c:pt>
                <c:pt idx="1799">
                  <c:v>11196516.286847861</c:v>
                </c:pt>
                <c:pt idx="1800">
                  <c:v>11196516.286847861</c:v>
                </c:pt>
                <c:pt idx="1801">
                  <c:v>11196516.286847861</c:v>
                </c:pt>
                <c:pt idx="1802">
                  <c:v>11196516.286847861</c:v>
                </c:pt>
                <c:pt idx="1803">
                  <c:v>11196516.286847861</c:v>
                </c:pt>
                <c:pt idx="1804">
                  <c:v>11196516.286847861</c:v>
                </c:pt>
                <c:pt idx="1805">
                  <c:v>11196516.286847861</c:v>
                </c:pt>
                <c:pt idx="1806">
                  <c:v>11196516.286847861</c:v>
                </c:pt>
                <c:pt idx="1807">
                  <c:v>11196516.286847861</c:v>
                </c:pt>
                <c:pt idx="1808">
                  <c:v>11196516.286847861</c:v>
                </c:pt>
                <c:pt idx="1809">
                  <c:v>11196516.286847861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D0-4F96-A0CA-EF025426DDA4}"/>
            </c:ext>
          </c:extLst>
        </c:ser>
        <c:ser>
          <c:idx val="0"/>
          <c:order val="1"/>
          <c:tx>
            <c:v>Braking Energy</c:v>
          </c:tx>
          <c:spPr>
            <a:ln w="2222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WLTC_class_3!$AF$8:$AF$1817</c:f>
              <c:numCache>
                <c:formatCode>General</c:formatCode>
                <c:ptCount val="18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367.95718808234307</c:v>
                </c:pt>
                <c:pt idx="37">
                  <c:v>4865.2332435063881</c:v>
                </c:pt>
                <c:pt idx="38">
                  <c:v>11308.167050267064</c:v>
                </c:pt>
                <c:pt idx="39">
                  <c:v>16813.232132397479</c:v>
                </c:pt>
                <c:pt idx="40">
                  <c:v>21237.248065231008</c:v>
                </c:pt>
                <c:pt idx="41">
                  <c:v>26535.132413629148</c:v>
                </c:pt>
                <c:pt idx="42">
                  <c:v>33132.002764933794</c:v>
                </c:pt>
                <c:pt idx="43">
                  <c:v>38519.652382020278</c:v>
                </c:pt>
                <c:pt idx="44">
                  <c:v>41115.556591760454</c:v>
                </c:pt>
                <c:pt idx="45">
                  <c:v>41657.195647618188</c:v>
                </c:pt>
                <c:pt idx="46">
                  <c:v>41879.095584513554</c:v>
                </c:pt>
                <c:pt idx="47">
                  <c:v>42546.201672001116</c:v>
                </c:pt>
                <c:pt idx="48">
                  <c:v>42973.738936177899</c:v>
                </c:pt>
                <c:pt idx="49">
                  <c:v>42973.738936177899</c:v>
                </c:pt>
                <c:pt idx="50">
                  <c:v>42973.738936177899</c:v>
                </c:pt>
                <c:pt idx="51">
                  <c:v>43651.097916059705</c:v>
                </c:pt>
                <c:pt idx="52">
                  <c:v>45591.759640065262</c:v>
                </c:pt>
                <c:pt idx="53">
                  <c:v>46872.170817803439</c:v>
                </c:pt>
                <c:pt idx="54">
                  <c:v>46902.994946014871</c:v>
                </c:pt>
                <c:pt idx="55">
                  <c:v>46902.994946014871</c:v>
                </c:pt>
                <c:pt idx="56">
                  <c:v>46902.994946014871</c:v>
                </c:pt>
                <c:pt idx="57">
                  <c:v>46902.994946014871</c:v>
                </c:pt>
                <c:pt idx="58">
                  <c:v>46902.994946014871</c:v>
                </c:pt>
                <c:pt idx="59">
                  <c:v>46902.994946014871</c:v>
                </c:pt>
                <c:pt idx="60">
                  <c:v>46902.994946014871</c:v>
                </c:pt>
                <c:pt idx="61">
                  <c:v>46902.994946014871</c:v>
                </c:pt>
                <c:pt idx="62">
                  <c:v>46902.994946014871</c:v>
                </c:pt>
                <c:pt idx="63">
                  <c:v>46902.994946014871</c:v>
                </c:pt>
                <c:pt idx="64">
                  <c:v>46902.994946014871</c:v>
                </c:pt>
                <c:pt idx="65">
                  <c:v>46902.994946014871</c:v>
                </c:pt>
                <c:pt idx="66">
                  <c:v>46902.994946014871</c:v>
                </c:pt>
                <c:pt idx="67">
                  <c:v>46902.994946014871</c:v>
                </c:pt>
                <c:pt idx="68">
                  <c:v>46902.994946014871</c:v>
                </c:pt>
                <c:pt idx="69">
                  <c:v>46902.994946014871</c:v>
                </c:pt>
                <c:pt idx="70">
                  <c:v>46902.994946014871</c:v>
                </c:pt>
                <c:pt idx="71">
                  <c:v>46902.994946014871</c:v>
                </c:pt>
                <c:pt idx="72">
                  <c:v>46902.994946014871</c:v>
                </c:pt>
                <c:pt idx="73">
                  <c:v>46902.994946014871</c:v>
                </c:pt>
                <c:pt idx="74">
                  <c:v>46902.994946014871</c:v>
                </c:pt>
                <c:pt idx="75">
                  <c:v>46902.994946014871</c:v>
                </c:pt>
                <c:pt idx="76">
                  <c:v>46902.994946014871</c:v>
                </c:pt>
                <c:pt idx="77">
                  <c:v>46902.994946014871</c:v>
                </c:pt>
                <c:pt idx="78">
                  <c:v>46902.994946014871</c:v>
                </c:pt>
                <c:pt idx="79">
                  <c:v>46902.994946014871</c:v>
                </c:pt>
                <c:pt idx="80">
                  <c:v>46902.994946014871</c:v>
                </c:pt>
                <c:pt idx="81">
                  <c:v>47286.923272635249</c:v>
                </c:pt>
                <c:pt idx="82">
                  <c:v>47413.301385603787</c:v>
                </c:pt>
                <c:pt idx="83">
                  <c:v>47413.301385603787</c:v>
                </c:pt>
                <c:pt idx="84">
                  <c:v>47413.301385603787</c:v>
                </c:pt>
                <c:pt idx="85">
                  <c:v>47440.484353367836</c:v>
                </c:pt>
                <c:pt idx="86">
                  <c:v>47440.484353367836</c:v>
                </c:pt>
                <c:pt idx="87">
                  <c:v>47440.484353367836</c:v>
                </c:pt>
                <c:pt idx="88">
                  <c:v>49211.77065529293</c:v>
                </c:pt>
                <c:pt idx="89">
                  <c:v>56037.470441046084</c:v>
                </c:pt>
                <c:pt idx="90">
                  <c:v>65093.242226445291</c:v>
                </c:pt>
                <c:pt idx="91">
                  <c:v>72793.709772001923</c:v>
                </c:pt>
                <c:pt idx="92">
                  <c:v>77159.25175554477</c:v>
                </c:pt>
                <c:pt idx="93">
                  <c:v>79301.538600458574</c:v>
                </c:pt>
                <c:pt idx="94">
                  <c:v>81165.776707025245</c:v>
                </c:pt>
                <c:pt idx="95">
                  <c:v>82968.274628706698</c:v>
                </c:pt>
                <c:pt idx="96">
                  <c:v>83965.357361294911</c:v>
                </c:pt>
                <c:pt idx="97">
                  <c:v>84323.849684172208</c:v>
                </c:pt>
                <c:pt idx="98">
                  <c:v>84543.13549760665</c:v>
                </c:pt>
                <c:pt idx="99">
                  <c:v>84543.13549760665</c:v>
                </c:pt>
                <c:pt idx="100">
                  <c:v>84543.13549760665</c:v>
                </c:pt>
                <c:pt idx="101">
                  <c:v>84543.13549760665</c:v>
                </c:pt>
                <c:pt idx="102">
                  <c:v>84543.13549760665</c:v>
                </c:pt>
                <c:pt idx="103">
                  <c:v>84543.13549760665</c:v>
                </c:pt>
                <c:pt idx="104">
                  <c:v>84543.13549760665</c:v>
                </c:pt>
                <c:pt idx="105">
                  <c:v>84543.13549760665</c:v>
                </c:pt>
                <c:pt idx="106">
                  <c:v>84543.13549760665</c:v>
                </c:pt>
                <c:pt idx="107">
                  <c:v>84543.13549760665</c:v>
                </c:pt>
                <c:pt idx="108">
                  <c:v>84543.13549760665</c:v>
                </c:pt>
                <c:pt idx="109">
                  <c:v>84543.13549760665</c:v>
                </c:pt>
                <c:pt idx="110">
                  <c:v>84543.13549760665</c:v>
                </c:pt>
                <c:pt idx="111">
                  <c:v>84543.13549760665</c:v>
                </c:pt>
                <c:pt idx="112">
                  <c:v>84543.13549760665</c:v>
                </c:pt>
                <c:pt idx="113">
                  <c:v>84543.13549760665</c:v>
                </c:pt>
                <c:pt idx="114">
                  <c:v>84543.13549760665</c:v>
                </c:pt>
                <c:pt idx="115">
                  <c:v>84543.13549760665</c:v>
                </c:pt>
                <c:pt idx="116">
                  <c:v>84543.13549760665</c:v>
                </c:pt>
                <c:pt idx="117">
                  <c:v>84543.13549760665</c:v>
                </c:pt>
                <c:pt idx="118">
                  <c:v>84543.13549760665</c:v>
                </c:pt>
                <c:pt idx="119">
                  <c:v>84543.13549760665</c:v>
                </c:pt>
                <c:pt idx="120">
                  <c:v>84543.13549760665</c:v>
                </c:pt>
                <c:pt idx="121">
                  <c:v>84543.13549760665</c:v>
                </c:pt>
                <c:pt idx="122">
                  <c:v>84543.13549760665</c:v>
                </c:pt>
                <c:pt idx="123">
                  <c:v>84543.13549760665</c:v>
                </c:pt>
                <c:pt idx="124">
                  <c:v>84543.13549760665</c:v>
                </c:pt>
                <c:pt idx="125">
                  <c:v>84543.13549760665</c:v>
                </c:pt>
                <c:pt idx="126">
                  <c:v>84543.13549760665</c:v>
                </c:pt>
                <c:pt idx="127">
                  <c:v>84543.13549760665</c:v>
                </c:pt>
                <c:pt idx="128">
                  <c:v>84543.13549760665</c:v>
                </c:pt>
                <c:pt idx="129">
                  <c:v>84543.13549760665</c:v>
                </c:pt>
                <c:pt idx="130">
                  <c:v>84543.13549760665</c:v>
                </c:pt>
                <c:pt idx="131">
                  <c:v>84543.13549760665</c:v>
                </c:pt>
                <c:pt idx="132">
                  <c:v>84543.13549760665</c:v>
                </c:pt>
                <c:pt idx="133">
                  <c:v>84543.13549760665</c:v>
                </c:pt>
                <c:pt idx="134">
                  <c:v>84543.13549760665</c:v>
                </c:pt>
                <c:pt idx="135">
                  <c:v>84543.13549760665</c:v>
                </c:pt>
                <c:pt idx="136">
                  <c:v>84543.13549760665</c:v>
                </c:pt>
                <c:pt idx="137">
                  <c:v>84543.13549760665</c:v>
                </c:pt>
                <c:pt idx="138">
                  <c:v>84543.13549760665</c:v>
                </c:pt>
                <c:pt idx="139">
                  <c:v>84543.13549760665</c:v>
                </c:pt>
                <c:pt idx="140">
                  <c:v>84543.13549760665</c:v>
                </c:pt>
                <c:pt idx="141">
                  <c:v>84543.13549760665</c:v>
                </c:pt>
                <c:pt idx="142">
                  <c:v>84543.13549760665</c:v>
                </c:pt>
                <c:pt idx="143">
                  <c:v>84543.13549760665</c:v>
                </c:pt>
                <c:pt idx="144">
                  <c:v>84543.13549760665</c:v>
                </c:pt>
                <c:pt idx="145">
                  <c:v>84543.13549760665</c:v>
                </c:pt>
                <c:pt idx="146">
                  <c:v>84543.13549760665</c:v>
                </c:pt>
                <c:pt idx="147">
                  <c:v>84543.13549760665</c:v>
                </c:pt>
                <c:pt idx="148">
                  <c:v>84543.13549760665</c:v>
                </c:pt>
                <c:pt idx="149">
                  <c:v>84543.13549760665</c:v>
                </c:pt>
                <c:pt idx="150">
                  <c:v>84543.13549760665</c:v>
                </c:pt>
                <c:pt idx="151">
                  <c:v>86057.615753122707</c:v>
                </c:pt>
                <c:pt idx="152">
                  <c:v>91861.379820825299</c:v>
                </c:pt>
                <c:pt idx="153">
                  <c:v>99419.568655476789</c:v>
                </c:pt>
                <c:pt idx="154">
                  <c:v>104851.23095680321</c:v>
                </c:pt>
                <c:pt idx="155">
                  <c:v>107013.95238668323</c:v>
                </c:pt>
                <c:pt idx="156">
                  <c:v>107013.95238668323</c:v>
                </c:pt>
                <c:pt idx="157">
                  <c:v>107013.95238668323</c:v>
                </c:pt>
                <c:pt idx="158">
                  <c:v>107013.95238668323</c:v>
                </c:pt>
                <c:pt idx="159">
                  <c:v>107013.95238668323</c:v>
                </c:pt>
                <c:pt idx="160">
                  <c:v>107013.95238668323</c:v>
                </c:pt>
                <c:pt idx="161">
                  <c:v>107013.95238668323</c:v>
                </c:pt>
                <c:pt idx="162">
                  <c:v>107013.95238668323</c:v>
                </c:pt>
                <c:pt idx="163">
                  <c:v>107013.95238668323</c:v>
                </c:pt>
                <c:pt idx="164">
                  <c:v>107013.95238668323</c:v>
                </c:pt>
                <c:pt idx="165">
                  <c:v>107013.95238668323</c:v>
                </c:pt>
                <c:pt idx="166">
                  <c:v>107013.95238668323</c:v>
                </c:pt>
                <c:pt idx="167">
                  <c:v>107013.95238668323</c:v>
                </c:pt>
                <c:pt idx="168">
                  <c:v>107013.95238668323</c:v>
                </c:pt>
                <c:pt idx="169">
                  <c:v>107013.95238668323</c:v>
                </c:pt>
                <c:pt idx="170">
                  <c:v>107013.95238668323</c:v>
                </c:pt>
                <c:pt idx="171">
                  <c:v>109137.29043455854</c:v>
                </c:pt>
                <c:pt idx="172">
                  <c:v>115890.11368078602</c:v>
                </c:pt>
                <c:pt idx="173">
                  <c:v>123846.02139301262</c:v>
                </c:pt>
                <c:pt idx="174">
                  <c:v>128491.57826089702</c:v>
                </c:pt>
                <c:pt idx="175">
                  <c:v>129280.86646939824</c:v>
                </c:pt>
                <c:pt idx="176">
                  <c:v>129280.86646939824</c:v>
                </c:pt>
                <c:pt idx="177">
                  <c:v>129280.86646939824</c:v>
                </c:pt>
                <c:pt idx="178">
                  <c:v>129280.86646939824</c:v>
                </c:pt>
                <c:pt idx="179">
                  <c:v>129280.86646939824</c:v>
                </c:pt>
                <c:pt idx="180">
                  <c:v>129280.86646939824</c:v>
                </c:pt>
                <c:pt idx="181">
                  <c:v>129280.86646939824</c:v>
                </c:pt>
                <c:pt idx="182">
                  <c:v>129280.86646939824</c:v>
                </c:pt>
                <c:pt idx="183">
                  <c:v>131299.96471793609</c:v>
                </c:pt>
                <c:pt idx="184">
                  <c:v>134793.32671253718</c:v>
                </c:pt>
                <c:pt idx="185">
                  <c:v>138346.63739870591</c:v>
                </c:pt>
                <c:pt idx="186">
                  <c:v>141215.8892615033</c:v>
                </c:pt>
                <c:pt idx="187">
                  <c:v>143239.08156098259</c:v>
                </c:pt>
                <c:pt idx="188">
                  <c:v>144625.25196122323</c:v>
                </c:pt>
                <c:pt idx="189">
                  <c:v>145546.50396300657</c:v>
                </c:pt>
                <c:pt idx="190">
                  <c:v>146071.14420830854</c:v>
                </c:pt>
                <c:pt idx="191">
                  <c:v>146361.11758695467</c:v>
                </c:pt>
                <c:pt idx="192">
                  <c:v>146440.25843996712</c:v>
                </c:pt>
                <c:pt idx="193">
                  <c:v>146440.25843996712</c:v>
                </c:pt>
                <c:pt idx="194">
                  <c:v>146440.25843996712</c:v>
                </c:pt>
                <c:pt idx="195">
                  <c:v>146440.25843996712</c:v>
                </c:pt>
                <c:pt idx="196">
                  <c:v>146440.25843996712</c:v>
                </c:pt>
                <c:pt idx="197">
                  <c:v>146440.25843996712</c:v>
                </c:pt>
                <c:pt idx="198">
                  <c:v>146440.25843996712</c:v>
                </c:pt>
                <c:pt idx="199">
                  <c:v>146440.25843996712</c:v>
                </c:pt>
                <c:pt idx="200">
                  <c:v>146440.25843996712</c:v>
                </c:pt>
                <c:pt idx="201">
                  <c:v>146440.25843996712</c:v>
                </c:pt>
                <c:pt idx="202">
                  <c:v>146440.25843996712</c:v>
                </c:pt>
                <c:pt idx="203">
                  <c:v>146440.25843996712</c:v>
                </c:pt>
                <c:pt idx="204">
                  <c:v>146440.25843996712</c:v>
                </c:pt>
                <c:pt idx="205">
                  <c:v>146440.25843996712</c:v>
                </c:pt>
                <c:pt idx="206">
                  <c:v>146440.25843996712</c:v>
                </c:pt>
                <c:pt idx="207">
                  <c:v>146440.25843996712</c:v>
                </c:pt>
                <c:pt idx="208">
                  <c:v>146440.25843996712</c:v>
                </c:pt>
                <c:pt idx="209">
                  <c:v>146440.25843996712</c:v>
                </c:pt>
                <c:pt idx="210">
                  <c:v>146440.25843996712</c:v>
                </c:pt>
                <c:pt idx="211">
                  <c:v>146440.25843996712</c:v>
                </c:pt>
                <c:pt idx="212">
                  <c:v>146440.25843996712</c:v>
                </c:pt>
                <c:pt idx="213">
                  <c:v>146440.25843996712</c:v>
                </c:pt>
                <c:pt idx="214">
                  <c:v>146440.25843996712</c:v>
                </c:pt>
                <c:pt idx="215">
                  <c:v>146440.25843996712</c:v>
                </c:pt>
                <c:pt idx="216">
                  <c:v>146440.25843996712</c:v>
                </c:pt>
                <c:pt idx="217">
                  <c:v>146440.25843996712</c:v>
                </c:pt>
                <c:pt idx="218">
                  <c:v>146440.25843996712</c:v>
                </c:pt>
                <c:pt idx="219">
                  <c:v>146440.25843996712</c:v>
                </c:pt>
                <c:pt idx="220">
                  <c:v>146440.25843996712</c:v>
                </c:pt>
                <c:pt idx="221">
                  <c:v>146440.25843996712</c:v>
                </c:pt>
                <c:pt idx="222">
                  <c:v>146440.25843996712</c:v>
                </c:pt>
                <c:pt idx="223">
                  <c:v>146440.25843996712</c:v>
                </c:pt>
                <c:pt idx="224">
                  <c:v>146440.25843996712</c:v>
                </c:pt>
                <c:pt idx="225">
                  <c:v>146440.25843996712</c:v>
                </c:pt>
                <c:pt idx="226">
                  <c:v>146440.25843996712</c:v>
                </c:pt>
                <c:pt idx="227">
                  <c:v>146440.25843996712</c:v>
                </c:pt>
                <c:pt idx="228">
                  <c:v>146440.25843996712</c:v>
                </c:pt>
                <c:pt idx="229">
                  <c:v>146440.25843996712</c:v>
                </c:pt>
                <c:pt idx="230">
                  <c:v>146440.25843996712</c:v>
                </c:pt>
                <c:pt idx="231">
                  <c:v>146440.25843996712</c:v>
                </c:pt>
                <c:pt idx="232">
                  <c:v>146440.25843996712</c:v>
                </c:pt>
                <c:pt idx="233">
                  <c:v>149367.48300266138</c:v>
                </c:pt>
                <c:pt idx="234">
                  <c:v>153532.62921384844</c:v>
                </c:pt>
                <c:pt idx="235">
                  <c:v>156106.60243617187</c:v>
                </c:pt>
                <c:pt idx="236">
                  <c:v>156217.16231785121</c:v>
                </c:pt>
                <c:pt idx="237">
                  <c:v>156217.16231785121</c:v>
                </c:pt>
                <c:pt idx="238">
                  <c:v>157326.08752338271</c:v>
                </c:pt>
                <c:pt idx="239">
                  <c:v>161702.77169354443</c:v>
                </c:pt>
                <c:pt idx="240">
                  <c:v>168158.26463917267</c:v>
                </c:pt>
                <c:pt idx="241">
                  <c:v>173370.31701745931</c:v>
                </c:pt>
                <c:pt idx="242">
                  <c:v>177952.79221230326</c:v>
                </c:pt>
                <c:pt idx="243">
                  <c:v>182892.57951665591</c:v>
                </c:pt>
                <c:pt idx="244">
                  <c:v>187316.59544948945</c:v>
                </c:pt>
                <c:pt idx="245">
                  <c:v>192614.47979788759</c:v>
                </c:pt>
                <c:pt idx="246">
                  <c:v>199211.35014919224</c:v>
                </c:pt>
                <c:pt idx="247">
                  <c:v>204598.99976627872</c:v>
                </c:pt>
                <c:pt idx="248">
                  <c:v>207194.90397601889</c:v>
                </c:pt>
                <c:pt idx="249">
                  <c:v>207736.54303187662</c:v>
                </c:pt>
                <c:pt idx="250">
                  <c:v>207958.44296877197</c:v>
                </c:pt>
                <c:pt idx="251">
                  <c:v>208625.54905625954</c:v>
                </c:pt>
                <c:pt idx="252">
                  <c:v>209053.08632043633</c:v>
                </c:pt>
                <c:pt idx="253">
                  <c:v>209053.08632043633</c:v>
                </c:pt>
                <c:pt idx="254">
                  <c:v>209053.08632043633</c:v>
                </c:pt>
                <c:pt idx="255">
                  <c:v>209730.44530031813</c:v>
                </c:pt>
                <c:pt idx="256">
                  <c:v>210831.59313543478</c:v>
                </c:pt>
                <c:pt idx="257">
                  <c:v>210831.59313543478</c:v>
                </c:pt>
                <c:pt idx="258">
                  <c:v>210831.59313543478</c:v>
                </c:pt>
                <c:pt idx="259">
                  <c:v>210831.59313543478</c:v>
                </c:pt>
                <c:pt idx="260">
                  <c:v>210831.59313543478</c:v>
                </c:pt>
                <c:pt idx="261">
                  <c:v>210831.59313543478</c:v>
                </c:pt>
                <c:pt idx="262">
                  <c:v>210831.59313543478</c:v>
                </c:pt>
                <c:pt idx="263">
                  <c:v>210831.59313543478</c:v>
                </c:pt>
                <c:pt idx="264">
                  <c:v>210831.59313543478</c:v>
                </c:pt>
                <c:pt idx="265">
                  <c:v>210831.59313543478</c:v>
                </c:pt>
                <c:pt idx="266">
                  <c:v>210831.59313543478</c:v>
                </c:pt>
                <c:pt idx="267">
                  <c:v>210831.59313543478</c:v>
                </c:pt>
                <c:pt idx="268">
                  <c:v>210831.59313543478</c:v>
                </c:pt>
                <c:pt idx="269">
                  <c:v>210831.59313543478</c:v>
                </c:pt>
                <c:pt idx="270">
                  <c:v>210831.59313543478</c:v>
                </c:pt>
                <c:pt idx="271">
                  <c:v>210831.59313543478</c:v>
                </c:pt>
                <c:pt idx="272">
                  <c:v>210831.59313543478</c:v>
                </c:pt>
                <c:pt idx="273">
                  <c:v>211330.00761976518</c:v>
                </c:pt>
                <c:pt idx="274">
                  <c:v>216222.63857673065</c:v>
                </c:pt>
                <c:pt idx="275">
                  <c:v>222776.53580522691</c:v>
                </c:pt>
                <c:pt idx="276">
                  <c:v>229993.86230032306</c:v>
                </c:pt>
                <c:pt idx="277">
                  <c:v>237551.14462411447</c:v>
                </c:pt>
                <c:pt idx="278">
                  <c:v>246545.79381841043</c:v>
                </c:pt>
                <c:pt idx="279">
                  <c:v>254643.00436703418</c:v>
                </c:pt>
                <c:pt idx="280">
                  <c:v>258053.11619309321</c:v>
                </c:pt>
                <c:pt idx="281">
                  <c:v>258053.11619309321</c:v>
                </c:pt>
                <c:pt idx="282">
                  <c:v>258053.11619309321</c:v>
                </c:pt>
                <c:pt idx="283">
                  <c:v>258053.11619309321</c:v>
                </c:pt>
                <c:pt idx="284">
                  <c:v>258053.11619309321</c:v>
                </c:pt>
                <c:pt idx="285">
                  <c:v>258053.11619309321</c:v>
                </c:pt>
                <c:pt idx="286">
                  <c:v>258053.11619309321</c:v>
                </c:pt>
                <c:pt idx="287">
                  <c:v>258053.11619309321</c:v>
                </c:pt>
                <c:pt idx="288">
                  <c:v>258053.11619309321</c:v>
                </c:pt>
                <c:pt idx="289">
                  <c:v>258053.11619309321</c:v>
                </c:pt>
                <c:pt idx="290">
                  <c:v>258053.11619309321</c:v>
                </c:pt>
                <c:pt idx="291">
                  <c:v>258053.11619309321</c:v>
                </c:pt>
                <c:pt idx="292">
                  <c:v>258053.11619309321</c:v>
                </c:pt>
                <c:pt idx="293">
                  <c:v>258436.45577225598</c:v>
                </c:pt>
                <c:pt idx="294">
                  <c:v>258436.45577225598</c:v>
                </c:pt>
                <c:pt idx="295">
                  <c:v>258436.45577225598</c:v>
                </c:pt>
                <c:pt idx="296">
                  <c:v>258436.45577225598</c:v>
                </c:pt>
                <c:pt idx="297">
                  <c:v>258436.45577225598</c:v>
                </c:pt>
                <c:pt idx="298">
                  <c:v>258436.45577225598</c:v>
                </c:pt>
                <c:pt idx="299">
                  <c:v>258436.45577225598</c:v>
                </c:pt>
                <c:pt idx="300">
                  <c:v>258436.45577225598</c:v>
                </c:pt>
                <c:pt idx="301">
                  <c:v>258436.45577225598</c:v>
                </c:pt>
                <c:pt idx="302">
                  <c:v>258436.45577225598</c:v>
                </c:pt>
                <c:pt idx="303">
                  <c:v>258741.24708428344</c:v>
                </c:pt>
                <c:pt idx="304">
                  <c:v>260284.23282496841</c:v>
                </c:pt>
                <c:pt idx="305">
                  <c:v>262668.82587328652</c:v>
                </c:pt>
                <c:pt idx="306">
                  <c:v>264234.4276645928</c:v>
                </c:pt>
                <c:pt idx="307">
                  <c:v>264243.32489308907</c:v>
                </c:pt>
                <c:pt idx="308">
                  <c:v>264243.32489308907</c:v>
                </c:pt>
                <c:pt idx="309">
                  <c:v>264243.32489308907</c:v>
                </c:pt>
                <c:pt idx="310">
                  <c:v>264243.32489308907</c:v>
                </c:pt>
                <c:pt idx="311">
                  <c:v>264243.32489308907</c:v>
                </c:pt>
                <c:pt idx="312">
                  <c:v>264774.30183082056</c:v>
                </c:pt>
                <c:pt idx="313">
                  <c:v>266326.25098980695</c:v>
                </c:pt>
                <c:pt idx="314">
                  <c:v>268550.50786710694</c:v>
                </c:pt>
                <c:pt idx="315">
                  <c:v>270720.84574645391</c:v>
                </c:pt>
                <c:pt idx="316">
                  <c:v>272460.84308770753</c:v>
                </c:pt>
                <c:pt idx="317">
                  <c:v>274526.4456042368</c:v>
                </c:pt>
                <c:pt idx="318">
                  <c:v>277319.8506026743</c:v>
                </c:pt>
                <c:pt idx="319">
                  <c:v>280178.58506757679</c:v>
                </c:pt>
                <c:pt idx="320">
                  <c:v>281379.13456217787</c:v>
                </c:pt>
                <c:pt idx="321">
                  <c:v>281391.02622794872</c:v>
                </c:pt>
                <c:pt idx="322">
                  <c:v>281391.02622794872</c:v>
                </c:pt>
                <c:pt idx="323">
                  <c:v>281391.02622794872</c:v>
                </c:pt>
                <c:pt idx="324">
                  <c:v>281391.02622794872</c:v>
                </c:pt>
                <c:pt idx="325">
                  <c:v>281391.02622794872</c:v>
                </c:pt>
                <c:pt idx="326">
                  <c:v>281391.02622794872</c:v>
                </c:pt>
                <c:pt idx="327">
                  <c:v>281391.02622794872</c:v>
                </c:pt>
                <c:pt idx="328">
                  <c:v>283123.10850810941</c:v>
                </c:pt>
                <c:pt idx="329">
                  <c:v>286790.2627147559</c:v>
                </c:pt>
                <c:pt idx="330">
                  <c:v>288473.41043242416</c:v>
                </c:pt>
                <c:pt idx="331">
                  <c:v>288473.41043242416</c:v>
                </c:pt>
                <c:pt idx="332">
                  <c:v>288473.41043242416</c:v>
                </c:pt>
                <c:pt idx="333">
                  <c:v>288494.29525302822</c:v>
                </c:pt>
                <c:pt idx="334">
                  <c:v>288494.29525302822</c:v>
                </c:pt>
                <c:pt idx="335">
                  <c:v>288518.83566949959</c:v>
                </c:pt>
                <c:pt idx="336">
                  <c:v>288518.83566949959</c:v>
                </c:pt>
                <c:pt idx="337">
                  <c:v>288518.83566949959</c:v>
                </c:pt>
                <c:pt idx="338">
                  <c:v>288518.83566949959</c:v>
                </c:pt>
                <c:pt idx="339">
                  <c:v>288518.83566949959</c:v>
                </c:pt>
                <c:pt idx="340">
                  <c:v>288518.83566949959</c:v>
                </c:pt>
                <c:pt idx="341">
                  <c:v>288518.83566949959</c:v>
                </c:pt>
                <c:pt idx="342">
                  <c:v>288518.83566949959</c:v>
                </c:pt>
                <c:pt idx="343">
                  <c:v>288518.83566949959</c:v>
                </c:pt>
                <c:pt idx="344">
                  <c:v>288518.83566949959</c:v>
                </c:pt>
                <c:pt idx="345">
                  <c:v>288518.83566949959</c:v>
                </c:pt>
                <c:pt idx="346">
                  <c:v>288518.83566949959</c:v>
                </c:pt>
                <c:pt idx="347">
                  <c:v>288518.83566949959</c:v>
                </c:pt>
                <c:pt idx="348">
                  <c:v>288518.83566949959</c:v>
                </c:pt>
                <c:pt idx="349">
                  <c:v>288518.83566949959</c:v>
                </c:pt>
                <c:pt idx="350">
                  <c:v>288518.83566949959</c:v>
                </c:pt>
                <c:pt idx="351">
                  <c:v>288518.83566949959</c:v>
                </c:pt>
                <c:pt idx="352">
                  <c:v>288518.83566949959</c:v>
                </c:pt>
                <c:pt idx="353">
                  <c:v>288518.83566949959</c:v>
                </c:pt>
                <c:pt idx="354">
                  <c:v>288518.83566949959</c:v>
                </c:pt>
                <c:pt idx="355">
                  <c:v>288518.83566949959</c:v>
                </c:pt>
                <c:pt idx="356">
                  <c:v>288518.83566949959</c:v>
                </c:pt>
                <c:pt idx="357">
                  <c:v>288518.83566949959</c:v>
                </c:pt>
                <c:pt idx="358">
                  <c:v>288597.01457884652</c:v>
                </c:pt>
                <c:pt idx="359">
                  <c:v>290437.59360128391</c:v>
                </c:pt>
                <c:pt idx="360">
                  <c:v>292845.16157877474</c:v>
                </c:pt>
                <c:pt idx="361">
                  <c:v>294571.06113108719</c:v>
                </c:pt>
                <c:pt idx="362">
                  <c:v>295378.68318071601</c:v>
                </c:pt>
                <c:pt idx="363">
                  <c:v>295439.9082380308</c:v>
                </c:pt>
                <c:pt idx="364">
                  <c:v>295439.9082380308</c:v>
                </c:pt>
                <c:pt idx="365">
                  <c:v>295439.9082380308</c:v>
                </c:pt>
                <c:pt idx="366">
                  <c:v>295439.9082380308</c:v>
                </c:pt>
                <c:pt idx="367">
                  <c:v>295439.9082380308</c:v>
                </c:pt>
                <c:pt idx="368">
                  <c:v>295439.9082380308</c:v>
                </c:pt>
                <c:pt idx="369">
                  <c:v>295439.9082380308</c:v>
                </c:pt>
                <c:pt idx="370">
                  <c:v>295439.9082380308</c:v>
                </c:pt>
                <c:pt idx="371">
                  <c:v>295439.9082380308</c:v>
                </c:pt>
                <c:pt idx="372">
                  <c:v>297293.56235109456</c:v>
                </c:pt>
                <c:pt idx="373">
                  <c:v>301339.62718184531</c:v>
                </c:pt>
                <c:pt idx="374">
                  <c:v>305271.50327444775</c:v>
                </c:pt>
                <c:pt idx="375">
                  <c:v>307883.00793859496</c:v>
                </c:pt>
                <c:pt idx="376">
                  <c:v>309322.97806245019</c:v>
                </c:pt>
                <c:pt idx="377">
                  <c:v>310094.18236289546</c:v>
                </c:pt>
                <c:pt idx="378">
                  <c:v>310497.71429644071</c:v>
                </c:pt>
                <c:pt idx="379">
                  <c:v>310709.07299468271</c:v>
                </c:pt>
                <c:pt idx="380">
                  <c:v>310955.31117770111</c:v>
                </c:pt>
                <c:pt idx="381">
                  <c:v>311258.15904815745</c:v>
                </c:pt>
                <c:pt idx="382">
                  <c:v>311520.89567048236</c:v>
                </c:pt>
                <c:pt idx="383">
                  <c:v>311747.9953450645</c:v>
                </c:pt>
                <c:pt idx="384">
                  <c:v>311906.95891463431</c:v>
                </c:pt>
                <c:pt idx="385">
                  <c:v>311952.02131030429</c:v>
                </c:pt>
                <c:pt idx="386">
                  <c:v>311952.02131030429</c:v>
                </c:pt>
                <c:pt idx="387">
                  <c:v>311952.02131030429</c:v>
                </c:pt>
                <c:pt idx="388">
                  <c:v>311952.02131030429</c:v>
                </c:pt>
                <c:pt idx="389">
                  <c:v>311952.02131030429</c:v>
                </c:pt>
                <c:pt idx="390">
                  <c:v>311952.02131030429</c:v>
                </c:pt>
                <c:pt idx="391">
                  <c:v>311952.02131030429</c:v>
                </c:pt>
                <c:pt idx="392">
                  <c:v>311952.02131030429</c:v>
                </c:pt>
                <c:pt idx="393">
                  <c:v>311952.02131030429</c:v>
                </c:pt>
                <c:pt idx="394">
                  <c:v>311952.02131030429</c:v>
                </c:pt>
                <c:pt idx="395">
                  <c:v>311952.02131030429</c:v>
                </c:pt>
                <c:pt idx="396">
                  <c:v>311952.02131030429</c:v>
                </c:pt>
                <c:pt idx="397">
                  <c:v>311952.02131030429</c:v>
                </c:pt>
                <c:pt idx="398">
                  <c:v>311952.02131030429</c:v>
                </c:pt>
                <c:pt idx="399">
                  <c:v>311952.02131030429</c:v>
                </c:pt>
                <c:pt idx="400">
                  <c:v>311952.02131030429</c:v>
                </c:pt>
                <c:pt idx="401">
                  <c:v>311952.02131030429</c:v>
                </c:pt>
                <c:pt idx="402">
                  <c:v>313019.94164134754</c:v>
                </c:pt>
                <c:pt idx="403">
                  <c:v>314930.01003261935</c:v>
                </c:pt>
                <c:pt idx="404">
                  <c:v>316554.83777411614</c:v>
                </c:pt>
                <c:pt idx="405">
                  <c:v>317933.7561007631</c:v>
                </c:pt>
                <c:pt idx="406">
                  <c:v>319437.20451924752</c:v>
                </c:pt>
                <c:pt idx="407">
                  <c:v>320945.80205834593</c:v>
                </c:pt>
                <c:pt idx="408">
                  <c:v>321962.65788484865</c:v>
                </c:pt>
                <c:pt idx="409">
                  <c:v>322152.44472976244</c:v>
                </c:pt>
                <c:pt idx="410">
                  <c:v>322152.44472976244</c:v>
                </c:pt>
                <c:pt idx="411">
                  <c:v>322152.44472976244</c:v>
                </c:pt>
                <c:pt idx="412">
                  <c:v>322152.44472976244</c:v>
                </c:pt>
                <c:pt idx="413">
                  <c:v>322152.44472976244</c:v>
                </c:pt>
                <c:pt idx="414">
                  <c:v>322152.44472976244</c:v>
                </c:pt>
                <c:pt idx="415">
                  <c:v>322152.44472976244</c:v>
                </c:pt>
                <c:pt idx="416">
                  <c:v>322152.44472976244</c:v>
                </c:pt>
                <c:pt idx="417">
                  <c:v>322152.44472976244</c:v>
                </c:pt>
                <c:pt idx="418">
                  <c:v>322152.44472976244</c:v>
                </c:pt>
                <c:pt idx="419">
                  <c:v>322442.42093509843</c:v>
                </c:pt>
                <c:pt idx="420">
                  <c:v>323193.35910242342</c:v>
                </c:pt>
                <c:pt idx="421">
                  <c:v>323400.99204618932</c:v>
                </c:pt>
                <c:pt idx="422">
                  <c:v>323400.99204618932</c:v>
                </c:pt>
                <c:pt idx="423">
                  <c:v>323400.99204618932</c:v>
                </c:pt>
                <c:pt idx="424">
                  <c:v>323400.99204618932</c:v>
                </c:pt>
                <c:pt idx="425">
                  <c:v>323400.99204618932</c:v>
                </c:pt>
                <c:pt idx="426">
                  <c:v>323400.99204618932</c:v>
                </c:pt>
                <c:pt idx="427">
                  <c:v>323400.99204618932</c:v>
                </c:pt>
                <c:pt idx="428">
                  <c:v>323400.99204618932</c:v>
                </c:pt>
                <c:pt idx="429">
                  <c:v>323400.99204618932</c:v>
                </c:pt>
                <c:pt idx="430">
                  <c:v>323400.99204618932</c:v>
                </c:pt>
                <c:pt idx="431">
                  <c:v>323757.39428461337</c:v>
                </c:pt>
                <c:pt idx="432">
                  <c:v>324003.71907036653</c:v>
                </c:pt>
                <c:pt idx="433">
                  <c:v>324003.71907036653</c:v>
                </c:pt>
                <c:pt idx="434">
                  <c:v>324003.71907036653</c:v>
                </c:pt>
                <c:pt idx="435">
                  <c:v>324736.33898238838</c:v>
                </c:pt>
                <c:pt idx="436">
                  <c:v>327694.34658891597</c:v>
                </c:pt>
                <c:pt idx="437">
                  <c:v>332787.89372797112</c:v>
                </c:pt>
                <c:pt idx="438">
                  <c:v>339245.12946442753</c:v>
                </c:pt>
                <c:pt idx="439">
                  <c:v>345508.73127121245</c:v>
                </c:pt>
                <c:pt idx="440">
                  <c:v>350170.0596242249</c:v>
                </c:pt>
                <c:pt idx="441">
                  <c:v>352550.23240994895</c:v>
                </c:pt>
                <c:pt idx="442">
                  <c:v>353334.96463944402</c:v>
                </c:pt>
                <c:pt idx="443">
                  <c:v>353464.5901104823</c:v>
                </c:pt>
                <c:pt idx="444">
                  <c:v>353466.96687326056</c:v>
                </c:pt>
                <c:pt idx="445">
                  <c:v>353466.96687326056</c:v>
                </c:pt>
                <c:pt idx="446">
                  <c:v>353466.96687326056</c:v>
                </c:pt>
                <c:pt idx="447">
                  <c:v>353466.96687326056</c:v>
                </c:pt>
                <c:pt idx="448">
                  <c:v>353466.96687326056</c:v>
                </c:pt>
                <c:pt idx="449">
                  <c:v>353466.96687326056</c:v>
                </c:pt>
                <c:pt idx="450">
                  <c:v>353466.96687326056</c:v>
                </c:pt>
                <c:pt idx="451">
                  <c:v>353466.96687326056</c:v>
                </c:pt>
                <c:pt idx="452">
                  <c:v>353466.96687326056</c:v>
                </c:pt>
                <c:pt idx="453">
                  <c:v>353466.96687326056</c:v>
                </c:pt>
                <c:pt idx="454">
                  <c:v>353466.96687326056</c:v>
                </c:pt>
                <c:pt idx="455">
                  <c:v>353466.96687326056</c:v>
                </c:pt>
                <c:pt idx="456">
                  <c:v>353466.96687326056</c:v>
                </c:pt>
                <c:pt idx="457">
                  <c:v>353466.96687326056</c:v>
                </c:pt>
                <c:pt idx="458">
                  <c:v>353466.96687326056</c:v>
                </c:pt>
                <c:pt idx="459">
                  <c:v>353466.96687326056</c:v>
                </c:pt>
                <c:pt idx="460">
                  <c:v>353466.96687326056</c:v>
                </c:pt>
                <c:pt idx="461">
                  <c:v>353466.96687326056</c:v>
                </c:pt>
                <c:pt idx="462">
                  <c:v>353466.96687326056</c:v>
                </c:pt>
                <c:pt idx="463">
                  <c:v>353466.96687326056</c:v>
                </c:pt>
                <c:pt idx="464">
                  <c:v>353466.96687326056</c:v>
                </c:pt>
                <c:pt idx="465">
                  <c:v>353466.96687326056</c:v>
                </c:pt>
                <c:pt idx="466">
                  <c:v>353466.96687326056</c:v>
                </c:pt>
                <c:pt idx="467">
                  <c:v>353466.96687326056</c:v>
                </c:pt>
                <c:pt idx="468">
                  <c:v>353466.96687326056</c:v>
                </c:pt>
                <c:pt idx="469">
                  <c:v>353466.96687326056</c:v>
                </c:pt>
                <c:pt idx="470">
                  <c:v>353466.96687326056</c:v>
                </c:pt>
                <c:pt idx="471">
                  <c:v>353466.96687326056</c:v>
                </c:pt>
                <c:pt idx="472">
                  <c:v>353466.96687326056</c:v>
                </c:pt>
                <c:pt idx="473">
                  <c:v>353466.96687326056</c:v>
                </c:pt>
                <c:pt idx="474">
                  <c:v>353466.96687326056</c:v>
                </c:pt>
                <c:pt idx="475">
                  <c:v>353466.96687326056</c:v>
                </c:pt>
                <c:pt idx="476">
                  <c:v>353466.96687326056</c:v>
                </c:pt>
                <c:pt idx="477">
                  <c:v>353466.96687326056</c:v>
                </c:pt>
                <c:pt idx="478">
                  <c:v>353466.96687326056</c:v>
                </c:pt>
                <c:pt idx="479">
                  <c:v>353466.96687326056</c:v>
                </c:pt>
                <c:pt idx="480">
                  <c:v>353466.96687326056</c:v>
                </c:pt>
                <c:pt idx="481">
                  <c:v>353466.96687326056</c:v>
                </c:pt>
                <c:pt idx="482">
                  <c:v>353466.96687326056</c:v>
                </c:pt>
                <c:pt idx="483">
                  <c:v>353466.96687326056</c:v>
                </c:pt>
                <c:pt idx="484">
                  <c:v>353466.96687326056</c:v>
                </c:pt>
                <c:pt idx="485">
                  <c:v>353466.96687326056</c:v>
                </c:pt>
                <c:pt idx="486">
                  <c:v>353466.96687326056</c:v>
                </c:pt>
                <c:pt idx="487">
                  <c:v>353466.96687326056</c:v>
                </c:pt>
                <c:pt idx="488">
                  <c:v>353466.96687326056</c:v>
                </c:pt>
                <c:pt idx="489">
                  <c:v>353466.96687326056</c:v>
                </c:pt>
                <c:pt idx="490">
                  <c:v>353466.96687326056</c:v>
                </c:pt>
                <c:pt idx="491">
                  <c:v>353466.96687326056</c:v>
                </c:pt>
                <c:pt idx="492">
                  <c:v>353466.96687326056</c:v>
                </c:pt>
                <c:pt idx="493">
                  <c:v>353466.96687326056</c:v>
                </c:pt>
                <c:pt idx="494">
                  <c:v>353466.96687326056</c:v>
                </c:pt>
                <c:pt idx="495">
                  <c:v>353466.96687326056</c:v>
                </c:pt>
                <c:pt idx="496">
                  <c:v>353466.96687326056</c:v>
                </c:pt>
                <c:pt idx="497">
                  <c:v>353466.96687326056</c:v>
                </c:pt>
                <c:pt idx="498">
                  <c:v>353466.96687326056</c:v>
                </c:pt>
                <c:pt idx="499">
                  <c:v>353466.96687326056</c:v>
                </c:pt>
                <c:pt idx="500">
                  <c:v>353466.96687326056</c:v>
                </c:pt>
                <c:pt idx="501">
                  <c:v>353466.96687326056</c:v>
                </c:pt>
                <c:pt idx="502">
                  <c:v>353466.96687326056</c:v>
                </c:pt>
                <c:pt idx="503">
                  <c:v>353466.96687326056</c:v>
                </c:pt>
                <c:pt idx="504">
                  <c:v>353466.96687326056</c:v>
                </c:pt>
                <c:pt idx="505">
                  <c:v>353466.96687326056</c:v>
                </c:pt>
                <c:pt idx="506">
                  <c:v>353466.96687326056</c:v>
                </c:pt>
                <c:pt idx="507">
                  <c:v>353466.96687326056</c:v>
                </c:pt>
                <c:pt idx="508">
                  <c:v>353466.96687326056</c:v>
                </c:pt>
                <c:pt idx="509">
                  <c:v>353466.96687326056</c:v>
                </c:pt>
                <c:pt idx="510">
                  <c:v>353466.96687326056</c:v>
                </c:pt>
                <c:pt idx="511">
                  <c:v>353466.96687326056</c:v>
                </c:pt>
                <c:pt idx="512">
                  <c:v>353466.96687326056</c:v>
                </c:pt>
                <c:pt idx="513">
                  <c:v>353466.96687326056</c:v>
                </c:pt>
                <c:pt idx="514">
                  <c:v>353466.96687326056</c:v>
                </c:pt>
                <c:pt idx="515">
                  <c:v>353466.96687326056</c:v>
                </c:pt>
                <c:pt idx="516">
                  <c:v>353466.96687326056</c:v>
                </c:pt>
                <c:pt idx="517">
                  <c:v>353466.96687326056</c:v>
                </c:pt>
                <c:pt idx="518">
                  <c:v>353466.96687326056</c:v>
                </c:pt>
                <c:pt idx="519">
                  <c:v>353466.96687326056</c:v>
                </c:pt>
                <c:pt idx="520">
                  <c:v>353852.09420401132</c:v>
                </c:pt>
                <c:pt idx="521">
                  <c:v>354616.60762067547</c:v>
                </c:pt>
                <c:pt idx="522">
                  <c:v>355642.70235050586</c:v>
                </c:pt>
                <c:pt idx="523">
                  <c:v>357420.50405220123</c:v>
                </c:pt>
                <c:pt idx="524">
                  <c:v>360284.78787039622</c:v>
                </c:pt>
                <c:pt idx="525">
                  <c:v>363406.45938314032</c:v>
                </c:pt>
                <c:pt idx="526">
                  <c:v>365407.5223524344</c:v>
                </c:pt>
                <c:pt idx="527">
                  <c:v>366111.26168971462</c:v>
                </c:pt>
                <c:pt idx="528">
                  <c:v>366264.79857909685</c:v>
                </c:pt>
                <c:pt idx="529">
                  <c:v>366303.40737082518</c:v>
                </c:pt>
                <c:pt idx="530">
                  <c:v>366303.40737082518</c:v>
                </c:pt>
                <c:pt idx="531">
                  <c:v>366303.40737082518</c:v>
                </c:pt>
                <c:pt idx="532">
                  <c:v>366303.40737082518</c:v>
                </c:pt>
                <c:pt idx="533">
                  <c:v>366303.40737082518</c:v>
                </c:pt>
                <c:pt idx="534">
                  <c:v>366303.40737082518</c:v>
                </c:pt>
                <c:pt idx="535">
                  <c:v>366303.40737082518</c:v>
                </c:pt>
                <c:pt idx="536">
                  <c:v>366303.40737082518</c:v>
                </c:pt>
                <c:pt idx="537">
                  <c:v>366303.40737082518</c:v>
                </c:pt>
                <c:pt idx="538">
                  <c:v>366303.40737082518</c:v>
                </c:pt>
                <c:pt idx="539">
                  <c:v>366303.40737082518</c:v>
                </c:pt>
                <c:pt idx="540">
                  <c:v>366303.40737082518</c:v>
                </c:pt>
                <c:pt idx="541">
                  <c:v>366303.40737082518</c:v>
                </c:pt>
                <c:pt idx="542">
                  <c:v>366303.40737082518</c:v>
                </c:pt>
                <c:pt idx="543">
                  <c:v>366303.40737082518</c:v>
                </c:pt>
                <c:pt idx="544">
                  <c:v>367062.41250143835</c:v>
                </c:pt>
                <c:pt idx="545">
                  <c:v>369072.64385137946</c:v>
                </c:pt>
                <c:pt idx="546">
                  <c:v>371136.61275447282</c:v>
                </c:pt>
                <c:pt idx="547">
                  <c:v>372413.59857723914</c:v>
                </c:pt>
                <c:pt idx="548">
                  <c:v>373150.24660660198</c:v>
                </c:pt>
                <c:pt idx="549">
                  <c:v>373605.02068833419</c:v>
                </c:pt>
                <c:pt idx="550">
                  <c:v>373922.14100746013</c:v>
                </c:pt>
                <c:pt idx="551">
                  <c:v>373947.70957689965</c:v>
                </c:pt>
                <c:pt idx="552">
                  <c:v>373947.70957689965</c:v>
                </c:pt>
                <c:pt idx="553">
                  <c:v>373947.70957689965</c:v>
                </c:pt>
                <c:pt idx="554">
                  <c:v>373947.70957689965</c:v>
                </c:pt>
                <c:pt idx="555">
                  <c:v>373947.70957689965</c:v>
                </c:pt>
                <c:pt idx="556">
                  <c:v>373947.70957689965</c:v>
                </c:pt>
                <c:pt idx="557">
                  <c:v>373947.70957689965</c:v>
                </c:pt>
                <c:pt idx="558">
                  <c:v>373947.70957689965</c:v>
                </c:pt>
                <c:pt idx="559">
                  <c:v>373947.70957689965</c:v>
                </c:pt>
                <c:pt idx="560">
                  <c:v>373947.70957689965</c:v>
                </c:pt>
                <c:pt idx="561">
                  <c:v>373947.70957689965</c:v>
                </c:pt>
                <c:pt idx="562">
                  <c:v>373947.70957689965</c:v>
                </c:pt>
                <c:pt idx="563">
                  <c:v>374287.55711599806</c:v>
                </c:pt>
                <c:pt idx="564">
                  <c:v>377722.10799067956</c:v>
                </c:pt>
                <c:pt idx="565">
                  <c:v>381417.79479678819</c:v>
                </c:pt>
                <c:pt idx="566">
                  <c:v>383086.89011027513</c:v>
                </c:pt>
                <c:pt idx="567">
                  <c:v>383086.89011027513</c:v>
                </c:pt>
                <c:pt idx="568">
                  <c:v>383086.89011027513</c:v>
                </c:pt>
                <c:pt idx="569">
                  <c:v>383086.89011027513</c:v>
                </c:pt>
                <c:pt idx="570">
                  <c:v>383086.89011027513</c:v>
                </c:pt>
                <c:pt idx="571">
                  <c:v>383086.89011027513</c:v>
                </c:pt>
                <c:pt idx="572">
                  <c:v>383086.89011027513</c:v>
                </c:pt>
                <c:pt idx="573">
                  <c:v>383086.89011027513</c:v>
                </c:pt>
                <c:pt idx="574">
                  <c:v>383086.89011027513</c:v>
                </c:pt>
                <c:pt idx="575">
                  <c:v>383086.89011027513</c:v>
                </c:pt>
                <c:pt idx="576">
                  <c:v>383086.89011027513</c:v>
                </c:pt>
                <c:pt idx="577">
                  <c:v>383086.89011027513</c:v>
                </c:pt>
                <c:pt idx="578">
                  <c:v>383086.89011027513</c:v>
                </c:pt>
                <c:pt idx="579">
                  <c:v>383086.89011027513</c:v>
                </c:pt>
                <c:pt idx="580">
                  <c:v>383086.89011027513</c:v>
                </c:pt>
                <c:pt idx="581">
                  <c:v>383086.89011027513</c:v>
                </c:pt>
                <c:pt idx="582">
                  <c:v>383086.89011027513</c:v>
                </c:pt>
                <c:pt idx="583">
                  <c:v>383086.89011027513</c:v>
                </c:pt>
                <c:pt idx="584">
                  <c:v>383086.89011027513</c:v>
                </c:pt>
                <c:pt idx="585">
                  <c:v>383086.89011027513</c:v>
                </c:pt>
                <c:pt idx="586">
                  <c:v>383086.89011027513</c:v>
                </c:pt>
                <c:pt idx="587">
                  <c:v>383086.89011027513</c:v>
                </c:pt>
                <c:pt idx="588">
                  <c:v>383086.89011027513</c:v>
                </c:pt>
                <c:pt idx="589">
                  <c:v>383086.89011027513</c:v>
                </c:pt>
                <c:pt idx="590">
                  <c:v>383086.89011027513</c:v>
                </c:pt>
                <c:pt idx="591">
                  <c:v>383086.89011027513</c:v>
                </c:pt>
                <c:pt idx="592">
                  <c:v>383086.89011027513</c:v>
                </c:pt>
                <c:pt idx="593">
                  <c:v>383086.89011027513</c:v>
                </c:pt>
                <c:pt idx="594">
                  <c:v>383086.89011027513</c:v>
                </c:pt>
                <c:pt idx="595">
                  <c:v>383086.89011027513</c:v>
                </c:pt>
                <c:pt idx="596">
                  <c:v>383086.89011027513</c:v>
                </c:pt>
                <c:pt idx="597">
                  <c:v>383086.89011027513</c:v>
                </c:pt>
                <c:pt idx="598">
                  <c:v>383086.89011027513</c:v>
                </c:pt>
                <c:pt idx="599">
                  <c:v>383086.89011027513</c:v>
                </c:pt>
                <c:pt idx="600">
                  <c:v>383086.89011027513</c:v>
                </c:pt>
                <c:pt idx="601">
                  <c:v>383086.89011027513</c:v>
                </c:pt>
                <c:pt idx="602">
                  <c:v>383086.89011027513</c:v>
                </c:pt>
                <c:pt idx="603">
                  <c:v>383086.89011027513</c:v>
                </c:pt>
                <c:pt idx="604">
                  <c:v>383086.89011027513</c:v>
                </c:pt>
                <c:pt idx="605">
                  <c:v>383086.89011027513</c:v>
                </c:pt>
                <c:pt idx="606">
                  <c:v>383086.89011027513</c:v>
                </c:pt>
                <c:pt idx="607">
                  <c:v>383086.89011027513</c:v>
                </c:pt>
                <c:pt idx="608">
                  <c:v>383086.89011027513</c:v>
                </c:pt>
                <c:pt idx="609">
                  <c:v>383086.89011027513</c:v>
                </c:pt>
                <c:pt idx="610">
                  <c:v>383086.89011027513</c:v>
                </c:pt>
                <c:pt idx="611">
                  <c:v>383086.89011027513</c:v>
                </c:pt>
                <c:pt idx="612">
                  <c:v>383086.89011027513</c:v>
                </c:pt>
                <c:pt idx="613">
                  <c:v>383086.89011027513</c:v>
                </c:pt>
                <c:pt idx="614">
                  <c:v>383086.89011027513</c:v>
                </c:pt>
                <c:pt idx="615">
                  <c:v>383086.89011027513</c:v>
                </c:pt>
                <c:pt idx="616">
                  <c:v>383086.89011027513</c:v>
                </c:pt>
                <c:pt idx="617">
                  <c:v>383086.89011027513</c:v>
                </c:pt>
                <c:pt idx="618">
                  <c:v>383086.89011027513</c:v>
                </c:pt>
                <c:pt idx="619">
                  <c:v>383518.4824992051</c:v>
                </c:pt>
                <c:pt idx="620">
                  <c:v>384344.99551477889</c:v>
                </c:pt>
                <c:pt idx="621">
                  <c:v>384344.99551477889</c:v>
                </c:pt>
                <c:pt idx="622">
                  <c:v>384344.99551477889</c:v>
                </c:pt>
                <c:pt idx="623">
                  <c:v>384344.99551477889</c:v>
                </c:pt>
                <c:pt idx="624">
                  <c:v>384344.99551477889</c:v>
                </c:pt>
                <c:pt idx="625">
                  <c:v>384344.99551477889</c:v>
                </c:pt>
                <c:pt idx="626">
                  <c:v>384344.99551477889</c:v>
                </c:pt>
                <c:pt idx="627">
                  <c:v>384344.99551477889</c:v>
                </c:pt>
                <c:pt idx="628">
                  <c:v>384344.99551477889</c:v>
                </c:pt>
                <c:pt idx="629">
                  <c:v>384344.99551477889</c:v>
                </c:pt>
                <c:pt idx="630">
                  <c:v>384344.99551477889</c:v>
                </c:pt>
                <c:pt idx="631">
                  <c:v>384344.99551477889</c:v>
                </c:pt>
                <c:pt idx="632">
                  <c:v>384344.99551477889</c:v>
                </c:pt>
                <c:pt idx="633">
                  <c:v>384344.99551477889</c:v>
                </c:pt>
                <c:pt idx="634">
                  <c:v>384344.99551477889</c:v>
                </c:pt>
                <c:pt idx="635">
                  <c:v>384344.99551477889</c:v>
                </c:pt>
                <c:pt idx="636">
                  <c:v>384344.99551477889</c:v>
                </c:pt>
                <c:pt idx="637">
                  <c:v>384344.99551477889</c:v>
                </c:pt>
                <c:pt idx="638">
                  <c:v>384344.99551477889</c:v>
                </c:pt>
                <c:pt idx="639">
                  <c:v>384344.99551477889</c:v>
                </c:pt>
                <c:pt idx="640">
                  <c:v>384344.99551477889</c:v>
                </c:pt>
                <c:pt idx="641">
                  <c:v>384344.99551477889</c:v>
                </c:pt>
                <c:pt idx="642">
                  <c:v>384344.99551477889</c:v>
                </c:pt>
                <c:pt idx="643">
                  <c:v>384344.99551477889</c:v>
                </c:pt>
                <c:pt idx="644">
                  <c:v>384344.99551477889</c:v>
                </c:pt>
                <c:pt idx="645">
                  <c:v>384344.99551477889</c:v>
                </c:pt>
                <c:pt idx="646">
                  <c:v>384344.99551477889</c:v>
                </c:pt>
                <c:pt idx="647">
                  <c:v>384344.99551477889</c:v>
                </c:pt>
                <c:pt idx="648">
                  <c:v>384344.99551477889</c:v>
                </c:pt>
                <c:pt idx="649">
                  <c:v>384344.99551477889</c:v>
                </c:pt>
                <c:pt idx="650">
                  <c:v>384344.99551477889</c:v>
                </c:pt>
                <c:pt idx="651">
                  <c:v>385754.42367844307</c:v>
                </c:pt>
                <c:pt idx="652">
                  <c:v>389934.41172151832</c:v>
                </c:pt>
                <c:pt idx="653">
                  <c:v>394485.30887863587</c:v>
                </c:pt>
                <c:pt idx="654">
                  <c:v>400511.10084858857</c:v>
                </c:pt>
                <c:pt idx="655">
                  <c:v>409948.10593793832</c:v>
                </c:pt>
                <c:pt idx="656">
                  <c:v>420581.52546991274</c:v>
                </c:pt>
                <c:pt idx="657">
                  <c:v>428433.81925582734</c:v>
                </c:pt>
                <c:pt idx="658">
                  <c:v>433322.40881892375</c:v>
                </c:pt>
                <c:pt idx="659">
                  <c:v>438764.34395414911</c:v>
                </c:pt>
                <c:pt idx="660">
                  <c:v>447075.45999970904</c:v>
                </c:pt>
                <c:pt idx="661">
                  <c:v>456118.11952807463</c:v>
                </c:pt>
                <c:pt idx="662">
                  <c:v>463614.07274445135</c:v>
                </c:pt>
                <c:pt idx="663">
                  <c:v>467460.35973024392</c:v>
                </c:pt>
                <c:pt idx="664">
                  <c:v>468640.70146353764</c:v>
                </c:pt>
                <c:pt idx="665">
                  <c:v>468640.70146353764</c:v>
                </c:pt>
                <c:pt idx="666">
                  <c:v>468640.70146353764</c:v>
                </c:pt>
                <c:pt idx="667">
                  <c:v>468640.70146353764</c:v>
                </c:pt>
                <c:pt idx="668">
                  <c:v>468640.70146353764</c:v>
                </c:pt>
                <c:pt idx="669">
                  <c:v>468640.70146353764</c:v>
                </c:pt>
                <c:pt idx="670">
                  <c:v>468640.70146353764</c:v>
                </c:pt>
                <c:pt idx="671">
                  <c:v>468640.70146353764</c:v>
                </c:pt>
                <c:pt idx="672">
                  <c:v>468640.70146353764</c:v>
                </c:pt>
                <c:pt idx="673">
                  <c:v>468640.70146353764</c:v>
                </c:pt>
                <c:pt idx="674">
                  <c:v>468640.70146353764</c:v>
                </c:pt>
                <c:pt idx="675">
                  <c:v>468640.70146353764</c:v>
                </c:pt>
                <c:pt idx="676">
                  <c:v>468640.70146353764</c:v>
                </c:pt>
                <c:pt idx="677">
                  <c:v>468640.70146353764</c:v>
                </c:pt>
                <c:pt idx="678">
                  <c:v>473629.79799677146</c:v>
                </c:pt>
                <c:pt idx="679">
                  <c:v>481571.29994086176</c:v>
                </c:pt>
                <c:pt idx="680">
                  <c:v>490442.74340569414</c:v>
                </c:pt>
                <c:pt idx="681">
                  <c:v>498504.02944024524</c:v>
                </c:pt>
                <c:pt idx="682">
                  <c:v>502730.45401118603</c:v>
                </c:pt>
                <c:pt idx="683">
                  <c:v>504967.61656850082</c:v>
                </c:pt>
                <c:pt idx="684">
                  <c:v>505763.62136798014</c:v>
                </c:pt>
                <c:pt idx="685">
                  <c:v>505763.62136798014</c:v>
                </c:pt>
                <c:pt idx="686">
                  <c:v>505763.62136798014</c:v>
                </c:pt>
                <c:pt idx="687">
                  <c:v>505763.62136798014</c:v>
                </c:pt>
                <c:pt idx="688">
                  <c:v>505763.62136798014</c:v>
                </c:pt>
                <c:pt idx="689">
                  <c:v>505763.62136798014</c:v>
                </c:pt>
                <c:pt idx="690">
                  <c:v>505763.62136798014</c:v>
                </c:pt>
                <c:pt idx="691">
                  <c:v>505763.62136798014</c:v>
                </c:pt>
                <c:pt idx="692">
                  <c:v>505763.62136798014</c:v>
                </c:pt>
                <c:pt idx="693">
                  <c:v>505763.62136798014</c:v>
                </c:pt>
                <c:pt idx="694">
                  <c:v>505763.62136798014</c:v>
                </c:pt>
                <c:pt idx="695">
                  <c:v>505763.62136798014</c:v>
                </c:pt>
                <c:pt idx="696">
                  <c:v>510209.22674553184</c:v>
                </c:pt>
                <c:pt idx="697">
                  <c:v>516011.48471629195</c:v>
                </c:pt>
                <c:pt idx="698">
                  <c:v>519962.06010705809</c:v>
                </c:pt>
                <c:pt idx="699">
                  <c:v>522475.82328827475</c:v>
                </c:pt>
                <c:pt idx="700">
                  <c:v>523114.33460330684</c:v>
                </c:pt>
                <c:pt idx="701">
                  <c:v>523114.33460330684</c:v>
                </c:pt>
                <c:pt idx="702">
                  <c:v>523114.33460330684</c:v>
                </c:pt>
                <c:pt idx="703">
                  <c:v>523114.33460330684</c:v>
                </c:pt>
                <c:pt idx="704">
                  <c:v>523114.33460330684</c:v>
                </c:pt>
                <c:pt idx="705">
                  <c:v>524551.55721479363</c:v>
                </c:pt>
                <c:pt idx="706">
                  <c:v>527090.65408425883</c:v>
                </c:pt>
                <c:pt idx="707">
                  <c:v>529421.77544540691</c:v>
                </c:pt>
                <c:pt idx="708">
                  <c:v>530429.57319251716</c:v>
                </c:pt>
                <c:pt idx="709">
                  <c:v>530429.57319251716</c:v>
                </c:pt>
                <c:pt idx="710">
                  <c:v>530429.57319251716</c:v>
                </c:pt>
                <c:pt idx="711">
                  <c:v>530429.57319251716</c:v>
                </c:pt>
                <c:pt idx="712">
                  <c:v>530429.57319251716</c:v>
                </c:pt>
                <c:pt idx="713">
                  <c:v>530429.57319251716</c:v>
                </c:pt>
                <c:pt idx="714">
                  <c:v>532190.46509567741</c:v>
                </c:pt>
                <c:pt idx="715">
                  <c:v>536576.47869622149</c:v>
                </c:pt>
                <c:pt idx="716">
                  <c:v>539471.21904705337</c:v>
                </c:pt>
                <c:pt idx="717">
                  <c:v>539868.79048695334</c:v>
                </c:pt>
                <c:pt idx="718">
                  <c:v>539868.79048695334</c:v>
                </c:pt>
                <c:pt idx="719">
                  <c:v>539868.79048695334</c:v>
                </c:pt>
                <c:pt idx="720">
                  <c:v>539868.79048695334</c:v>
                </c:pt>
                <c:pt idx="721">
                  <c:v>539868.79048695334</c:v>
                </c:pt>
                <c:pt idx="722">
                  <c:v>539868.79048695334</c:v>
                </c:pt>
                <c:pt idx="723">
                  <c:v>539868.79048695334</c:v>
                </c:pt>
                <c:pt idx="724">
                  <c:v>539868.79048695334</c:v>
                </c:pt>
                <c:pt idx="725">
                  <c:v>539868.79048695334</c:v>
                </c:pt>
                <c:pt idx="726">
                  <c:v>539868.79048695334</c:v>
                </c:pt>
                <c:pt idx="727">
                  <c:v>539868.79048695334</c:v>
                </c:pt>
                <c:pt idx="728">
                  <c:v>539868.79048695334</c:v>
                </c:pt>
                <c:pt idx="729">
                  <c:v>539868.79048695334</c:v>
                </c:pt>
                <c:pt idx="730">
                  <c:v>539868.79048695334</c:v>
                </c:pt>
                <c:pt idx="731">
                  <c:v>539868.79048695334</c:v>
                </c:pt>
                <c:pt idx="732">
                  <c:v>539868.79048695334</c:v>
                </c:pt>
                <c:pt idx="733">
                  <c:v>539868.79048695334</c:v>
                </c:pt>
                <c:pt idx="734">
                  <c:v>539868.79048695334</c:v>
                </c:pt>
                <c:pt idx="735">
                  <c:v>539868.79048695334</c:v>
                </c:pt>
                <c:pt idx="736">
                  <c:v>539868.79048695334</c:v>
                </c:pt>
                <c:pt idx="737">
                  <c:v>539868.79048695334</c:v>
                </c:pt>
                <c:pt idx="738">
                  <c:v>539868.79048695334</c:v>
                </c:pt>
                <c:pt idx="739">
                  <c:v>539868.79048695334</c:v>
                </c:pt>
                <c:pt idx="740">
                  <c:v>539868.79048695334</c:v>
                </c:pt>
                <c:pt idx="741">
                  <c:v>539868.79048695334</c:v>
                </c:pt>
                <c:pt idx="742">
                  <c:v>539868.79048695334</c:v>
                </c:pt>
                <c:pt idx="743">
                  <c:v>539868.79048695334</c:v>
                </c:pt>
                <c:pt idx="744">
                  <c:v>539868.79048695334</c:v>
                </c:pt>
                <c:pt idx="745">
                  <c:v>539868.79048695334</c:v>
                </c:pt>
                <c:pt idx="746">
                  <c:v>539868.79048695334</c:v>
                </c:pt>
                <c:pt idx="747">
                  <c:v>539868.79048695334</c:v>
                </c:pt>
                <c:pt idx="748">
                  <c:v>539868.79048695334</c:v>
                </c:pt>
                <c:pt idx="749">
                  <c:v>539868.79048695334</c:v>
                </c:pt>
                <c:pt idx="750">
                  <c:v>539868.79048695334</c:v>
                </c:pt>
                <c:pt idx="751">
                  <c:v>539868.79048695334</c:v>
                </c:pt>
                <c:pt idx="752">
                  <c:v>539868.79048695334</c:v>
                </c:pt>
                <c:pt idx="753">
                  <c:v>539868.79048695334</c:v>
                </c:pt>
                <c:pt idx="754">
                  <c:v>539868.79048695334</c:v>
                </c:pt>
                <c:pt idx="755">
                  <c:v>540819.97630257474</c:v>
                </c:pt>
                <c:pt idx="756">
                  <c:v>544817.01438403595</c:v>
                </c:pt>
                <c:pt idx="757">
                  <c:v>553882.38839655695</c:v>
                </c:pt>
                <c:pt idx="758">
                  <c:v>566104.15659548761</c:v>
                </c:pt>
                <c:pt idx="759">
                  <c:v>577771.4369334057</c:v>
                </c:pt>
                <c:pt idx="760">
                  <c:v>587912.75172915484</c:v>
                </c:pt>
                <c:pt idx="761">
                  <c:v>596458.46459657443</c:v>
                </c:pt>
                <c:pt idx="762">
                  <c:v>602297.39074964006</c:v>
                </c:pt>
                <c:pt idx="763">
                  <c:v>605218.94425713026</c:v>
                </c:pt>
                <c:pt idx="764">
                  <c:v>605433.18236369698</c:v>
                </c:pt>
                <c:pt idx="765">
                  <c:v>605433.18236369698</c:v>
                </c:pt>
                <c:pt idx="766">
                  <c:v>605433.18236369698</c:v>
                </c:pt>
                <c:pt idx="767">
                  <c:v>605433.18236369698</c:v>
                </c:pt>
                <c:pt idx="768">
                  <c:v>605433.18236369698</c:v>
                </c:pt>
                <c:pt idx="769">
                  <c:v>605433.18236369698</c:v>
                </c:pt>
                <c:pt idx="770">
                  <c:v>605433.18236369698</c:v>
                </c:pt>
                <c:pt idx="771">
                  <c:v>605433.18236369698</c:v>
                </c:pt>
                <c:pt idx="772">
                  <c:v>605433.18236369698</c:v>
                </c:pt>
                <c:pt idx="773">
                  <c:v>605433.18236369698</c:v>
                </c:pt>
                <c:pt idx="774">
                  <c:v>605433.18236369698</c:v>
                </c:pt>
                <c:pt idx="775">
                  <c:v>605433.18236369698</c:v>
                </c:pt>
                <c:pt idx="776">
                  <c:v>605433.18236369698</c:v>
                </c:pt>
                <c:pt idx="777">
                  <c:v>605433.18236369698</c:v>
                </c:pt>
                <c:pt idx="778">
                  <c:v>605433.18236369698</c:v>
                </c:pt>
                <c:pt idx="779">
                  <c:v>605433.18236369698</c:v>
                </c:pt>
                <c:pt idx="780">
                  <c:v>605433.18236369698</c:v>
                </c:pt>
                <c:pt idx="781">
                  <c:v>605433.18236369698</c:v>
                </c:pt>
                <c:pt idx="782">
                  <c:v>605433.18236369698</c:v>
                </c:pt>
                <c:pt idx="783">
                  <c:v>605433.18236369698</c:v>
                </c:pt>
                <c:pt idx="784">
                  <c:v>605433.18236369698</c:v>
                </c:pt>
                <c:pt idx="785">
                  <c:v>605433.18236369698</c:v>
                </c:pt>
                <c:pt idx="786">
                  <c:v>605433.18236369698</c:v>
                </c:pt>
                <c:pt idx="787">
                  <c:v>605433.18236369698</c:v>
                </c:pt>
                <c:pt idx="788">
                  <c:v>605433.18236369698</c:v>
                </c:pt>
                <c:pt idx="789">
                  <c:v>605433.18236369698</c:v>
                </c:pt>
                <c:pt idx="790">
                  <c:v>605433.18236369698</c:v>
                </c:pt>
                <c:pt idx="791">
                  <c:v>605433.18236369698</c:v>
                </c:pt>
                <c:pt idx="792">
                  <c:v>605433.18236369698</c:v>
                </c:pt>
                <c:pt idx="793">
                  <c:v>605945.57440442289</c:v>
                </c:pt>
                <c:pt idx="794">
                  <c:v>614887.39495023806</c:v>
                </c:pt>
                <c:pt idx="795">
                  <c:v>630458.87022704794</c:v>
                </c:pt>
                <c:pt idx="796">
                  <c:v>648197.35814357502</c:v>
                </c:pt>
                <c:pt idx="797">
                  <c:v>663210.72798181255</c:v>
                </c:pt>
                <c:pt idx="798">
                  <c:v>672469.67459589359</c:v>
                </c:pt>
                <c:pt idx="799">
                  <c:v>675649.0006379236</c:v>
                </c:pt>
                <c:pt idx="800">
                  <c:v>675649.0006379236</c:v>
                </c:pt>
                <c:pt idx="801">
                  <c:v>675649.0006379236</c:v>
                </c:pt>
                <c:pt idx="802">
                  <c:v>675649.0006379236</c:v>
                </c:pt>
                <c:pt idx="803">
                  <c:v>675649.0006379236</c:v>
                </c:pt>
                <c:pt idx="804">
                  <c:v>675649.0006379236</c:v>
                </c:pt>
                <c:pt idx="805">
                  <c:v>675649.0006379236</c:v>
                </c:pt>
                <c:pt idx="806">
                  <c:v>675649.0006379236</c:v>
                </c:pt>
                <c:pt idx="807">
                  <c:v>675649.0006379236</c:v>
                </c:pt>
                <c:pt idx="808">
                  <c:v>675649.0006379236</c:v>
                </c:pt>
                <c:pt idx="809">
                  <c:v>677632.04384442081</c:v>
                </c:pt>
                <c:pt idx="810">
                  <c:v>681734.47085482255</c:v>
                </c:pt>
                <c:pt idx="811">
                  <c:v>689571.68782751285</c:v>
                </c:pt>
                <c:pt idx="812">
                  <c:v>699805.42989558936</c:v>
                </c:pt>
                <c:pt idx="813">
                  <c:v>710014.19658970903</c:v>
                </c:pt>
                <c:pt idx="814">
                  <c:v>719815.33481232054</c:v>
                </c:pt>
                <c:pt idx="815">
                  <c:v>729220.0836384258</c:v>
                </c:pt>
                <c:pt idx="816">
                  <c:v>737257.33073467691</c:v>
                </c:pt>
                <c:pt idx="817">
                  <c:v>743250.99445097242</c:v>
                </c:pt>
                <c:pt idx="818">
                  <c:v>745872.27681063488</c:v>
                </c:pt>
                <c:pt idx="819">
                  <c:v>745872.27681063488</c:v>
                </c:pt>
                <c:pt idx="820">
                  <c:v>745872.27681063488</c:v>
                </c:pt>
                <c:pt idx="821">
                  <c:v>745872.27681063488</c:v>
                </c:pt>
                <c:pt idx="822">
                  <c:v>745872.27681063488</c:v>
                </c:pt>
                <c:pt idx="823">
                  <c:v>745872.27681063488</c:v>
                </c:pt>
                <c:pt idx="824">
                  <c:v>745872.27681063488</c:v>
                </c:pt>
                <c:pt idx="825">
                  <c:v>745872.27681063488</c:v>
                </c:pt>
                <c:pt idx="826">
                  <c:v>745872.27681063488</c:v>
                </c:pt>
                <c:pt idx="827">
                  <c:v>745872.27681063488</c:v>
                </c:pt>
                <c:pt idx="828">
                  <c:v>745872.27681063488</c:v>
                </c:pt>
                <c:pt idx="829">
                  <c:v>745872.27681063488</c:v>
                </c:pt>
                <c:pt idx="830">
                  <c:v>745872.27681063488</c:v>
                </c:pt>
                <c:pt idx="831">
                  <c:v>745872.27681063488</c:v>
                </c:pt>
                <c:pt idx="832">
                  <c:v>745872.27681063488</c:v>
                </c:pt>
                <c:pt idx="833">
                  <c:v>745872.27681063488</c:v>
                </c:pt>
                <c:pt idx="834">
                  <c:v>745872.27681063488</c:v>
                </c:pt>
                <c:pt idx="835">
                  <c:v>745872.27681063488</c:v>
                </c:pt>
                <c:pt idx="836">
                  <c:v>745872.27681063488</c:v>
                </c:pt>
                <c:pt idx="837">
                  <c:v>745872.27681063488</c:v>
                </c:pt>
                <c:pt idx="838">
                  <c:v>745872.27681063488</c:v>
                </c:pt>
                <c:pt idx="839">
                  <c:v>745872.27681063488</c:v>
                </c:pt>
                <c:pt idx="840">
                  <c:v>745872.27681063488</c:v>
                </c:pt>
                <c:pt idx="841">
                  <c:v>745872.27681063488</c:v>
                </c:pt>
                <c:pt idx="842">
                  <c:v>745872.27681063488</c:v>
                </c:pt>
                <c:pt idx="843">
                  <c:v>745872.27681063488</c:v>
                </c:pt>
                <c:pt idx="844">
                  <c:v>745872.27681063488</c:v>
                </c:pt>
                <c:pt idx="845">
                  <c:v>745872.27681063488</c:v>
                </c:pt>
                <c:pt idx="846">
                  <c:v>745872.27681063488</c:v>
                </c:pt>
                <c:pt idx="847">
                  <c:v>745872.27681063488</c:v>
                </c:pt>
                <c:pt idx="848">
                  <c:v>745872.27681063488</c:v>
                </c:pt>
                <c:pt idx="849">
                  <c:v>745872.27681063488</c:v>
                </c:pt>
                <c:pt idx="850">
                  <c:v>745872.27681063488</c:v>
                </c:pt>
                <c:pt idx="851">
                  <c:v>745872.27681063488</c:v>
                </c:pt>
                <c:pt idx="852">
                  <c:v>745872.27681063488</c:v>
                </c:pt>
                <c:pt idx="853">
                  <c:v>745872.27681063488</c:v>
                </c:pt>
                <c:pt idx="854">
                  <c:v>745872.27681063488</c:v>
                </c:pt>
                <c:pt idx="855">
                  <c:v>745872.27681063488</c:v>
                </c:pt>
                <c:pt idx="856">
                  <c:v>745872.27681063488</c:v>
                </c:pt>
                <c:pt idx="857">
                  <c:v>745872.27681063488</c:v>
                </c:pt>
                <c:pt idx="858">
                  <c:v>745872.27681063488</c:v>
                </c:pt>
                <c:pt idx="859">
                  <c:v>745872.27681063488</c:v>
                </c:pt>
                <c:pt idx="860">
                  <c:v>745872.27681063488</c:v>
                </c:pt>
                <c:pt idx="861">
                  <c:v>745872.27681063488</c:v>
                </c:pt>
                <c:pt idx="862">
                  <c:v>745872.27681063488</c:v>
                </c:pt>
                <c:pt idx="863">
                  <c:v>745872.27681063488</c:v>
                </c:pt>
                <c:pt idx="864">
                  <c:v>745872.27681063488</c:v>
                </c:pt>
                <c:pt idx="865">
                  <c:v>745872.27681063488</c:v>
                </c:pt>
                <c:pt idx="866">
                  <c:v>745872.27681063488</c:v>
                </c:pt>
                <c:pt idx="867">
                  <c:v>745872.27681063488</c:v>
                </c:pt>
                <c:pt idx="868">
                  <c:v>745872.27681063488</c:v>
                </c:pt>
                <c:pt idx="869">
                  <c:v>745872.27681063488</c:v>
                </c:pt>
                <c:pt idx="870">
                  <c:v>745872.27681063488</c:v>
                </c:pt>
                <c:pt idx="871">
                  <c:v>745872.27681063488</c:v>
                </c:pt>
                <c:pt idx="872">
                  <c:v>745872.27681063488</c:v>
                </c:pt>
                <c:pt idx="873">
                  <c:v>745872.27681063488</c:v>
                </c:pt>
                <c:pt idx="874">
                  <c:v>745872.27681063488</c:v>
                </c:pt>
                <c:pt idx="875">
                  <c:v>745872.27681063488</c:v>
                </c:pt>
                <c:pt idx="876">
                  <c:v>745889.92101799499</c:v>
                </c:pt>
                <c:pt idx="877">
                  <c:v>745889.92101799499</c:v>
                </c:pt>
                <c:pt idx="878">
                  <c:v>745889.92101799499</c:v>
                </c:pt>
                <c:pt idx="879">
                  <c:v>745889.92101799499</c:v>
                </c:pt>
                <c:pt idx="880">
                  <c:v>745889.92101799499</c:v>
                </c:pt>
                <c:pt idx="881">
                  <c:v>745889.92101799499</c:v>
                </c:pt>
                <c:pt idx="882">
                  <c:v>745889.92101799499</c:v>
                </c:pt>
                <c:pt idx="883">
                  <c:v>745889.92101799499</c:v>
                </c:pt>
                <c:pt idx="884">
                  <c:v>745889.92101799499</c:v>
                </c:pt>
                <c:pt idx="885">
                  <c:v>745889.92101799499</c:v>
                </c:pt>
                <c:pt idx="886">
                  <c:v>745889.92101799499</c:v>
                </c:pt>
                <c:pt idx="887">
                  <c:v>745889.92101799499</c:v>
                </c:pt>
                <c:pt idx="888">
                  <c:v>745889.92101799499</c:v>
                </c:pt>
                <c:pt idx="889">
                  <c:v>745889.92101799499</c:v>
                </c:pt>
                <c:pt idx="890">
                  <c:v>745889.92101799499</c:v>
                </c:pt>
                <c:pt idx="891">
                  <c:v>745889.92101799499</c:v>
                </c:pt>
                <c:pt idx="892">
                  <c:v>746346.2873224729</c:v>
                </c:pt>
                <c:pt idx="893">
                  <c:v>747178.32674288645</c:v>
                </c:pt>
                <c:pt idx="894">
                  <c:v>747178.32674288645</c:v>
                </c:pt>
                <c:pt idx="895">
                  <c:v>747178.32674288645</c:v>
                </c:pt>
                <c:pt idx="896">
                  <c:v>747178.32674288645</c:v>
                </c:pt>
                <c:pt idx="897">
                  <c:v>747178.32674288645</c:v>
                </c:pt>
                <c:pt idx="898">
                  <c:v>747178.32674288645</c:v>
                </c:pt>
                <c:pt idx="899">
                  <c:v>747178.32674288645</c:v>
                </c:pt>
                <c:pt idx="900">
                  <c:v>747178.32674288645</c:v>
                </c:pt>
                <c:pt idx="901">
                  <c:v>747178.32674288645</c:v>
                </c:pt>
                <c:pt idx="902">
                  <c:v>756821.26035302971</c:v>
                </c:pt>
                <c:pt idx="903">
                  <c:v>774559.74826955679</c:v>
                </c:pt>
                <c:pt idx="904">
                  <c:v>789573.11810779432</c:v>
                </c:pt>
                <c:pt idx="905">
                  <c:v>798832.06472187536</c:v>
                </c:pt>
                <c:pt idx="906">
                  <c:v>802011.39076390537</c:v>
                </c:pt>
                <c:pt idx="907">
                  <c:v>802011.39076390537</c:v>
                </c:pt>
                <c:pt idx="908">
                  <c:v>802011.39076390537</c:v>
                </c:pt>
                <c:pt idx="909">
                  <c:v>802011.39076390537</c:v>
                </c:pt>
                <c:pt idx="910">
                  <c:v>802011.39076390537</c:v>
                </c:pt>
                <c:pt idx="911">
                  <c:v>802011.39076390537</c:v>
                </c:pt>
                <c:pt idx="912">
                  <c:v>802011.39076390537</c:v>
                </c:pt>
                <c:pt idx="913">
                  <c:v>802011.39076390537</c:v>
                </c:pt>
                <c:pt idx="914">
                  <c:v>802011.39076390537</c:v>
                </c:pt>
                <c:pt idx="915">
                  <c:v>802011.39076390537</c:v>
                </c:pt>
                <c:pt idx="916">
                  <c:v>802011.39076390537</c:v>
                </c:pt>
                <c:pt idx="917">
                  <c:v>802011.39076390537</c:v>
                </c:pt>
                <c:pt idx="918">
                  <c:v>802011.39076390537</c:v>
                </c:pt>
                <c:pt idx="919">
                  <c:v>802011.39076390537</c:v>
                </c:pt>
                <c:pt idx="920">
                  <c:v>802011.39076390537</c:v>
                </c:pt>
                <c:pt idx="921">
                  <c:v>802011.39076390537</c:v>
                </c:pt>
                <c:pt idx="922">
                  <c:v>802011.39076390537</c:v>
                </c:pt>
                <c:pt idx="923">
                  <c:v>802011.39076390537</c:v>
                </c:pt>
                <c:pt idx="924">
                  <c:v>802011.39076390537</c:v>
                </c:pt>
                <c:pt idx="925">
                  <c:v>802411.86432254314</c:v>
                </c:pt>
                <c:pt idx="926">
                  <c:v>802411.86432254314</c:v>
                </c:pt>
                <c:pt idx="927">
                  <c:v>802411.86432254314</c:v>
                </c:pt>
                <c:pt idx="928">
                  <c:v>802411.86432254314</c:v>
                </c:pt>
                <c:pt idx="929">
                  <c:v>802411.86432254314</c:v>
                </c:pt>
                <c:pt idx="930">
                  <c:v>802411.86432254314</c:v>
                </c:pt>
                <c:pt idx="931">
                  <c:v>802411.86432254314</c:v>
                </c:pt>
                <c:pt idx="932">
                  <c:v>802411.86432254314</c:v>
                </c:pt>
                <c:pt idx="933">
                  <c:v>802411.86432254314</c:v>
                </c:pt>
                <c:pt idx="934">
                  <c:v>802411.86432254314</c:v>
                </c:pt>
                <c:pt idx="935">
                  <c:v>802427.80773939635</c:v>
                </c:pt>
                <c:pt idx="936">
                  <c:v>802427.80773939635</c:v>
                </c:pt>
                <c:pt idx="937">
                  <c:v>802427.80773939635</c:v>
                </c:pt>
                <c:pt idx="938">
                  <c:v>802427.80773939635</c:v>
                </c:pt>
                <c:pt idx="939">
                  <c:v>802427.80773939635</c:v>
                </c:pt>
                <c:pt idx="940">
                  <c:v>802427.80773939635</c:v>
                </c:pt>
                <c:pt idx="941">
                  <c:v>802427.80773939635</c:v>
                </c:pt>
                <c:pt idx="942">
                  <c:v>802427.80773939635</c:v>
                </c:pt>
                <c:pt idx="943">
                  <c:v>802427.80773939635</c:v>
                </c:pt>
                <c:pt idx="944">
                  <c:v>802427.80773939635</c:v>
                </c:pt>
                <c:pt idx="945">
                  <c:v>802427.80773939635</c:v>
                </c:pt>
                <c:pt idx="946">
                  <c:v>802427.80773939635</c:v>
                </c:pt>
                <c:pt idx="947">
                  <c:v>802427.80773939635</c:v>
                </c:pt>
                <c:pt idx="948">
                  <c:v>802427.80773939635</c:v>
                </c:pt>
                <c:pt idx="949">
                  <c:v>802427.80773939635</c:v>
                </c:pt>
                <c:pt idx="950">
                  <c:v>802427.80773939635</c:v>
                </c:pt>
                <c:pt idx="951">
                  <c:v>805562.08945471712</c:v>
                </c:pt>
                <c:pt idx="952">
                  <c:v>815360.36856149754</c:v>
                </c:pt>
                <c:pt idx="953">
                  <c:v>829964.15487814019</c:v>
                </c:pt>
                <c:pt idx="954">
                  <c:v>844857.34305615292</c:v>
                </c:pt>
                <c:pt idx="955">
                  <c:v>858107.07935198734</c:v>
                </c:pt>
                <c:pt idx="956">
                  <c:v>869639.48043603473</c:v>
                </c:pt>
                <c:pt idx="957">
                  <c:v>876066.57783707068</c:v>
                </c:pt>
                <c:pt idx="958">
                  <c:v>876085.61634304607</c:v>
                </c:pt>
                <c:pt idx="959">
                  <c:v>876085.61634304607</c:v>
                </c:pt>
                <c:pt idx="960">
                  <c:v>876085.61634304607</c:v>
                </c:pt>
                <c:pt idx="961">
                  <c:v>876085.61634304607</c:v>
                </c:pt>
                <c:pt idx="962">
                  <c:v>876085.61634304607</c:v>
                </c:pt>
                <c:pt idx="963">
                  <c:v>876085.61634304607</c:v>
                </c:pt>
                <c:pt idx="964">
                  <c:v>876085.61634304607</c:v>
                </c:pt>
                <c:pt idx="965">
                  <c:v>876085.61634304607</c:v>
                </c:pt>
                <c:pt idx="966">
                  <c:v>876085.61634304607</c:v>
                </c:pt>
                <c:pt idx="967">
                  <c:v>876085.61634304607</c:v>
                </c:pt>
                <c:pt idx="968">
                  <c:v>876085.61634304607</c:v>
                </c:pt>
                <c:pt idx="969">
                  <c:v>876085.61634304607</c:v>
                </c:pt>
                <c:pt idx="970">
                  <c:v>877494.09933657839</c:v>
                </c:pt>
                <c:pt idx="971">
                  <c:v>883650.55297459301</c:v>
                </c:pt>
                <c:pt idx="972">
                  <c:v>895872.37849016686</c:v>
                </c:pt>
                <c:pt idx="973">
                  <c:v>910000.21690125787</c:v>
                </c:pt>
                <c:pt idx="974">
                  <c:v>922448.46203902725</c:v>
                </c:pt>
                <c:pt idx="975">
                  <c:v>933148.11703746475</c:v>
                </c:pt>
                <c:pt idx="976">
                  <c:v>942134.88461116666</c:v>
                </c:pt>
                <c:pt idx="977">
                  <c:v>947735.80907958897</c:v>
                </c:pt>
                <c:pt idx="978">
                  <c:v>950811.78888774698</c:v>
                </c:pt>
                <c:pt idx="979">
                  <c:v>952958.65492292051</c:v>
                </c:pt>
                <c:pt idx="980">
                  <c:v>954338.51939701126</c:v>
                </c:pt>
                <c:pt idx="981">
                  <c:v>955174.6423457046</c:v>
                </c:pt>
                <c:pt idx="982">
                  <c:v>955805.88052872301</c:v>
                </c:pt>
                <c:pt idx="983">
                  <c:v>956436.50207891397</c:v>
                </c:pt>
                <c:pt idx="984">
                  <c:v>956853.04064093484</c:v>
                </c:pt>
                <c:pt idx="985">
                  <c:v>956945.92429955862</c:v>
                </c:pt>
                <c:pt idx="986">
                  <c:v>956945.92429955862</c:v>
                </c:pt>
                <c:pt idx="987">
                  <c:v>956945.92429955862</c:v>
                </c:pt>
                <c:pt idx="988">
                  <c:v>956945.92429955862</c:v>
                </c:pt>
                <c:pt idx="989">
                  <c:v>956945.92429955862</c:v>
                </c:pt>
                <c:pt idx="990">
                  <c:v>956945.92429955862</c:v>
                </c:pt>
                <c:pt idx="991">
                  <c:v>956945.92429955862</c:v>
                </c:pt>
                <c:pt idx="992">
                  <c:v>956945.92429955862</c:v>
                </c:pt>
                <c:pt idx="993">
                  <c:v>956945.92429955862</c:v>
                </c:pt>
                <c:pt idx="994">
                  <c:v>956945.92429955862</c:v>
                </c:pt>
                <c:pt idx="995">
                  <c:v>956945.92429955862</c:v>
                </c:pt>
                <c:pt idx="996">
                  <c:v>956945.92429955862</c:v>
                </c:pt>
                <c:pt idx="997">
                  <c:v>956945.92429955862</c:v>
                </c:pt>
                <c:pt idx="998">
                  <c:v>956945.92429955862</c:v>
                </c:pt>
                <c:pt idx="999">
                  <c:v>956945.92429955862</c:v>
                </c:pt>
                <c:pt idx="1000">
                  <c:v>956945.92429955862</c:v>
                </c:pt>
                <c:pt idx="1001">
                  <c:v>956945.92429955862</c:v>
                </c:pt>
                <c:pt idx="1002">
                  <c:v>956945.92429955862</c:v>
                </c:pt>
                <c:pt idx="1003">
                  <c:v>956945.92429955862</c:v>
                </c:pt>
                <c:pt idx="1004">
                  <c:v>956945.92429955862</c:v>
                </c:pt>
                <c:pt idx="1005">
                  <c:v>956945.92429955862</c:v>
                </c:pt>
                <c:pt idx="1006">
                  <c:v>956945.92429955862</c:v>
                </c:pt>
                <c:pt idx="1007">
                  <c:v>956945.92429955862</c:v>
                </c:pt>
                <c:pt idx="1008">
                  <c:v>956945.92429955862</c:v>
                </c:pt>
                <c:pt idx="1009">
                  <c:v>956945.92429955862</c:v>
                </c:pt>
                <c:pt idx="1010">
                  <c:v>956945.92429955862</c:v>
                </c:pt>
                <c:pt idx="1011">
                  <c:v>956945.92429955862</c:v>
                </c:pt>
                <c:pt idx="1012">
                  <c:v>956945.92429955862</c:v>
                </c:pt>
                <c:pt idx="1013">
                  <c:v>956945.92429955862</c:v>
                </c:pt>
                <c:pt idx="1014">
                  <c:v>956945.92429955862</c:v>
                </c:pt>
                <c:pt idx="1015">
                  <c:v>956945.92429955862</c:v>
                </c:pt>
                <c:pt idx="1016">
                  <c:v>956945.92429955862</c:v>
                </c:pt>
                <c:pt idx="1017">
                  <c:v>956945.92429955862</c:v>
                </c:pt>
                <c:pt idx="1018">
                  <c:v>956945.92429955862</c:v>
                </c:pt>
                <c:pt idx="1019">
                  <c:v>956945.92429955862</c:v>
                </c:pt>
                <c:pt idx="1020">
                  <c:v>956945.92429955862</c:v>
                </c:pt>
                <c:pt idx="1021">
                  <c:v>956945.92429955862</c:v>
                </c:pt>
                <c:pt idx="1022">
                  <c:v>956945.92429955862</c:v>
                </c:pt>
                <c:pt idx="1023">
                  <c:v>956945.92429955862</c:v>
                </c:pt>
                <c:pt idx="1024">
                  <c:v>956945.92429955862</c:v>
                </c:pt>
                <c:pt idx="1025">
                  <c:v>956945.92429955862</c:v>
                </c:pt>
                <c:pt idx="1026">
                  <c:v>956945.92429955862</c:v>
                </c:pt>
                <c:pt idx="1027">
                  <c:v>956945.92429955862</c:v>
                </c:pt>
                <c:pt idx="1028">
                  <c:v>956945.92429955862</c:v>
                </c:pt>
                <c:pt idx="1029">
                  <c:v>956945.92429955862</c:v>
                </c:pt>
                <c:pt idx="1030">
                  <c:v>956945.92429955862</c:v>
                </c:pt>
                <c:pt idx="1031">
                  <c:v>956945.92429955862</c:v>
                </c:pt>
                <c:pt idx="1032">
                  <c:v>956945.92429955862</c:v>
                </c:pt>
                <c:pt idx="1033">
                  <c:v>956945.92429955862</c:v>
                </c:pt>
                <c:pt idx="1034">
                  <c:v>956945.92429955862</c:v>
                </c:pt>
                <c:pt idx="1035">
                  <c:v>956945.92429955862</c:v>
                </c:pt>
                <c:pt idx="1036">
                  <c:v>956945.92429955862</c:v>
                </c:pt>
                <c:pt idx="1037">
                  <c:v>956945.92429955862</c:v>
                </c:pt>
                <c:pt idx="1038">
                  <c:v>956945.92429955862</c:v>
                </c:pt>
                <c:pt idx="1039">
                  <c:v>956945.92429955862</c:v>
                </c:pt>
                <c:pt idx="1040">
                  <c:v>956945.92429955862</c:v>
                </c:pt>
                <c:pt idx="1041">
                  <c:v>956945.92429955862</c:v>
                </c:pt>
                <c:pt idx="1042">
                  <c:v>956945.92429955862</c:v>
                </c:pt>
                <c:pt idx="1043">
                  <c:v>956945.92429955862</c:v>
                </c:pt>
                <c:pt idx="1044">
                  <c:v>956945.92429955862</c:v>
                </c:pt>
                <c:pt idx="1045">
                  <c:v>956945.92429955862</c:v>
                </c:pt>
                <c:pt idx="1046">
                  <c:v>956945.92429955862</c:v>
                </c:pt>
                <c:pt idx="1047">
                  <c:v>956945.92429955862</c:v>
                </c:pt>
                <c:pt idx="1048">
                  <c:v>956945.92429955862</c:v>
                </c:pt>
                <c:pt idx="1049">
                  <c:v>956945.92429955862</c:v>
                </c:pt>
                <c:pt idx="1050">
                  <c:v>958105.75887819612</c:v>
                </c:pt>
                <c:pt idx="1051">
                  <c:v>961457.11356387753</c:v>
                </c:pt>
                <c:pt idx="1052">
                  <c:v>966094.58852642821</c:v>
                </c:pt>
                <c:pt idx="1053">
                  <c:v>972052.52945102635</c:v>
                </c:pt>
                <c:pt idx="1054">
                  <c:v>979795.87008139025</c:v>
                </c:pt>
                <c:pt idx="1055">
                  <c:v>989520.79744909657</c:v>
                </c:pt>
                <c:pt idx="1056">
                  <c:v>1000820.0543263966</c:v>
                </c:pt>
                <c:pt idx="1057">
                  <c:v>1011754.2401065627</c:v>
                </c:pt>
                <c:pt idx="1058">
                  <c:v>1020015.224016606</c:v>
                </c:pt>
                <c:pt idx="1059">
                  <c:v>1026092.8092127367</c:v>
                </c:pt>
                <c:pt idx="1060">
                  <c:v>1030255.700805451</c:v>
                </c:pt>
                <c:pt idx="1061">
                  <c:v>1032127.1850421701</c:v>
                </c:pt>
                <c:pt idx="1062">
                  <c:v>1032249.7564820701</c:v>
                </c:pt>
                <c:pt idx="1063">
                  <c:v>1032249.7564820701</c:v>
                </c:pt>
                <c:pt idx="1064">
                  <c:v>1032249.7564820701</c:v>
                </c:pt>
                <c:pt idx="1065">
                  <c:v>1032249.7564820701</c:v>
                </c:pt>
                <c:pt idx="1066">
                  <c:v>1032249.7564820701</c:v>
                </c:pt>
                <c:pt idx="1067">
                  <c:v>1032249.7564820701</c:v>
                </c:pt>
                <c:pt idx="1068">
                  <c:v>1032249.7564820701</c:v>
                </c:pt>
                <c:pt idx="1069">
                  <c:v>1032249.7564820701</c:v>
                </c:pt>
                <c:pt idx="1070">
                  <c:v>1032249.7564820701</c:v>
                </c:pt>
                <c:pt idx="1071">
                  <c:v>1032249.7564820701</c:v>
                </c:pt>
                <c:pt idx="1072">
                  <c:v>1032249.7564820701</c:v>
                </c:pt>
                <c:pt idx="1073">
                  <c:v>1032249.7564820701</c:v>
                </c:pt>
                <c:pt idx="1074">
                  <c:v>1032249.7564820701</c:v>
                </c:pt>
                <c:pt idx="1075">
                  <c:v>1032249.7564820701</c:v>
                </c:pt>
                <c:pt idx="1076">
                  <c:v>1032249.7564820701</c:v>
                </c:pt>
                <c:pt idx="1077">
                  <c:v>1032249.7564820701</c:v>
                </c:pt>
                <c:pt idx="1078">
                  <c:v>1032249.7564820701</c:v>
                </c:pt>
                <c:pt idx="1079">
                  <c:v>1032249.7564820701</c:v>
                </c:pt>
                <c:pt idx="1080">
                  <c:v>1032249.7564820701</c:v>
                </c:pt>
                <c:pt idx="1081">
                  <c:v>1032249.7564820701</c:v>
                </c:pt>
                <c:pt idx="1082">
                  <c:v>1032249.7564820701</c:v>
                </c:pt>
                <c:pt idx="1083">
                  <c:v>1032249.7564820701</c:v>
                </c:pt>
                <c:pt idx="1084">
                  <c:v>1034773.5777653358</c:v>
                </c:pt>
                <c:pt idx="1085">
                  <c:v>1035324.9149559832</c:v>
                </c:pt>
                <c:pt idx="1086">
                  <c:v>1035324.9149559832</c:v>
                </c:pt>
                <c:pt idx="1087">
                  <c:v>1035324.9149559832</c:v>
                </c:pt>
                <c:pt idx="1088">
                  <c:v>1035324.9149559832</c:v>
                </c:pt>
                <c:pt idx="1089">
                  <c:v>1035324.9149559832</c:v>
                </c:pt>
                <c:pt idx="1090">
                  <c:v>1035324.9149559832</c:v>
                </c:pt>
                <c:pt idx="1091">
                  <c:v>1035324.9149559832</c:v>
                </c:pt>
                <c:pt idx="1092">
                  <c:v>1035324.9149559832</c:v>
                </c:pt>
                <c:pt idx="1093">
                  <c:v>1035324.9149559832</c:v>
                </c:pt>
                <c:pt idx="1094">
                  <c:v>1035324.9149559832</c:v>
                </c:pt>
                <c:pt idx="1095">
                  <c:v>1035324.9149559832</c:v>
                </c:pt>
                <c:pt idx="1096">
                  <c:v>1035324.9149559832</c:v>
                </c:pt>
                <c:pt idx="1097">
                  <c:v>1035324.9149559832</c:v>
                </c:pt>
                <c:pt idx="1098">
                  <c:v>1035324.9149559832</c:v>
                </c:pt>
                <c:pt idx="1099">
                  <c:v>1037782.137784227</c:v>
                </c:pt>
                <c:pt idx="1100">
                  <c:v>1040792.5725677486</c:v>
                </c:pt>
                <c:pt idx="1101">
                  <c:v>1040792.5725677486</c:v>
                </c:pt>
                <c:pt idx="1102">
                  <c:v>1040792.5725677486</c:v>
                </c:pt>
                <c:pt idx="1103">
                  <c:v>1040792.5725677486</c:v>
                </c:pt>
                <c:pt idx="1104">
                  <c:v>1040792.5725677486</c:v>
                </c:pt>
                <c:pt idx="1105">
                  <c:v>1040792.5725677486</c:v>
                </c:pt>
                <c:pt idx="1106">
                  <c:v>1040792.5725677486</c:v>
                </c:pt>
                <c:pt idx="1107">
                  <c:v>1040792.5725677486</c:v>
                </c:pt>
                <c:pt idx="1108">
                  <c:v>1040792.5725677486</c:v>
                </c:pt>
                <c:pt idx="1109">
                  <c:v>1041245.677835786</c:v>
                </c:pt>
                <c:pt idx="1110">
                  <c:v>1041586.6305335988</c:v>
                </c:pt>
                <c:pt idx="1111">
                  <c:v>1041586.6305335988</c:v>
                </c:pt>
                <c:pt idx="1112">
                  <c:v>1041586.6305335988</c:v>
                </c:pt>
                <c:pt idx="1113">
                  <c:v>1041586.6305335988</c:v>
                </c:pt>
                <c:pt idx="1114">
                  <c:v>1041586.6305335988</c:v>
                </c:pt>
                <c:pt idx="1115">
                  <c:v>1041586.6305335988</c:v>
                </c:pt>
                <c:pt idx="1116">
                  <c:v>1041586.6305335988</c:v>
                </c:pt>
                <c:pt idx="1117">
                  <c:v>1041586.6305335988</c:v>
                </c:pt>
                <c:pt idx="1118">
                  <c:v>1041586.6305335988</c:v>
                </c:pt>
                <c:pt idx="1119">
                  <c:v>1041594.4660460855</c:v>
                </c:pt>
                <c:pt idx="1120">
                  <c:v>1041594.4660460855</c:v>
                </c:pt>
                <c:pt idx="1121">
                  <c:v>1041594.4660460855</c:v>
                </c:pt>
                <c:pt idx="1122">
                  <c:v>1041594.4660460855</c:v>
                </c:pt>
                <c:pt idx="1123">
                  <c:v>1042170.14558882</c:v>
                </c:pt>
                <c:pt idx="1124">
                  <c:v>1047959.5248277897</c:v>
                </c:pt>
                <c:pt idx="1125">
                  <c:v>1060182.4596113113</c:v>
                </c:pt>
                <c:pt idx="1126">
                  <c:v>1076946.3237410169</c:v>
                </c:pt>
                <c:pt idx="1127">
                  <c:v>1093990.9298379312</c:v>
                </c:pt>
                <c:pt idx="1128">
                  <c:v>1109167.2935595876</c:v>
                </c:pt>
                <c:pt idx="1129">
                  <c:v>1120689.3528690243</c:v>
                </c:pt>
                <c:pt idx="1130">
                  <c:v>1128726.9879017684</c:v>
                </c:pt>
                <c:pt idx="1131">
                  <c:v>1135113.6366380048</c:v>
                </c:pt>
                <c:pt idx="1132">
                  <c:v>1140851.8578128063</c:v>
                </c:pt>
                <c:pt idx="1133">
                  <c:v>1146537.5555518465</c:v>
                </c:pt>
                <c:pt idx="1134">
                  <c:v>1151852.777399414</c:v>
                </c:pt>
                <c:pt idx="1135">
                  <c:v>1155999.9070658053</c:v>
                </c:pt>
                <c:pt idx="1136">
                  <c:v>1158322.3894808709</c:v>
                </c:pt>
                <c:pt idx="1137">
                  <c:v>1158905.919106687</c:v>
                </c:pt>
                <c:pt idx="1138">
                  <c:v>1158905.919106687</c:v>
                </c:pt>
                <c:pt idx="1139">
                  <c:v>1158905.919106687</c:v>
                </c:pt>
                <c:pt idx="1140">
                  <c:v>1158905.919106687</c:v>
                </c:pt>
                <c:pt idx="1141">
                  <c:v>1158905.919106687</c:v>
                </c:pt>
                <c:pt idx="1142">
                  <c:v>1158905.919106687</c:v>
                </c:pt>
                <c:pt idx="1143">
                  <c:v>1158905.919106687</c:v>
                </c:pt>
                <c:pt idx="1144">
                  <c:v>1158905.919106687</c:v>
                </c:pt>
                <c:pt idx="1145">
                  <c:v>1158905.919106687</c:v>
                </c:pt>
                <c:pt idx="1146">
                  <c:v>1159402.646687347</c:v>
                </c:pt>
                <c:pt idx="1147">
                  <c:v>1164825.5515655873</c:v>
                </c:pt>
                <c:pt idx="1148">
                  <c:v>1170022.0772121358</c:v>
                </c:pt>
                <c:pt idx="1149">
                  <c:v>1172316.6437392104</c:v>
                </c:pt>
                <c:pt idx="1150">
                  <c:v>1172668.3818457772</c:v>
                </c:pt>
                <c:pt idx="1151">
                  <c:v>1172668.3818457772</c:v>
                </c:pt>
                <c:pt idx="1152">
                  <c:v>1172668.3818457772</c:v>
                </c:pt>
                <c:pt idx="1153">
                  <c:v>1172668.3818457772</c:v>
                </c:pt>
                <c:pt idx="1154">
                  <c:v>1172668.3818457772</c:v>
                </c:pt>
                <c:pt idx="1155">
                  <c:v>1172668.3818457772</c:v>
                </c:pt>
                <c:pt idx="1156">
                  <c:v>1172668.3818457772</c:v>
                </c:pt>
                <c:pt idx="1157">
                  <c:v>1172668.3818457772</c:v>
                </c:pt>
                <c:pt idx="1158">
                  <c:v>1172668.3818457772</c:v>
                </c:pt>
                <c:pt idx="1159">
                  <c:v>1172668.3818457772</c:v>
                </c:pt>
                <c:pt idx="1160">
                  <c:v>1172668.3818457772</c:v>
                </c:pt>
                <c:pt idx="1161">
                  <c:v>1172668.3818457772</c:v>
                </c:pt>
                <c:pt idx="1162">
                  <c:v>1172668.3818457772</c:v>
                </c:pt>
                <c:pt idx="1163">
                  <c:v>1172668.3818457772</c:v>
                </c:pt>
                <c:pt idx="1164">
                  <c:v>1172668.3818457772</c:v>
                </c:pt>
                <c:pt idx="1165">
                  <c:v>1172668.3818457772</c:v>
                </c:pt>
                <c:pt idx="1166">
                  <c:v>1172668.3818457772</c:v>
                </c:pt>
                <c:pt idx="1167">
                  <c:v>1172668.3818457772</c:v>
                </c:pt>
                <c:pt idx="1168">
                  <c:v>1172668.3818457772</c:v>
                </c:pt>
                <c:pt idx="1169">
                  <c:v>1172668.3818457772</c:v>
                </c:pt>
                <c:pt idx="1170">
                  <c:v>1172668.3818457772</c:v>
                </c:pt>
                <c:pt idx="1171">
                  <c:v>1172668.3818457772</c:v>
                </c:pt>
                <c:pt idx="1172">
                  <c:v>1172668.3818457772</c:v>
                </c:pt>
                <c:pt idx="1173">
                  <c:v>1172668.3818457772</c:v>
                </c:pt>
                <c:pt idx="1174">
                  <c:v>1172668.3818457772</c:v>
                </c:pt>
                <c:pt idx="1175">
                  <c:v>1172668.3818457772</c:v>
                </c:pt>
                <c:pt idx="1176">
                  <c:v>1172668.3818457772</c:v>
                </c:pt>
                <c:pt idx="1177">
                  <c:v>1172668.3818457772</c:v>
                </c:pt>
                <c:pt idx="1178">
                  <c:v>1172668.3818457772</c:v>
                </c:pt>
                <c:pt idx="1179">
                  <c:v>1172668.3818457772</c:v>
                </c:pt>
                <c:pt idx="1180">
                  <c:v>1172668.3818457772</c:v>
                </c:pt>
                <c:pt idx="1181">
                  <c:v>1172668.3818457772</c:v>
                </c:pt>
                <c:pt idx="1182">
                  <c:v>1172668.3818457772</c:v>
                </c:pt>
                <c:pt idx="1183">
                  <c:v>1172668.3818457772</c:v>
                </c:pt>
                <c:pt idx="1184">
                  <c:v>1172668.3818457772</c:v>
                </c:pt>
                <c:pt idx="1185">
                  <c:v>1172668.3818457772</c:v>
                </c:pt>
                <c:pt idx="1186">
                  <c:v>1172668.3818457772</c:v>
                </c:pt>
                <c:pt idx="1187">
                  <c:v>1172668.3818457772</c:v>
                </c:pt>
                <c:pt idx="1188">
                  <c:v>1172668.3818457772</c:v>
                </c:pt>
                <c:pt idx="1189">
                  <c:v>1172668.3818457772</c:v>
                </c:pt>
                <c:pt idx="1190">
                  <c:v>1172668.3818457772</c:v>
                </c:pt>
                <c:pt idx="1191">
                  <c:v>1172668.3818457772</c:v>
                </c:pt>
                <c:pt idx="1192">
                  <c:v>1172668.3818457772</c:v>
                </c:pt>
                <c:pt idx="1193">
                  <c:v>1172668.3818457772</c:v>
                </c:pt>
                <c:pt idx="1194">
                  <c:v>1172668.3818457772</c:v>
                </c:pt>
                <c:pt idx="1195">
                  <c:v>1172668.3818457772</c:v>
                </c:pt>
                <c:pt idx="1196">
                  <c:v>1172668.3818457772</c:v>
                </c:pt>
                <c:pt idx="1197">
                  <c:v>1172668.3818457772</c:v>
                </c:pt>
                <c:pt idx="1198">
                  <c:v>1172668.3818457772</c:v>
                </c:pt>
                <c:pt idx="1199">
                  <c:v>1172668.3818457772</c:v>
                </c:pt>
                <c:pt idx="1200">
                  <c:v>1172668.3818457772</c:v>
                </c:pt>
                <c:pt idx="1201">
                  <c:v>1172668.3818457772</c:v>
                </c:pt>
                <c:pt idx="1202">
                  <c:v>1172668.3818457772</c:v>
                </c:pt>
                <c:pt idx="1203">
                  <c:v>1172668.3818457772</c:v>
                </c:pt>
                <c:pt idx="1204">
                  <c:v>1172668.3818457772</c:v>
                </c:pt>
                <c:pt idx="1205">
                  <c:v>1172668.3818457772</c:v>
                </c:pt>
                <c:pt idx="1206">
                  <c:v>1172668.3818457772</c:v>
                </c:pt>
                <c:pt idx="1207">
                  <c:v>1172668.3818457772</c:v>
                </c:pt>
                <c:pt idx="1208">
                  <c:v>1172668.3818457772</c:v>
                </c:pt>
                <c:pt idx="1209">
                  <c:v>1172668.3818457772</c:v>
                </c:pt>
                <c:pt idx="1210">
                  <c:v>1172668.3818457772</c:v>
                </c:pt>
                <c:pt idx="1211">
                  <c:v>1172668.3818457772</c:v>
                </c:pt>
                <c:pt idx="1212">
                  <c:v>1172668.3818457772</c:v>
                </c:pt>
                <c:pt idx="1213">
                  <c:v>1172668.3818457772</c:v>
                </c:pt>
                <c:pt idx="1214">
                  <c:v>1172668.3818457772</c:v>
                </c:pt>
                <c:pt idx="1215">
                  <c:v>1172668.3818457772</c:v>
                </c:pt>
                <c:pt idx="1216">
                  <c:v>1172668.3818457772</c:v>
                </c:pt>
                <c:pt idx="1217">
                  <c:v>1172668.3818457772</c:v>
                </c:pt>
                <c:pt idx="1218">
                  <c:v>1172668.3818457772</c:v>
                </c:pt>
                <c:pt idx="1219">
                  <c:v>1172668.3818457772</c:v>
                </c:pt>
                <c:pt idx="1220">
                  <c:v>1172668.3818457772</c:v>
                </c:pt>
                <c:pt idx="1221">
                  <c:v>1172668.3818457772</c:v>
                </c:pt>
                <c:pt idx="1222">
                  <c:v>1172668.3818457772</c:v>
                </c:pt>
                <c:pt idx="1223">
                  <c:v>1172668.3818457772</c:v>
                </c:pt>
                <c:pt idx="1224">
                  <c:v>1172668.3818457772</c:v>
                </c:pt>
                <c:pt idx="1225">
                  <c:v>1172668.3818457772</c:v>
                </c:pt>
                <c:pt idx="1226">
                  <c:v>1172668.3818457772</c:v>
                </c:pt>
                <c:pt idx="1227">
                  <c:v>1172668.3818457772</c:v>
                </c:pt>
                <c:pt idx="1228">
                  <c:v>1172668.3818457772</c:v>
                </c:pt>
                <c:pt idx="1229">
                  <c:v>1172668.3818457772</c:v>
                </c:pt>
                <c:pt idx="1230">
                  <c:v>1172668.3818457772</c:v>
                </c:pt>
                <c:pt idx="1231">
                  <c:v>1172668.3818457772</c:v>
                </c:pt>
                <c:pt idx="1232">
                  <c:v>1172668.3818457772</c:v>
                </c:pt>
                <c:pt idx="1233">
                  <c:v>1172668.3818457772</c:v>
                </c:pt>
                <c:pt idx="1234">
                  <c:v>1172668.3818457772</c:v>
                </c:pt>
                <c:pt idx="1235">
                  <c:v>1172668.3818457772</c:v>
                </c:pt>
                <c:pt idx="1236">
                  <c:v>1172668.3818457772</c:v>
                </c:pt>
                <c:pt idx="1237">
                  <c:v>1172668.3818457772</c:v>
                </c:pt>
                <c:pt idx="1238">
                  <c:v>1172668.3818457772</c:v>
                </c:pt>
                <c:pt idx="1239">
                  <c:v>1172668.3818457772</c:v>
                </c:pt>
                <c:pt idx="1240">
                  <c:v>1172668.3818457772</c:v>
                </c:pt>
                <c:pt idx="1241">
                  <c:v>1172668.3818457772</c:v>
                </c:pt>
                <c:pt idx="1242">
                  <c:v>1172668.3818457772</c:v>
                </c:pt>
                <c:pt idx="1243">
                  <c:v>1172668.3818457772</c:v>
                </c:pt>
                <c:pt idx="1244">
                  <c:v>1172668.3818457772</c:v>
                </c:pt>
                <c:pt idx="1245">
                  <c:v>1172668.3818457772</c:v>
                </c:pt>
                <c:pt idx="1246">
                  <c:v>1172668.3818457772</c:v>
                </c:pt>
                <c:pt idx="1247">
                  <c:v>1172668.3818457772</c:v>
                </c:pt>
                <c:pt idx="1248">
                  <c:v>1172668.3818457772</c:v>
                </c:pt>
                <c:pt idx="1249">
                  <c:v>1172668.3818457772</c:v>
                </c:pt>
                <c:pt idx="1250">
                  <c:v>1172668.3818457772</c:v>
                </c:pt>
                <c:pt idx="1251">
                  <c:v>1172668.3818457772</c:v>
                </c:pt>
                <c:pt idx="1252">
                  <c:v>1172668.3818457772</c:v>
                </c:pt>
                <c:pt idx="1253">
                  <c:v>1172668.3818457772</c:v>
                </c:pt>
                <c:pt idx="1254">
                  <c:v>1172668.3818457772</c:v>
                </c:pt>
                <c:pt idx="1255">
                  <c:v>1172668.3818457772</c:v>
                </c:pt>
                <c:pt idx="1256">
                  <c:v>1172668.3818457772</c:v>
                </c:pt>
                <c:pt idx="1257">
                  <c:v>1172668.3818457772</c:v>
                </c:pt>
                <c:pt idx="1258">
                  <c:v>1172668.3818457772</c:v>
                </c:pt>
                <c:pt idx="1259">
                  <c:v>1172668.3818457772</c:v>
                </c:pt>
                <c:pt idx="1260">
                  <c:v>1172668.3818457772</c:v>
                </c:pt>
                <c:pt idx="1261">
                  <c:v>1172668.3818457772</c:v>
                </c:pt>
                <c:pt idx="1262">
                  <c:v>1172668.3818457772</c:v>
                </c:pt>
                <c:pt idx="1263">
                  <c:v>1172668.3818457772</c:v>
                </c:pt>
                <c:pt idx="1264">
                  <c:v>1172668.3818457772</c:v>
                </c:pt>
                <c:pt idx="1265">
                  <c:v>1172668.3818457772</c:v>
                </c:pt>
                <c:pt idx="1266">
                  <c:v>1172668.3818457772</c:v>
                </c:pt>
                <c:pt idx="1267">
                  <c:v>1172668.3818457772</c:v>
                </c:pt>
                <c:pt idx="1268">
                  <c:v>1172668.3818457772</c:v>
                </c:pt>
                <c:pt idx="1269">
                  <c:v>1172668.3818457772</c:v>
                </c:pt>
                <c:pt idx="1270">
                  <c:v>1172668.3818457772</c:v>
                </c:pt>
                <c:pt idx="1271">
                  <c:v>1172668.3818457772</c:v>
                </c:pt>
                <c:pt idx="1272">
                  <c:v>1172668.3818457772</c:v>
                </c:pt>
                <c:pt idx="1273">
                  <c:v>1172668.3818457772</c:v>
                </c:pt>
                <c:pt idx="1274">
                  <c:v>1172668.3818457772</c:v>
                </c:pt>
                <c:pt idx="1275">
                  <c:v>1172668.3818457772</c:v>
                </c:pt>
                <c:pt idx="1276">
                  <c:v>1172668.3818457772</c:v>
                </c:pt>
                <c:pt idx="1277">
                  <c:v>1172668.3818457772</c:v>
                </c:pt>
                <c:pt idx="1278">
                  <c:v>1172668.3818457772</c:v>
                </c:pt>
                <c:pt idx="1279">
                  <c:v>1172668.3818457772</c:v>
                </c:pt>
                <c:pt idx="1280">
                  <c:v>1172668.3818457772</c:v>
                </c:pt>
                <c:pt idx="1281">
                  <c:v>1172668.3818457772</c:v>
                </c:pt>
                <c:pt idx="1282">
                  <c:v>1172668.3818457772</c:v>
                </c:pt>
                <c:pt idx="1283">
                  <c:v>1172668.3818457772</c:v>
                </c:pt>
                <c:pt idx="1284">
                  <c:v>1172668.3818457772</c:v>
                </c:pt>
                <c:pt idx="1285">
                  <c:v>1172668.3818457772</c:v>
                </c:pt>
                <c:pt idx="1286">
                  <c:v>1172668.3818457772</c:v>
                </c:pt>
                <c:pt idx="1287">
                  <c:v>1172668.3818457772</c:v>
                </c:pt>
                <c:pt idx="1288">
                  <c:v>1172668.3818457772</c:v>
                </c:pt>
                <c:pt idx="1289">
                  <c:v>1172668.3818457772</c:v>
                </c:pt>
                <c:pt idx="1290">
                  <c:v>1172668.3818457772</c:v>
                </c:pt>
                <c:pt idx="1291">
                  <c:v>1172668.3818457772</c:v>
                </c:pt>
                <c:pt idx="1292">
                  <c:v>1172668.3818457772</c:v>
                </c:pt>
                <c:pt idx="1293">
                  <c:v>1172668.3818457772</c:v>
                </c:pt>
                <c:pt idx="1294">
                  <c:v>1172668.3818457772</c:v>
                </c:pt>
                <c:pt idx="1295">
                  <c:v>1172668.3818457772</c:v>
                </c:pt>
                <c:pt idx="1296">
                  <c:v>1172668.3818457772</c:v>
                </c:pt>
                <c:pt idx="1297">
                  <c:v>1172668.3818457772</c:v>
                </c:pt>
                <c:pt idx="1298">
                  <c:v>1172668.3818457772</c:v>
                </c:pt>
                <c:pt idx="1299">
                  <c:v>1172668.3818457772</c:v>
                </c:pt>
                <c:pt idx="1300">
                  <c:v>1172668.3818457772</c:v>
                </c:pt>
                <c:pt idx="1301">
                  <c:v>1172668.3818457772</c:v>
                </c:pt>
                <c:pt idx="1302">
                  <c:v>1172668.3818457772</c:v>
                </c:pt>
                <c:pt idx="1303">
                  <c:v>1172668.3818457772</c:v>
                </c:pt>
                <c:pt idx="1304">
                  <c:v>1172668.3818457772</c:v>
                </c:pt>
                <c:pt idx="1305">
                  <c:v>1172668.3818457772</c:v>
                </c:pt>
                <c:pt idx="1306">
                  <c:v>1172668.3818457772</c:v>
                </c:pt>
                <c:pt idx="1307">
                  <c:v>1172668.3818457772</c:v>
                </c:pt>
                <c:pt idx="1308">
                  <c:v>1172668.3818457772</c:v>
                </c:pt>
                <c:pt idx="1309">
                  <c:v>1172668.3818457772</c:v>
                </c:pt>
                <c:pt idx="1310">
                  <c:v>1172668.3818457772</c:v>
                </c:pt>
                <c:pt idx="1311">
                  <c:v>1172668.3818457772</c:v>
                </c:pt>
                <c:pt idx="1312">
                  <c:v>1172668.3818457772</c:v>
                </c:pt>
                <c:pt idx="1313">
                  <c:v>1172668.3818457772</c:v>
                </c:pt>
                <c:pt idx="1314">
                  <c:v>1172668.3818457772</c:v>
                </c:pt>
                <c:pt idx="1315">
                  <c:v>1172668.3818457772</c:v>
                </c:pt>
                <c:pt idx="1316">
                  <c:v>1172668.3818457772</c:v>
                </c:pt>
                <c:pt idx="1317">
                  <c:v>1172668.3818457772</c:v>
                </c:pt>
                <c:pt idx="1318">
                  <c:v>1172668.3818457772</c:v>
                </c:pt>
                <c:pt idx="1319">
                  <c:v>1172668.3818457772</c:v>
                </c:pt>
                <c:pt idx="1320">
                  <c:v>1172668.3818457772</c:v>
                </c:pt>
                <c:pt idx="1321">
                  <c:v>1172668.3818457772</c:v>
                </c:pt>
                <c:pt idx="1322">
                  <c:v>1172668.3818457772</c:v>
                </c:pt>
                <c:pt idx="1323">
                  <c:v>1172668.3818457772</c:v>
                </c:pt>
                <c:pt idx="1324">
                  <c:v>1172668.3818457772</c:v>
                </c:pt>
                <c:pt idx="1325">
                  <c:v>1172668.3818457772</c:v>
                </c:pt>
                <c:pt idx="1326">
                  <c:v>1172668.3818457772</c:v>
                </c:pt>
                <c:pt idx="1327">
                  <c:v>1172668.3818457772</c:v>
                </c:pt>
                <c:pt idx="1328">
                  <c:v>1172668.3818457772</c:v>
                </c:pt>
                <c:pt idx="1329">
                  <c:v>1172668.3818457772</c:v>
                </c:pt>
                <c:pt idx="1330">
                  <c:v>1172668.3818457772</c:v>
                </c:pt>
                <c:pt idx="1331">
                  <c:v>1172668.3818457772</c:v>
                </c:pt>
                <c:pt idx="1332">
                  <c:v>1172668.3818457772</c:v>
                </c:pt>
                <c:pt idx="1333">
                  <c:v>1172668.3818457772</c:v>
                </c:pt>
                <c:pt idx="1334">
                  <c:v>1172668.3818457772</c:v>
                </c:pt>
                <c:pt idx="1335">
                  <c:v>1172668.3818457772</c:v>
                </c:pt>
                <c:pt idx="1336">
                  <c:v>1172668.3818457772</c:v>
                </c:pt>
                <c:pt idx="1337">
                  <c:v>1172668.3818457772</c:v>
                </c:pt>
                <c:pt idx="1338">
                  <c:v>1172668.3818457772</c:v>
                </c:pt>
                <c:pt idx="1339">
                  <c:v>1172668.3818457772</c:v>
                </c:pt>
                <c:pt idx="1340">
                  <c:v>1172668.3818457772</c:v>
                </c:pt>
                <c:pt idx="1341">
                  <c:v>1172668.3818457772</c:v>
                </c:pt>
                <c:pt idx="1342">
                  <c:v>1172668.3818457772</c:v>
                </c:pt>
                <c:pt idx="1343">
                  <c:v>1172668.3818457772</c:v>
                </c:pt>
                <c:pt idx="1344">
                  <c:v>1172668.3818457772</c:v>
                </c:pt>
                <c:pt idx="1345">
                  <c:v>1172668.3818457772</c:v>
                </c:pt>
                <c:pt idx="1346">
                  <c:v>1172668.3818457772</c:v>
                </c:pt>
                <c:pt idx="1347">
                  <c:v>1172668.3818457772</c:v>
                </c:pt>
                <c:pt idx="1348">
                  <c:v>1172668.3818457772</c:v>
                </c:pt>
                <c:pt idx="1349">
                  <c:v>1172668.3818457772</c:v>
                </c:pt>
                <c:pt idx="1350">
                  <c:v>1172668.3818457772</c:v>
                </c:pt>
                <c:pt idx="1351">
                  <c:v>1172668.3818457772</c:v>
                </c:pt>
                <c:pt idx="1352">
                  <c:v>1172668.3818457772</c:v>
                </c:pt>
                <c:pt idx="1353">
                  <c:v>1173021.089888256</c:v>
                </c:pt>
                <c:pt idx="1354">
                  <c:v>1173853.7489495911</c:v>
                </c:pt>
                <c:pt idx="1355">
                  <c:v>1175424.9866028903</c:v>
                </c:pt>
                <c:pt idx="1356">
                  <c:v>1178268.9498057363</c:v>
                </c:pt>
                <c:pt idx="1357">
                  <c:v>1182062.4568755561</c:v>
                </c:pt>
                <c:pt idx="1358">
                  <c:v>1186487.7874566785</c:v>
                </c:pt>
                <c:pt idx="1359">
                  <c:v>1191750.4464155459</c:v>
                </c:pt>
                <c:pt idx="1360">
                  <c:v>1197294.7272682379</c:v>
                </c:pt>
                <c:pt idx="1361">
                  <c:v>1200727.4105811859</c:v>
                </c:pt>
                <c:pt idx="1362">
                  <c:v>1200727.4105811859</c:v>
                </c:pt>
                <c:pt idx="1363">
                  <c:v>1200727.4105811859</c:v>
                </c:pt>
                <c:pt idx="1364">
                  <c:v>1200727.4105811859</c:v>
                </c:pt>
                <c:pt idx="1365">
                  <c:v>1200727.4105811859</c:v>
                </c:pt>
                <c:pt idx="1366">
                  <c:v>1200727.4105811859</c:v>
                </c:pt>
                <c:pt idx="1367">
                  <c:v>1200727.4105811859</c:v>
                </c:pt>
                <c:pt idx="1368">
                  <c:v>1202022.4021376478</c:v>
                </c:pt>
                <c:pt idx="1369">
                  <c:v>1205272.1387918144</c:v>
                </c:pt>
                <c:pt idx="1370">
                  <c:v>1205663.7963995908</c:v>
                </c:pt>
                <c:pt idx="1371">
                  <c:v>1205663.7963995908</c:v>
                </c:pt>
                <c:pt idx="1372">
                  <c:v>1205663.7963995908</c:v>
                </c:pt>
                <c:pt idx="1373">
                  <c:v>1205663.7963995908</c:v>
                </c:pt>
                <c:pt idx="1374">
                  <c:v>1205663.7963995908</c:v>
                </c:pt>
                <c:pt idx="1375">
                  <c:v>1207922.243842487</c:v>
                </c:pt>
                <c:pt idx="1376">
                  <c:v>1215214.0490154985</c:v>
                </c:pt>
                <c:pt idx="1377">
                  <c:v>1228849.5063625113</c:v>
                </c:pt>
                <c:pt idx="1378">
                  <c:v>1244459.8096838039</c:v>
                </c:pt>
                <c:pt idx="1379">
                  <c:v>1258463.5253418845</c:v>
                </c:pt>
                <c:pt idx="1380">
                  <c:v>1270782.0790020896</c:v>
                </c:pt>
                <c:pt idx="1381">
                  <c:v>1277955.5889659182</c:v>
                </c:pt>
                <c:pt idx="1382">
                  <c:v>1277955.5889659182</c:v>
                </c:pt>
                <c:pt idx="1383">
                  <c:v>1277955.5889659182</c:v>
                </c:pt>
                <c:pt idx="1384">
                  <c:v>1277955.5889659182</c:v>
                </c:pt>
                <c:pt idx="1385">
                  <c:v>1277955.5889659182</c:v>
                </c:pt>
                <c:pt idx="1386">
                  <c:v>1277955.5889659182</c:v>
                </c:pt>
                <c:pt idx="1387">
                  <c:v>1277955.5889659182</c:v>
                </c:pt>
                <c:pt idx="1388">
                  <c:v>1277955.5889659182</c:v>
                </c:pt>
                <c:pt idx="1389">
                  <c:v>1277955.5889659182</c:v>
                </c:pt>
                <c:pt idx="1390">
                  <c:v>1277955.5889659182</c:v>
                </c:pt>
                <c:pt idx="1391">
                  <c:v>1277955.5889659182</c:v>
                </c:pt>
                <c:pt idx="1392">
                  <c:v>1277955.5889659182</c:v>
                </c:pt>
                <c:pt idx="1393">
                  <c:v>1277955.5889659182</c:v>
                </c:pt>
                <c:pt idx="1394">
                  <c:v>1277955.5889659182</c:v>
                </c:pt>
                <c:pt idx="1395">
                  <c:v>1277955.5889659182</c:v>
                </c:pt>
                <c:pt idx="1396">
                  <c:v>1277955.5889659182</c:v>
                </c:pt>
                <c:pt idx="1397">
                  <c:v>1277955.5889659182</c:v>
                </c:pt>
                <c:pt idx="1398">
                  <c:v>1278264.0234782398</c:v>
                </c:pt>
                <c:pt idx="1399">
                  <c:v>1279631.0317464685</c:v>
                </c:pt>
                <c:pt idx="1400">
                  <c:v>1282014.1572654832</c:v>
                </c:pt>
                <c:pt idx="1401">
                  <c:v>1284975.6049129013</c:v>
                </c:pt>
                <c:pt idx="1402">
                  <c:v>1289010.9468855916</c:v>
                </c:pt>
                <c:pt idx="1403">
                  <c:v>1295900.6439405815</c:v>
                </c:pt>
                <c:pt idx="1404">
                  <c:v>1307364.7179541099</c:v>
                </c:pt>
                <c:pt idx="1405">
                  <c:v>1320199.661683873</c:v>
                </c:pt>
                <c:pt idx="1406">
                  <c:v>1329274.8966502221</c:v>
                </c:pt>
                <c:pt idx="1407">
                  <c:v>1332521.5773334855</c:v>
                </c:pt>
                <c:pt idx="1408">
                  <c:v>1332521.5773334855</c:v>
                </c:pt>
                <c:pt idx="1409">
                  <c:v>1332521.5773334855</c:v>
                </c:pt>
                <c:pt idx="1410">
                  <c:v>1332521.5773334855</c:v>
                </c:pt>
                <c:pt idx="1411">
                  <c:v>1332521.5773334855</c:v>
                </c:pt>
                <c:pt idx="1412">
                  <c:v>1332521.5773334855</c:v>
                </c:pt>
                <c:pt idx="1413">
                  <c:v>1332521.5773334855</c:v>
                </c:pt>
                <c:pt idx="1414">
                  <c:v>1332521.5773334855</c:v>
                </c:pt>
                <c:pt idx="1415">
                  <c:v>1332521.5773334855</c:v>
                </c:pt>
                <c:pt idx="1416">
                  <c:v>1332521.5773334855</c:v>
                </c:pt>
                <c:pt idx="1417">
                  <c:v>1332521.5773334855</c:v>
                </c:pt>
                <c:pt idx="1418">
                  <c:v>1332521.5773334855</c:v>
                </c:pt>
                <c:pt idx="1419">
                  <c:v>1332521.5773334855</c:v>
                </c:pt>
                <c:pt idx="1420">
                  <c:v>1332521.5773334855</c:v>
                </c:pt>
                <c:pt idx="1421">
                  <c:v>1335494.7114207023</c:v>
                </c:pt>
                <c:pt idx="1422">
                  <c:v>1341588.5719515104</c:v>
                </c:pt>
                <c:pt idx="1423">
                  <c:v>1345138.2754226131</c:v>
                </c:pt>
                <c:pt idx="1424">
                  <c:v>1345138.2754226131</c:v>
                </c:pt>
                <c:pt idx="1425">
                  <c:v>1345138.2754226131</c:v>
                </c:pt>
                <c:pt idx="1426">
                  <c:v>1345138.2754226131</c:v>
                </c:pt>
                <c:pt idx="1427">
                  <c:v>1345138.2754226131</c:v>
                </c:pt>
                <c:pt idx="1428">
                  <c:v>1345138.2754226131</c:v>
                </c:pt>
                <c:pt idx="1429">
                  <c:v>1345138.2754226131</c:v>
                </c:pt>
                <c:pt idx="1430">
                  <c:v>1346543.5207915311</c:v>
                </c:pt>
                <c:pt idx="1431">
                  <c:v>1352398.6703787455</c:v>
                </c:pt>
                <c:pt idx="1432">
                  <c:v>1362749.4255639883</c:v>
                </c:pt>
                <c:pt idx="1433">
                  <c:v>1373883.8055162521</c:v>
                </c:pt>
                <c:pt idx="1434">
                  <c:v>1383323.6872668399</c:v>
                </c:pt>
                <c:pt idx="1435">
                  <c:v>1387873.2342565078</c:v>
                </c:pt>
                <c:pt idx="1436">
                  <c:v>1387873.2342565078</c:v>
                </c:pt>
                <c:pt idx="1437">
                  <c:v>1387873.2342565078</c:v>
                </c:pt>
                <c:pt idx="1438">
                  <c:v>1387873.2342565078</c:v>
                </c:pt>
                <c:pt idx="1439">
                  <c:v>1387873.2342565078</c:v>
                </c:pt>
                <c:pt idx="1440">
                  <c:v>1387873.2342565078</c:v>
                </c:pt>
                <c:pt idx="1441">
                  <c:v>1388994.7349714558</c:v>
                </c:pt>
                <c:pt idx="1442">
                  <c:v>1390487.8455780284</c:v>
                </c:pt>
                <c:pt idx="1443">
                  <c:v>1390843.9423136837</c:v>
                </c:pt>
                <c:pt idx="1444">
                  <c:v>1390843.9423136837</c:v>
                </c:pt>
                <c:pt idx="1445">
                  <c:v>1390843.9423136837</c:v>
                </c:pt>
                <c:pt idx="1446">
                  <c:v>1390843.9423136837</c:v>
                </c:pt>
                <c:pt idx="1447">
                  <c:v>1392494.2544609266</c:v>
                </c:pt>
                <c:pt idx="1448">
                  <c:v>1396471.9198773981</c:v>
                </c:pt>
                <c:pt idx="1449">
                  <c:v>1400019.2590141119</c:v>
                </c:pt>
                <c:pt idx="1450">
                  <c:v>1401372.9367595592</c:v>
                </c:pt>
                <c:pt idx="1451">
                  <c:v>1401538.4278529992</c:v>
                </c:pt>
                <c:pt idx="1452">
                  <c:v>1401538.4278529992</c:v>
                </c:pt>
                <c:pt idx="1453">
                  <c:v>1401538.4278529992</c:v>
                </c:pt>
                <c:pt idx="1454">
                  <c:v>1401538.4278529992</c:v>
                </c:pt>
                <c:pt idx="1455">
                  <c:v>1401538.4278529992</c:v>
                </c:pt>
                <c:pt idx="1456">
                  <c:v>1401538.4278529992</c:v>
                </c:pt>
                <c:pt idx="1457">
                  <c:v>1401538.4278529992</c:v>
                </c:pt>
                <c:pt idx="1458">
                  <c:v>1401538.4278529992</c:v>
                </c:pt>
                <c:pt idx="1459">
                  <c:v>1401538.4278529992</c:v>
                </c:pt>
                <c:pt idx="1460">
                  <c:v>1401538.4278529992</c:v>
                </c:pt>
                <c:pt idx="1461">
                  <c:v>1401538.4278529992</c:v>
                </c:pt>
                <c:pt idx="1462">
                  <c:v>1401538.4278529992</c:v>
                </c:pt>
                <c:pt idx="1463">
                  <c:v>1401538.4278529992</c:v>
                </c:pt>
                <c:pt idx="1464">
                  <c:v>1401538.4278529992</c:v>
                </c:pt>
                <c:pt idx="1465">
                  <c:v>1401538.4278529992</c:v>
                </c:pt>
                <c:pt idx="1466">
                  <c:v>1401538.4278529992</c:v>
                </c:pt>
                <c:pt idx="1467">
                  <c:v>1401538.4278529992</c:v>
                </c:pt>
                <c:pt idx="1468">
                  <c:v>1401538.4278529992</c:v>
                </c:pt>
                <c:pt idx="1469">
                  <c:v>1401538.4278529992</c:v>
                </c:pt>
                <c:pt idx="1470">
                  <c:v>1401538.4278529992</c:v>
                </c:pt>
                <c:pt idx="1471">
                  <c:v>1401538.4278529992</c:v>
                </c:pt>
                <c:pt idx="1472">
                  <c:v>1401538.4278529992</c:v>
                </c:pt>
                <c:pt idx="1473">
                  <c:v>1401538.4278529992</c:v>
                </c:pt>
                <c:pt idx="1474">
                  <c:v>1401538.4278529992</c:v>
                </c:pt>
                <c:pt idx="1475">
                  <c:v>1401538.4278529992</c:v>
                </c:pt>
                <c:pt idx="1476">
                  <c:v>1401538.4278529992</c:v>
                </c:pt>
                <c:pt idx="1477">
                  <c:v>1401538.4278529992</c:v>
                </c:pt>
                <c:pt idx="1478">
                  <c:v>1401538.4278529992</c:v>
                </c:pt>
                <c:pt idx="1479">
                  <c:v>1401538.4278529992</c:v>
                </c:pt>
                <c:pt idx="1480">
                  <c:v>1401538.4278529992</c:v>
                </c:pt>
                <c:pt idx="1481">
                  <c:v>1401538.4278529992</c:v>
                </c:pt>
                <c:pt idx="1482">
                  <c:v>1401538.4278529992</c:v>
                </c:pt>
                <c:pt idx="1483">
                  <c:v>1401538.4278529992</c:v>
                </c:pt>
                <c:pt idx="1484">
                  <c:v>1401538.4278529992</c:v>
                </c:pt>
                <c:pt idx="1485">
                  <c:v>1401538.4278529992</c:v>
                </c:pt>
                <c:pt idx="1486">
                  <c:v>1401538.4278529992</c:v>
                </c:pt>
                <c:pt idx="1487">
                  <c:v>1401538.4278529992</c:v>
                </c:pt>
                <c:pt idx="1488">
                  <c:v>1401538.4278529992</c:v>
                </c:pt>
                <c:pt idx="1489">
                  <c:v>1401538.4278529992</c:v>
                </c:pt>
                <c:pt idx="1490">
                  <c:v>1401538.4278529992</c:v>
                </c:pt>
                <c:pt idx="1491">
                  <c:v>1401538.4278529992</c:v>
                </c:pt>
                <c:pt idx="1492">
                  <c:v>1401538.4278529992</c:v>
                </c:pt>
                <c:pt idx="1493">
                  <c:v>1401538.4278529992</c:v>
                </c:pt>
                <c:pt idx="1494">
                  <c:v>1401538.4278529992</c:v>
                </c:pt>
                <c:pt idx="1495">
                  <c:v>1401538.4278529992</c:v>
                </c:pt>
                <c:pt idx="1496">
                  <c:v>1401538.4278529992</c:v>
                </c:pt>
                <c:pt idx="1497">
                  <c:v>1401538.4278529992</c:v>
                </c:pt>
                <c:pt idx="1498">
                  <c:v>1401538.4278529992</c:v>
                </c:pt>
                <c:pt idx="1499">
                  <c:v>1401538.4278529992</c:v>
                </c:pt>
                <c:pt idx="1500">
                  <c:v>1401538.4278529992</c:v>
                </c:pt>
                <c:pt idx="1501">
                  <c:v>1401538.4278529992</c:v>
                </c:pt>
                <c:pt idx="1502">
                  <c:v>1401538.4278529992</c:v>
                </c:pt>
                <c:pt idx="1503">
                  <c:v>1401538.4278529992</c:v>
                </c:pt>
                <c:pt idx="1504">
                  <c:v>1401538.4278529992</c:v>
                </c:pt>
                <c:pt idx="1505">
                  <c:v>1401538.4278529992</c:v>
                </c:pt>
                <c:pt idx="1506">
                  <c:v>1401538.4278529992</c:v>
                </c:pt>
                <c:pt idx="1507">
                  <c:v>1401538.4278529992</c:v>
                </c:pt>
                <c:pt idx="1508">
                  <c:v>1401538.4278529992</c:v>
                </c:pt>
                <c:pt idx="1509">
                  <c:v>1401538.4278529992</c:v>
                </c:pt>
                <c:pt idx="1510">
                  <c:v>1401538.4278529992</c:v>
                </c:pt>
                <c:pt idx="1511">
                  <c:v>1401538.4278529992</c:v>
                </c:pt>
                <c:pt idx="1512">
                  <c:v>1401538.4278529992</c:v>
                </c:pt>
                <c:pt idx="1513">
                  <c:v>1401538.4278529992</c:v>
                </c:pt>
                <c:pt idx="1514">
                  <c:v>1401538.4278529992</c:v>
                </c:pt>
                <c:pt idx="1515">
                  <c:v>1401538.4278529992</c:v>
                </c:pt>
                <c:pt idx="1516">
                  <c:v>1401538.4278529992</c:v>
                </c:pt>
                <c:pt idx="1517">
                  <c:v>1401538.4278529992</c:v>
                </c:pt>
                <c:pt idx="1518">
                  <c:v>1401538.4278529992</c:v>
                </c:pt>
                <c:pt idx="1519">
                  <c:v>1401538.4278529992</c:v>
                </c:pt>
                <c:pt idx="1520">
                  <c:v>1401538.4278529992</c:v>
                </c:pt>
                <c:pt idx="1521">
                  <c:v>1401538.4278529992</c:v>
                </c:pt>
                <c:pt idx="1522">
                  <c:v>1401538.4278529992</c:v>
                </c:pt>
                <c:pt idx="1523">
                  <c:v>1401538.4278529992</c:v>
                </c:pt>
                <c:pt idx="1524">
                  <c:v>1401538.4278529992</c:v>
                </c:pt>
                <c:pt idx="1525">
                  <c:v>1402134.2596268565</c:v>
                </c:pt>
                <c:pt idx="1526">
                  <c:v>1405890.7265534119</c:v>
                </c:pt>
                <c:pt idx="1527">
                  <c:v>1411608.548268548</c:v>
                </c:pt>
                <c:pt idx="1528">
                  <c:v>1417374.7062396926</c:v>
                </c:pt>
                <c:pt idx="1529">
                  <c:v>1421695.1739618061</c:v>
                </c:pt>
                <c:pt idx="1530">
                  <c:v>1423919.8638928707</c:v>
                </c:pt>
                <c:pt idx="1531">
                  <c:v>1423919.8638928707</c:v>
                </c:pt>
                <c:pt idx="1532">
                  <c:v>1423919.8638928707</c:v>
                </c:pt>
                <c:pt idx="1533">
                  <c:v>1423919.8638928707</c:v>
                </c:pt>
                <c:pt idx="1534">
                  <c:v>1423919.8638928707</c:v>
                </c:pt>
                <c:pt idx="1535">
                  <c:v>1423919.8638928707</c:v>
                </c:pt>
                <c:pt idx="1536">
                  <c:v>1423919.8638928707</c:v>
                </c:pt>
                <c:pt idx="1537">
                  <c:v>1423919.8638928707</c:v>
                </c:pt>
                <c:pt idx="1538">
                  <c:v>1423919.8638928707</c:v>
                </c:pt>
                <c:pt idx="1539">
                  <c:v>1423919.8638928707</c:v>
                </c:pt>
                <c:pt idx="1540">
                  <c:v>1423919.8638928707</c:v>
                </c:pt>
                <c:pt idx="1541">
                  <c:v>1423919.8638928707</c:v>
                </c:pt>
                <c:pt idx="1542">
                  <c:v>1423919.8638928707</c:v>
                </c:pt>
                <c:pt idx="1543">
                  <c:v>1423919.8638928707</c:v>
                </c:pt>
                <c:pt idx="1544">
                  <c:v>1423919.8638928707</c:v>
                </c:pt>
                <c:pt idx="1545">
                  <c:v>1423919.8638928707</c:v>
                </c:pt>
                <c:pt idx="1546">
                  <c:v>1423919.8638928707</c:v>
                </c:pt>
                <c:pt idx="1547">
                  <c:v>1423919.8638928707</c:v>
                </c:pt>
                <c:pt idx="1548">
                  <c:v>1423919.8638928707</c:v>
                </c:pt>
                <c:pt idx="1549">
                  <c:v>1423919.8638928707</c:v>
                </c:pt>
                <c:pt idx="1550">
                  <c:v>1423919.8638928707</c:v>
                </c:pt>
                <c:pt idx="1551">
                  <c:v>1423919.8638928707</c:v>
                </c:pt>
                <c:pt idx="1552">
                  <c:v>1423919.8638928707</c:v>
                </c:pt>
                <c:pt idx="1553">
                  <c:v>1423919.8638928707</c:v>
                </c:pt>
                <c:pt idx="1554">
                  <c:v>1423919.8638928707</c:v>
                </c:pt>
                <c:pt idx="1555">
                  <c:v>1423919.8638928707</c:v>
                </c:pt>
                <c:pt idx="1556">
                  <c:v>1423919.8638928707</c:v>
                </c:pt>
                <c:pt idx="1557">
                  <c:v>1423919.8638928707</c:v>
                </c:pt>
                <c:pt idx="1558">
                  <c:v>1423919.8638928707</c:v>
                </c:pt>
                <c:pt idx="1559">
                  <c:v>1423919.8638928707</c:v>
                </c:pt>
                <c:pt idx="1560">
                  <c:v>1423919.8638928707</c:v>
                </c:pt>
                <c:pt idx="1561">
                  <c:v>1423919.8638928707</c:v>
                </c:pt>
                <c:pt idx="1562">
                  <c:v>1423919.8638928707</c:v>
                </c:pt>
                <c:pt idx="1563">
                  <c:v>1423919.8638928707</c:v>
                </c:pt>
                <c:pt idx="1564">
                  <c:v>1423919.8638928707</c:v>
                </c:pt>
                <c:pt idx="1565">
                  <c:v>1423919.8638928707</c:v>
                </c:pt>
                <c:pt idx="1566">
                  <c:v>1423919.8638928707</c:v>
                </c:pt>
                <c:pt idx="1567">
                  <c:v>1423919.8638928707</c:v>
                </c:pt>
                <c:pt idx="1568">
                  <c:v>1423919.8638928707</c:v>
                </c:pt>
                <c:pt idx="1569">
                  <c:v>1423919.8638928707</c:v>
                </c:pt>
                <c:pt idx="1570">
                  <c:v>1423919.8638928707</c:v>
                </c:pt>
                <c:pt idx="1571">
                  <c:v>1423919.8638928707</c:v>
                </c:pt>
                <c:pt idx="1572">
                  <c:v>1423919.8638928707</c:v>
                </c:pt>
                <c:pt idx="1573">
                  <c:v>1423919.8638928707</c:v>
                </c:pt>
                <c:pt idx="1574">
                  <c:v>1423919.8638928707</c:v>
                </c:pt>
                <c:pt idx="1575">
                  <c:v>1423919.8638928707</c:v>
                </c:pt>
                <c:pt idx="1576">
                  <c:v>1423919.8638928707</c:v>
                </c:pt>
                <c:pt idx="1577">
                  <c:v>1423919.8638928707</c:v>
                </c:pt>
                <c:pt idx="1578">
                  <c:v>1423919.8638928707</c:v>
                </c:pt>
                <c:pt idx="1579">
                  <c:v>1423919.8638928707</c:v>
                </c:pt>
                <c:pt idx="1580">
                  <c:v>1423919.8638928707</c:v>
                </c:pt>
                <c:pt idx="1581">
                  <c:v>1423919.8638928707</c:v>
                </c:pt>
                <c:pt idx="1582">
                  <c:v>1423919.8638928707</c:v>
                </c:pt>
                <c:pt idx="1583">
                  <c:v>1423919.8638928707</c:v>
                </c:pt>
                <c:pt idx="1584">
                  <c:v>1423919.8638928707</c:v>
                </c:pt>
                <c:pt idx="1585">
                  <c:v>1423919.8638928707</c:v>
                </c:pt>
                <c:pt idx="1586">
                  <c:v>1423919.8638928707</c:v>
                </c:pt>
                <c:pt idx="1587">
                  <c:v>1423919.8638928707</c:v>
                </c:pt>
                <c:pt idx="1588">
                  <c:v>1423919.8638928707</c:v>
                </c:pt>
                <c:pt idx="1589">
                  <c:v>1423919.8638928707</c:v>
                </c:pt>
                <c:pt idx="1590">
                  <c:v>1423919.8638928707</c:v>
                </c:pt>
                <c:pt idx="1591">
                  <c:v>1423919.8638928707</c:v>
                </c:pt>
                <c:pt idx="1592">
                  <c:v>1423919.8638928707</c:v>
                </c:pt>
                <c:pt idx="1593">
                  <c:v>1423919.8638928707</c:v>
                </c:pt>
                <c:pt idx="1594">
                  <c:v>1423919.8638928707</c:v>
                </c:pt>
                <c:pt idx="1595">
                  <c:v>1423919.8638928707</c:v>
                </c:pt>
                <c:pt idx="1596">
                  <c:v>1423919.8638928707</c:v>
                </c:pt>
                <c:pt idx="1597">
                  <c:v>1423919.8638928707</c:v>
                </c:pt>
                <c:pt idx="1598">
                  <c:v>1423919.8638928707</c:v>
                </c:pt>
                <c:pt idx="1599">
                  <c:v>1423919.8638928707</c:v>
                </c:pt>
                <c:pt idx="1600">
                  <c:v>1423919.8638928707</c:v>
                </c:pt>
                <c:pt idx="1601">
                  <c:v>1423919.8638928707</c:v>
                </c:pt>
                <c:pt idx="1602">
                  <c:v>1423919.8638928707</c:v>
                </c:pt>
                <c:pt idx="1603">
                  <c:v>1423919.8638928707</c:v>
                </c:pt>
                <c:pt idx="1604">
                  <c:v>1423919.8638928707</c:v>
                </c:pt>
                <c:pt idx="1605">
                  <c:v>1423919.8638928707</c:v>
                </c:pt>
                <c:pt idx="1606">
                  <c:v>1423919.8638928707</c:v>
                </c:pt>
                <c:pt idx="1607">
                  <c:v>1423919.8638928707</c:v>
                </c:pt>
                <c:pt idx="1608">
                  <c:v>1423919.8638928707</c:v>
                </c:pt>
                <c:pt idx="1609">
                  <c:v>1423919.8638928707</c:v>
                </c:pt>
                <c:pt idx="1610">
                  <c:v>1423919.8638928707</c:v>
                </c:pt>
                <c:pt idx="1611">
                  <c:v>1423919.8638928707</c:v>
                </c:pt>
                <c:pt idx="1612">
                  <c:v>1423919.8638928707</c:v>
                </c:pt>
                <c:pt idx="1613">
                  <c:v>1423919.8638928707</c:v>
                </c:pt>
                <c:pt idx="1614">
                  <c:v>1423919.8638928707</c:v>
                </c:pt>
                <c:pt idx="1615">
                  <c:v>1423919.8638928707</c:v>
                </c:pt>
                <c:pt idx="1616">
                  <c:v>1423919.8638928707</c:v>
                </c:pt>
                <c:pt idx="1617">
                  <c:v>1423919.8638928707</c:v>
                </c:pt>
                <c:pt idx="1618">
                  <c:v>1423919.8638928707</c:v>
                </c:pt>
                <c:pt idx="1619">
                  <c:v>1423919.8638928707</c:v>
                </c:pt>
                <c:pt idx="1620">
                  <c:v>1423919.8638928707</c:v>
                </c:pt>
                <c:pt idx="1621">
                  <c:v>1423919.8638928707</c:v>
                </c:pt>
                <c:pt idx="1622">
                  <c:v>1423919.8638928707</c:v>
                </c:pt>
                <c:pt idx="1623">
                  <c:v>1423919.8638928707</c:v>
                </c:pt>
                <c:pt idx="1624">
                  <c:v>1423919.8638928707</c:v>
                </c:pt>
                <c:pt idx="1625">
                  <c:v>1423919.8638928707</c:v>
                </c:pt>
                <c:pt idx="1626">
                  <c:v>1423919.8638928707</c:v>
                </c:pt>
                <c:pt idx="1627">
                  <c:v>1423919.8638928707</c:v>
                </c:pt>
                <c:pt idx="1628">
                  <c:v>1423919.8638928707</c:v>
                </c:pt>
                <c:pt idx="1629">
                  <c:v>1423919.8638928707</c:v>
                </c:pt>
                <c:pt idx="1630">
                  <c:v>1423919.8638928707</c:v>
                </c:pt>
                <c:pt idx="1631">
                  <c:v>1423919.8638928707</c:v>
                </c:pt>
                <c:pt idx="1632">
                  <c:v>1423919.8638928707</c:v>
                </c:pt>
                <c:pt idx="1633">
                  <c:v>1423919.8638928707</c:v>
                </c:pt>
                <c:pt idx="1634">
                  <c:v>1423919.8638928707</c:v>
                </c:pt>
                <c:pt idx="1635">
                  <c:v>1423919.8638928707</c:v>
                </c:pt>
                <c:pt idx="1636">
                  <c:v>1423919.8638928707</c:v>
                </c:pt>
                <c:pt idx="1637">
                  <c:v>1423919.8638928707</c:v>
                </c:pt>
                <c:pt idx="1638">
                  <c:v>1423919.8638928707</c:v>
                </c:pt>
                <c:pt idx="1639">
                  <c:v>1423919.8638928707</c:v>
                </c:pt>
                <c:pt idx="1640">
                  <c:v>1423919.8638928707</c:v>
                </c:pt>
                <c:pt idx="1641">
                  <c:v>1423919.8638928707</c:v>
                </c:pt>
                <c:pt idx="1642">
                  <c:v>1423919.8638928707</c:v>
                </c:pt>
                <c:pt idx="1643">
                  <c:v>1423919.8638928707</c:v>
                </c:pt>
                <c:pt idx="1644">
                  <c:v>1423919.8638928707</c:v>
                </c:pt>
                <c:pt idx="1645">
                  <c:v>1423919.8638928707</c:v>
                </c:pt>
                <c:pt idx="1646">
                  <c:v>1423919.8638928707</c:v>
                </c:pt>
                <c:pt idx="1647">
                  <c:v>1423919.8638928707</c:v>
                </c:pt>
                <c:pt idx="1648">
                  <c:v>1423919.8638928707</c:v>
                </c:pt>
                <c:pt idx="1649">
                  <c:v>1423919.8638928707</c:v>
                </c:pt>
                <c:pt idx="1650">
                  <c:v>1423919.8638928707</c:v>
                </c:pt>
                <c:pt idx="1651">
                  <c:v>1423919.8638928707</c:v>
                </c:pt>
                <c:pt idx="1652">
                  <c:v>1423919.8638928707</c:v>
                </c:pt>
                <c:pt idx="1653">
                  <c:v>1423919.8638928707</c:v>
                </c:pt>
                <c:pt idx="1654">
                  <c:v>1423919.8638928707</c:v>
                </c:pt>
                <c:pt idx="1655">
                  <c:v>1423919.8638928707</c:v>
                </c:pt>
                <c:pt idx="1656">
                  <c:v>1423919.8638928707</c:v>
                </c:pt>
                <c:pt idx="1657">
                  <c:v>1423919.8638928707</c:v>
                </c:pt>
                <c:pt idx="1658">
                  <c:v>1423919.8638928707</c:v>
                </c:pt>
                <c:pt idx="1659">
                  <c:v>1423919.8638928707</c:v>
                </c:pt>
                <c:pt idx="1660">
                  <c:v>1423919.8638928707</c:v>
                </c:pt>
                <c:pt idx="1661">
                  <c:v>1423919.8638928707</c:v>
                </c:pt>
                <c:pt idx="1662">
                  <c:v>1423919.8638928707</c:v>
                </c:pt>
                <c:pt idx="1663">
                  <c:v>1423919.8638928707</c:v>
                </c:pt>
                <c:pt idx="1664">
                  <c:v>1423919.8638928707</c:v>
                </c:pt>
                <c:pt idx="1665">
                  <c:v>1423919.8638928707</c:v>
                </c:pt>
                <c:pt idx="1666">
                  <c:v>1423919.8638928707</c:v>
                </c:pt>
                <c:pt idx="1667">
                  <c:v>1423919.8638928707</c:v>
                </c:pt>
                <c:pt idx="1668">
                  <c:v>1423919.8638928707</c:v>
                </c:pt>
                <c:pt idx="1669">
                  <c:v>1423919.8638928707</c:v>
                </c:pt>
                <c:pt idx="1670">
                  <c:v>1423919.8638928707</c:v>
                </c:pt>
                <c:pt idx="1671">
                  <c:v>1423919.8638928707</c:v>
                </c:pt>
                <c:pt idx="1672">
                  <c:v>1423919.8638928707</c:v>
                </c:pt>
                <c:pt idx="1673">
                  <c:v>1423919.8638928707</c:v>
                </c:pt>
                <c:pt idx="1674">
                  <c:v>1423919.8638928707</c:v>
                </c:pt>
                <c:pt idx="1675">
                  <c:v>1423919.8638928707</c:v>
                </c:pt>
                <c:pt idx="1676">
                  <c:v>1423919.8638928707</c:v>
                </c:pt>
                <c:pt idx="1677">
                  <c:v>1423919.8638928707</c:v>
                </c:pt>
                <c:pt idx="1678">
                  <c:v>1423919.8638928707</c:v>
                </c:pt>
                <c:pt idx="1679">
                  <c:v>1423919.8638928707</c:v>
                </c:pt>
                <c:pt idx="1680">
                  <c:v>1423919.8638928707</c:v>
                </c:pt>
                <c:pt idx="1681">
                  <c:v>1423919.8638928707</c:v>
                </c:pt>
                <c:pt idx="1682">
                  <c:v>1423919.8638928707</c:v>
                </c:pt>
                <c:pt idx="1683">
                  <c:v>1423919.8638928707</c:v>
                </c:pt>
                <c:pt idx="1684">
                  <c:v>1423919.8638928707</c:v>
                </c:pt>
                <c:pt idx="1685">
                  <c:v>1423919.8638928707</c:v>
                </c:pt>
                <c:pt idx="1686">
                  <c:v>1423919.8638928707</c:v>
                </c:pt>
                <c:pt idx="1687">
                  <c:v>1423919.8638928707</c:v>
                </c:pt>
                <c:pt idx="1688">
                  <c:v>1423919.8638928707</c:v>
                </c:pt>
                <c:pt idx="1689">
                  <c:v>1423919.8638928707</c:v>
                </c:pt>
                <c:pt idx="1690">
                  <c:v>1423919.8638928707</c:v>
                </c:pt>
                <c:pt idx="1691">
                  <c:v>1423919.8638928707</c:v>
                </c:pt>
                <c:pt idx="1692">
                  <c:v>1423919.8638928707</c:v>
                </c:pt>
                <c:pt idx="1693">
                  <c:v>1423919.8638928707</c:v>
                </c:pt>
                <c:pt idx="1694">
                  <c:v>1423919.8638928707</c:v>
                </c:pt>
                <c:pt idx="1695">
                  <c:v>1423919.8638928707</c:v>
                </c:pt>
                <c:pt idx="1696">
                  <c:v>1423919.8638928707</c:v>
                </c:pt>
                <c:pt idx="1697">
                  <c:v>1423919.8638928707</c:v>
                </c:pt>
                <c:pt idx="1698">
                  <c:v>1423919.8638928707</c:v>
                </c:pt>
                <c:pt idx="1699">
                  <c:v>1423919.8638928707</c:v>
                </c:pt>
                <c:pt idx="1700">
                  <c:v>1423919.8638928707</c:v>
                </c:pt>
                <c:pt idx="1701">
                  <c:v>1423919.8638928707</c:v>
                </c:pt>
                <c:pt idx="1702">
                  <c:v>1423919.8638928707</c:v>
                </c:pt>
                <c:pt idx="1703">
                  <c:v>1423919.8638928707</c:v>
                </c:pt>
                <c:pt idx="1704">
                  <c:v>1423919.8638928707</c:v>
                </c:pt>
                <c:pt idx="1705">
                  <c:v>1423919.8638928707</c:v>
                </c:pt>
                <c:pt idx="1706">
                  <c:v>1423919.8638928707</c:v>
                </c:pt>
                <c:pt idx="1707">
                  <c:v>1423919.8638928707</c:v>
                </c:pt>
                <c:pt idx="1708">
                  <c:v>1423919.8638928707</c:v>
                </c:pt>
                <c:pt idx="1709">
                  <c:v>1423919.8638928707</c:v>
                </c:pt>
                <c:pt idx="1710">
                  <c:v>1423919.8638928707</c:v>
                </c:pt>
                <c:pt idx="1711">
                  <c:v>1423919.8638928707</c:v>
                </c:pt>
                <c:pt idx="1712">
                  <c:v>1423919.8638928707</c:v>
                </c:pt>
                <c:pt idx="1713">
                  <c:v>1423919.8638928707</c:v>
                </c:pt>
                <c:pt idx="1714">
                  <c:v>1423919.8638928707</c:v>
                </c:pt>
                <c:pt idx="1715">
                  <c:v>1423919.8638928707</c:v>
                </c:pt>
                <c:pt idx="1716">
                  <c:v>1423919.8638928707</c:v>
                </c:pt>
                <c:pt idx="1717">
                  <c:v>1423919.8638928707</c:v>
                </c:pt>
                <c:pt idx="1718">
                  <c:v>1423919.8638928707</c:v>
                </c:pt>
                <c:pt idx="1719">
                  <c:v>1423919.8638928707</c:v>
                </c:pt>
                <c:pt idx="1720">
                  <c:v>1423919.8638928707</c:v>
                </c:pt>
                <c:pt idx="1721">
                  <c:v>1423919.8638928707</c:v>
                </c:pt>
                <c:pt idx="1722">
                  <c:v>1423919.8638928707</c:v>
                </c:pt>
                <c:pt idx="1723">
                  <c:v>1423919.8638928707</c:v>
                </c:pt>
                <c:pt idx="1724">
                  <c:v>1423919.8638928707</c:v>
                </c:pt>
                <c:pt idx="1725">
                  <c:v>1423919.8638928707</c:v>
                </c:pt>
                <c:pt idx="1726">
                  <c:v>1423919.8638928707</c:v>
                </c:pt>
                <c:pt idx="1727">
                  <c:v>1423919.8638928707</c:v>
                </c:pt>
                <c:pt idx="1728">
                  <c:v>1423919.8638928707</c:v>
                </c:pt>
                <c:pt idx="1729">
                  <c:v>1423919.8638928707</c:v>
                </c:pt>
                <c:pt idx="1730">
                  <c:v>1423919.8638928707</c:v>
                </c:pt>
                <c:pt idx="1731">
                  <c:v>1423919.8638928707</c:v>
                </c:pt>
                <c:pt idx="1732">
                  <c:v>1423919.8638928707</c:v>
                </c:pt>
                <c:pt idx="1733">
                  <c:v>1423919.8638928707</c:v>
                </c:pt>
                <c:pt idx="1734">
                  <c:v>1423919.8638928707</c:v>
                </c:pt>
                <c:pt idx="1735">
                  <c:v>1423919.8638928707</c:v>
                </c:pt>
                <c:pt idx="1736">
                  <c:v>1424214.6964298075</c:v>
                </c:pt>
                <c:pt idx="1737">
                  <c:v>1425148.7372202447</c:v>
                </c:pt>
                <c:pt idx="1738">
                  <c:v>1426254.7823999673</c:v>
                </c:pt>
                <c:pt idx="1739">
                  <c:v>1427120.3321196688</c:v>
                </c:pt>
                <c:pt idx="1740">
                  <c:v>1427120.3321196688</c:v>
                </c:pt>
                <c:pt idx="1741">
                  <c:v>1427120.3321196688</c:v>
                </c:pt>
                <c:pt idx="1742">
                  <c:v>1427120.3321196688</c:v>
                </c:pt>
                <c:pt idx="1743">
                  <c:v>1427120.3321196688</c:v>
                </c:pt>
                <c:pt idx="1744">
                  <c:v>1427120.3321196688</c:v>
                </c:pt>
                <c:pt idx="1745">
                  <c:v>1427120.3321196688</c:v>
                </c:pt>
                <c:pt idx="1746">
                  <c:v>1427120.3321196688</c:v>
                </c:pt>
                <c:pt idx="1747">
                  <c:v>1427120.3321196688</c:v>
                </c:pt>
                <c:pt idx="1748">
                  <c:v>1427120.3321196688</c:v>
                </c:pt>
                <c:pt idx="1749">
                  <c:v>1427120.3321196688</c:v>
                </c:pt>
                <c:pt idx="1750">
                  <c:v>1427120.3321196688</c:v>
                </c:pt>
                <c:pt idx="1751">
                  <c:v>1427120.3321196688</c:v>
                </c:pt>
                <c:pt idx="1752">
                  <c:v>1427120.3321196688</c:v>
                </c:pt>
                <c:pt idx="1753">
                  <c:v>1427120.3321196688</c:v>
                </c:pt>
                <c:pt idx="1754">
                  <c:v>1427120.3321196688</c:v>
                </c:pt>
                <c:pt idx="1755">
                  <c:v>1427120.3321196688</c:v>
                </c:pt>
                <c:pt idx="1756">
                  <c:v>1427120.3321196688</c:v>
                </c:pt>
                <c:pt idx="1757">
                  <c:v>1427120.3321196688</c:v>
                </c:pt>
                <c:pt idx="1758">
                  <c:v>1427120.3321196688</c:v>
                </c:pt>
                <c:pt idx="1759">
                  <c:v>1427120.3321196688</c:v>
                </c:pt>
                <c:pt idx="1760">
                  <c:v>1427120.3321196688</c:v>
                </c:pt>
                <c:pt idx="1761">
                  <c:v>1427120.3321196688</c:v>
                </c:pt>
                <c:pt idx="1762">
                  <c:v>1427120.3321196688</c:v>
                </c:pt>
                <c:pt idx="1763">
                  <c:v>1427120.3321196688</c:v>
                </c:pt>
                <c:pt idx="1764">
                  <c:v>1427120.3321196688</c:v>
                </c:pt>
                <c:pt idx="1765">
                  <c:v>1427120.3321196688</c:v>
                </c:pt>
                <c:pt idx="1766">
                  <c:v>1427120.3321196688</c:v>
                </c:pt>
                <c:pt idx="1767">
                  <c:v>1427456.7921345185</c:v>
                </c:pt>
                <c:pt idx="1768">
                  <c:v>1430981.0828852048</c:v>
                </c:pt>
                <c:pt idx="1769">
                  <c:v>1437861.3742804846</c:v>
                </c:pt>
                <c:pt idx="1770">
                  <c:v>1447316.5112746903</c:v>
                </c:pt>
                <c:pt idx="1771">
                  <c:v>1457771.4591779883</c:v>
                </c:pt>
                <c:pt idx="1772">
                  <c:v>1468072.3988655347</c:v>
                </c:pt>
                <c:pt idx="1773">
                  <c:v>1477693.4163070268</c:v>
                </c:pt>
                <c:pt idx="1774">
                  <c:v>1485968.2249171699</c:v>
                </c:pt>
                <c:pt idx="1775">
                  <c:v>1492770.8324631194</c:v>
                </c:pt>
                <c:pt idx="1776">
                  <c:v>1498830.987046313</c:v>
                </c:pt>
                <c:pt idx="1777">
                  <c:v>1504979.3051031218</c:v>
                </c:pt>
                <c:pt idx="1778">
                  <c:v>1511929.1279468569</c:v>
                </c:pt>
                <c:pt idx="1779">
                  <c:v>1520055.315708285</c:v>
                </c:pt>
                <c:pt idx="1780">
                  <c:v>1528921.8528314382</c:v>
                </c:pt>
                <c:pt idx="1781">
                  <c:v>1537498.3283048656</c:v>
                </c:pt>
                <c:pt idx="1782">
                  <c:v>1544879.1018480342</c:v>
                </c:pt>
                <c:pt idx="1783">
                  <c:v>1550682.3246648281</c:v>
                </c:pt>
                <c:pt idx="1784">
                  <c:v>1554909.5032496522</c:v>
                </c:pt>
                <c:pt idx="1785">
                  <c:v>1558117.5945537456</c:v>
                </c:pt>
                <c:pt idx="1786">
                  <c:v>1560830.9180388856</c:v>
                </c:pt>
                <c:pt idx="1787">
                  <c:v>1563282.2860814265</c:v>
                </c:pt>
                <c:pt idx="1788">
                  <c:v>1565651.9584245174</c:v>
                </c:pt>
                <c:pt idx="1789">
                  <c:v>1568144.6334644973</c:v>
                </c:pt>
                <c:pt idx="1790">
                  <c:v>1570863.026937949</c:v>
                </c:pt>
                <c:pt idx="1791">
                  <c:v>1573727.3107561439</c:v>
                </c:pt>
                <c:pt idx="1792">
                  <c:v>1576435.7607661129</c:v>
                </c:pt>
                <c:pt idx="1793">
                  <c:v>1578458.8088844316</c:v>
                </c:pt>
                <c:pt idx="1794">
                  <c:v>1579988.6986975474</c:v>
                </c:pt>
                <c:pt idx="1795">
                  <c:v>1579988.6986975474</c:v>
                </c:pt>
                <c:pt idx="1796">
                  <c:v>1579988.6986975474</c:v>
                </c:pt>
                <c:pt idx="1797">
                  <c:v>1579988.6986975474</c:v>
                </c:pt>
                <c:pt idx="1798">
                  <c:v>1579988.6986975474</c:v>
                </c:pt>
                <c:pt idx="1799">
                  <c:v>1579988.6986975474</c:v>
                </c:pt>
                <c:pt idx="1800">
                  <c:v>1579988.6986975474</c:v>
                </c:pt>
                <c:pt idx="1801">
                  <c:v>1579988.6986975474</c:v>
                </c:pt>
                <c:pt idx="1802">
                  <c:v>1579988.6986975474</c:v>
                </c:pt>
                <c:pt idx="1803">
                  <c:v>1579988.6986975474</c:v>
                </c:pt>
                <c:pt idx="1804">
                  <c:v>1579988.6986975474</c:v>
                </c:pt>
                <c:pt idx="1805">
                  <c:v>1579988.6986975474</c:v>
                </c:pt>
                <c:pt idx="1806">
                  <c:v>1579988.6986975474</c:v>
                </c:pt>
                <c:pt idx="1807">
                  <c:v>1579988.6986975474</c:v>
                </c:pt>
                <c:pt idx="1808">
                  <c:v>1579988.6986975474</c:v>
                </c:pt>
                <c:pt idx="1809">
                  <c:v>1579988.6986975474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D0-4F96-A0CA-EF025426DD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61243184"/>
        <c:axId val="165103280"/>
      </c:lineChart>
      <c:catAx>
        <c:axId val="176124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Time</a:t>
                </a:r>
                <a:r>
                  <a:rPr lang="en-GB" sz="1050" baseline="0"/>
                  <a:t> (s)</a:t>
                </a:r>
                <a:endParaRPr lang="en-GB" sz="105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103280"/>
        <c:crosses val="autoZero"/>
        <c:auto val="1"/>
        <c:lblAlgn val="ctr"/>
        <c:lblOffset val="100"/>
        <c:noMultiLvlLbl val="0"/>
      </c:catAx>
      <c:valAx>
        <c:axId val="165103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Energy</a:t>
                </a:r>
                <a:r>
                  <a:rPr lang="en-GB" sz="1050" baseline="0"/>
                  <a:t> (J)</a:t>
                </a:r>
                <a:endParaRPr lang="en-GB" sz="1050"/>
              </a:p>
            </c:rich>
          </c:tx>
          <c:layout>
            <c:manualLayout>
              <c:xMode val="edge"/>
              <c:yMode val="edge"/>
              <c:x val="3.5775618773802885E-2"/>
              <c:y val="0.407275772681068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124318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Braking Energy vs Speed (All Phases)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6730259922621618E-2"/>
          <c:y val="0.12678219435736676"/>
          <c:w val="0.86509166531562431"/>
          <c:h val="0.72842894043887152"/>
        </c:manualLayout>
      </c:layout>
      <c:lineChart>
        <c:grouping val="standard"/>
        <c:varyColors val="0"/>
        <c:ser>
          <c:idx val="1"/>
          <c:order val="1"/>
          <c:tx>
            <c:v>Braking Energy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WLTC_class_3!$AD$8:$AD$1808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367.95718808234307</c:v>
                </c:pt>
                <c:pt idx="37">
                  <c:v>4497.2760554240449</c:v>
                </c:pt>
                <c:pt idx="38">
                  <c:v>6442.933806760675</c:v>
                </c:pt>
                <c:pt idx="39">
                  <c:v>5505.0650821304162</c:v>
                </c:pt>
                <c:pt idx="40">
                  <c:v>4424.0159328335294</c:v>
                </c:pt>
                <c:pt idx="41">
                  <c:v>5297.8843483981409</c:v>
                </c:pt>
                <c:pt idx="42">
                  <c:v>6596.870351304643</c:v>
                </c:pt>
                <c:pt idx="43">
                  <c:v>5387.6496170864875</c:v>
                </c:pt>
                <c:pt idx="44">
                  <c:v>2595.904209740173</c:v>
                </c:pt>
                <c:pt idx="45">
                  <c:v>541.63905585773239</c:v>
                </c:pt>
                <c:pt idx="46">
                  <c:v>221.8999368953655</c:v>
                </c:pt>
                <c:pt idx="47">
                  <c:v>667.10608748756511</c:v>
                </c:pt>
                <c:pt idx="48">
                  <c:v>427.53726417677967</c:v>
                </c:pt>
                <c:pt idx="49">
                  <c:v>0</c:v>
                </c:pt>
                <c:pt idx="50">
                  <c:v>0</c:v>
                </c:pt>
                <c:pt idx="51">
                  <c:v>677.35897988180488</c:v>
                </c:pt>
                <c:pt idx="52">
                  <c:v>1940.6617240055534</c:v>
                </c:pt>
                <c:pt idx="53">
                  <c:v>1280.4111777381736</c:v>
                </c:pt>
                <c:pt idx="54">
                  <c:v>30.824128211429535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383.92832662037659</c:v>
                </c:pt>
                <c:pt idx="82">
                  <c:v>126.37811296853843</c:v>
                </c:pt>
                <c:pt idx="83">
                  <c:v>0</c:v>
                </c:pt>
                <c:pt idx="84">
                  <c:v>0</c:v>
                </c:pt>
                <c:pt idx="85">
                  <c:v>27.182967764050225</c:v>
                </c:pt>
                <c:pt idx="86">
                  <c:v>0</c:v>
                </c:pt>
                <c:pt idx="87">
                  <c:v>0</c:v>
                </c:pt>
                <c:pt idx="88">
                  <c:v>1771.286301925091</c:v>
                </c:pt>
                <c:pt idx="89">
                  <c:v>6825.6997857531569</c:v>
                </c:pt>
                <c:pt idx="90">
                  <c:v>9055.7717853992108</c:v>
                </c:pt>
                <c:pt idx="91">
                  <c:v>7700.4675455566357</c:v>
                </c:pt>
                <c:pt idx="92">
                  <c:v>4365.5419835428438</c:v>
                </c:pt>
                <c:pt idx="93">
                  <c:v>2142.2868449138064</c:v>
                </c:pt>
                <c:pt idx="94">
                  <c:v>1864.2381065666659</c:v>
                </c:pt>
                <c:pt idx="95">
                  <c:v>1802.4979216814522</c:v>
                </c:pt>
                <c:pt idx="96">
                  <c:v>997.08273258821498</c:v>
                </c:pt>
                <c:pt idx="97">
                  <c:v>358.49232287729996</c:v>
                </c:pt>
                <c:pt idx="98">
                  <c:v>219.2858134344456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1514.4802555160559</c:v>
                </c:pt>
                <c:pt idx="152">
                  <c:v>5803.7640677025938</c:v>
                </c:pt>
                <c:pt idx="153">
                  <c:v>7558.188834651497</c:v>
                </c:pt>
                <c:pt idx="154">
                  <c:v>5431.6623013264125</c:v>
                </c:pt>
                <c:pt idx="155">
                  <c:v>2162.7214298800254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2123.3380478753047</c:v>
                </c:pt>
                <c:pt idx="172">
                  <c:v>6752.8232462274782</c:v>
                </c:pt>
                <c:pt idx="173">
                  <c:v>7955.9077122266008</c:v>
                </c:pt>
                <c:pt idx="174">
                  <c:v>4645.5568678844065</c:v>
                </c:pt>
                <c:pt idx="175">
                  <c:v>789.28820850122611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2019.0982485378606</c:v>
                </c:pt>
                <c:pt idx="184">
                  <c:v>3493.3619946010881</c:v>
                </c:pt>
                <c:pt idx="185">
                  <c:v>3553.3106861687211</c:v>
                </c:pt>
                <c:pt idx="186">
                  <c:v>2869.2518627973977</c:v>
                </c:pt>
                <c:pt idx="187">
                  <c:v>2023.1922994793003</c:v>
                </c:pt>
                <c:pt idx="188">
                  <c:v>1386.1704002406354</c:v>
                </c:pt>
                <c:pt idx="189">
                  <c:v>921.25200178333273</c:v>
                </c:pt>
                <c:pt idx="190">
                  <c:v>524.64024530196991</c:v>
                </c:pt>
                <c:pt idx="191">
                  <c:v>289.97337864613286</c:v>
                </c:pt>
                <c:pt idx="192">
                  <c:v>79.140853012436679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2927.2245626942477</c:v>
                </c:pt>
                <c:pt idx="234">
                  <c:v>4165.1462111870551</c:v>
                </c:pt>
                <c:pt idx="235">
                  <c:v>2573.9732223234391</c:v>
                </c:pt>
                <c:pt idx="236">
                  <c:v>110.55988167932365</c:v>
                </c:pt>
                <c:pt idx="237">
                  <c:v>0</c:v>
                </c:pt>
                <c:pt idx="238">
                  <c:v>1108.9252055315103</c:v>
                </c:pt>
                <c:pt idx="239">
                  <c:v>4376.6841701617259</c:v>
                </c:pt>
                <c:pt idx="240">
                  <c:v>6455.492945628228</c:v>
                </c:pt>
                <c:pt idx="241">
                  <c:v>5212.0523782866458</c:v>
                </c:pt>
                <c:pt idx="242">
                  <c:v>4582.4751948439507</c:v>
                </c:pt>
                <c:pt idx="243">
                  <c:v>4939.7873043526397</c:v>
                </c:pt>
                <c:pt idx="244">
                  <c:v>4424.0159328335294</c:v>
                </c:pt>
                <c:pt idx="245">
                  <c:v>5297.8843483981409</c:v>
                </c:pt>
                <c:pt idx="246">
                  <c:v>6596.870351304643</c:v>
                </c:pt>
                <c:pt idx="247">
                  <c:v>5387.6496170864875</c:v>
                </c:pt>
                <c:pt idx="248">
                  <c:v>2595.904209740173</c:v>
                </c:pt>
                <c:pt idx="249">
                  <c:v>541.63905585773239</c:v>
                </c:pt>
                <c:pt idx="250">
                  <c:v>221.8999368953655</c:v>
                </c:pt>
                <c:pt idx="251">
                  <c:v>667.10608748756511</c:v>
                </c:pt>
                <c:pt idx="252">
                  <c:v>427.53726417677967</c:v>
                </c:pt>
                <c:pt idx="253">
                  <c:v>0</c:v>
                </c:pt>
                <c:pt idx="254">
                  <c:v>0</c:v>
                </c:pt>
                <c:pt idx="255">
                  <c:v>677.35897988180488</c:v>
                </c:pt>
                <c:pt idx="256">
                  <c:v>1101.1478351166641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498.41448433038624</c:v>
                </c:pt>
                <c:pt idx="274">
                  <c:v>4892.6309569654568</c:v>
                </c:pt>
                <c:pt idx="275">
                  <c:v>6553.897228496272</c:v>
                </c:pt>
                <c:pt idx="276">
                  <c:v>7217.3264950961402</c:v>
                </c:pt>
                <c:pt idx="277">
                  <c:v>7557.282323791399</c:v>
                </c:pt>
                <c:pt idx="278">
                  <c:v>8994.6491942959437</c:v>
                </c:pt>
                <c:pt idx="279">
                  <c:v>8097.2105486237633</c:v>
                </c:pt>
                <c:pt idx="280">
                  <c:v>3410.1118260590233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383.33957916276654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304.79131202745106</c:v>
                </c:pt>
                <c:pt idx="304">
                  <c:v>1542.9857406849578</c:v>
                </c:pt>
                <c:pt idx="305">
                  <c:v>2384.5930483180969</c:v>
                </c:pt>
                <c:pt idx="306">
                  <c:v>1565.6017913062981</c:v>
                </c:pt>
                <c:pt idx="307">
                  <c:v>8.8972284962663259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530.97693773149012</c:v>
                </c:pt>
                <c:pt idx="313">
                  <c:v>1551.9491589864183</c:v>
                </c:pt>
                <c:pt idx="314">
                  <c:v>2224.2568772999994</c:v>
                </c:pt>
                <c:pt idx="315">
                  <c:v>2170.3378793469519</c:v>
                </c:pt>
                <c:pt idx="316">
                  <c:v>1739.9973412536447</c:v>
                </c:pt>
                <c:pt idx="317">
                  <c:v>2065.602516529254</c:v>
                </c:pt>
                <c:pt idx="318">
                  <c:v>2793.4049984374983</c:v>
                </c:pt>
                <c:pt idx="319">
                  <c:v>2858.7344649024676</c:v>
                </c:pt>
                <c:pt idx="320">
                  <c:v>1200.5494946010879</c:v>
                </c:pt>
                <c:pt idx="321">
                  <c:v>11.891665770827281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1732.0822801606951</c:v>
                </c:pt>
                <c:pt idx="329">
                  <c:v>3667.1542066465017</c:v>
                </c:pt>
                <c:pt idx="330">
                  <c:v>1683.147717668247</c:v>
                </c:pt>
                <c:pt idx="331">
                  <c:v>0</c:v>
                </c:pt>
                <c:pt idx="332">
                  <c:v>0</c:v>
                </c:pt>
                <c:pt idx="333">
                  <c:v>20.884820604046098</c:v>
                </c:pt>
                <c:pt idx="334">
                  <c:v>0</c:v>
                </c:pt>
                <c:pt idx="335">
                  <c:v>24.540416471353922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78.178909346914466</c:v>
                </c:pt>
                <c:pt idx="359">
                  <c:v>1840.5790224373732</c:v>
                </c:pt>
                <c:pt idx="360">
                  <c:v>2407.5679774908363</c:v>
                </c:pt>
                <c:pt idx="361">
                  <c:v>1725.8995523124252</c:v>
                </c:pt>
                <c:pt idx="362">
                  <c:v>807.62204962882583</c:v>
                </c:pt>
                <c:pt idx="363">
                  <c:v>61.225057314764271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1853.6541130637838</c:v>
                </c:pt>
                <c:pt idx="373">
                  <c:v>4046.0648307507663</c:v>
                </c:pt>
                <c:pt idx="374">
                  <c:v>3931.8760926024283</c:v>
                </c:pt>
                <c:pt idx="375">
                  <c:v>2611.504664147199</c:v>
                </c:pt>
                <c:pt idx="376">
                  <c:v>1439.9701238551959</c:v>
                </c:pt>
                <c:pt idx="377">
                  <c:v>771.20430044525381</c:v>
                </c:pt>
                <c:pt idx="378">
                  <c:v>403.53193354525234</c:v>
                </c:pt>
                <c:pt idx="379">
                  <c:v>211.35869824197536</c:v>
                </c:pt>
                <c:pt idx="380">
                  <c:v>246.23818301840012</c:v>
                </c:pt>
                <c:pt idx="381">
                  <c:v>302.84787045637063</c:v>
                </c:pt>
                <c:pt idx="382">
                  <c:v>262.73662232491989</c:v>
                </c:pt>
                <c:pt idx="383">
                  <c:v>227.09967458213049</c:v>
                </c:pt>
                <c:pt idx="384">
                  <c:v>158.96356956978971</c:v>
                </c:pt>
                <c:pt idx="385">
                  <c:v>45.062395669957816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1067.9203310432504</c:v>
                </c:pt>
                <c:pt idx="403">
                  <c:v>1910.0683912718023</c:v>
                </c:pt>
                <c:pt idx="404">
                  <c:v>1624.8277414968011</c:v>
                </c:pt>
                <c:pt idx="405">
                  <c:v>1378.9183266469608</c:v>
                </c:pt>
                <c:pt idx="406">
                  <c:v>1503.4484184844125</c:v>
                </c:pt>
                <c:pt idx="407">
                  <c:v>1508.5975390983981</c:v>
                </c:pt>
                <c:pt idx="408">
                  <c:v>1016.8558265027332</c:v>
                </c:pt>
                <c:pt idx="409">
                  <c:v>189.78684491380673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289.9762053359641</c:v>
                </c:pt>
                <c:pt idx="420">
                  <c:v>750.93816732499715</c:v>
                </c:pt>
                <c:pt idx="421">
                  <c:v>207.63294376590238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356.40223842407067</c:v>
                </c:pt>
                <c:pt idx="432">
                  <c:v>246.32478575315005</c:v>
                </c:pt>
                <c:pt idx="433">
                  <c:v>0</c:v>
                </c:pt>
                <c:pt idx="434">
                  <c:v>0</c:v>
                </c:pt>
                <c:pt idx="435">
                  <c:v>732.61991202186493</c:v>
                </c:pt>
                <c:pt idx="436">
                  <c:v>2958.0076065275944</c:v>
                </c:pt>
                <c:pt idx="437">
                  <c:v>5093.5471390551502</c:v>
                </c:pt>
                <c:pt idx="438">
                  <c:v>6457.235736456385</c:v>
                </c:pt>
                <c:pt idx="439">
                  <c:v>6263.6018067849509</c:v>
                </c:pt>
                <c:pt idx="440">
                  <c:v>4661.3283530124372</c:v>
                </c:pt>
                <c:pt idx="441">
                  <c:v>2380.1727857240749</c:v>
                </c:pt>
                <c:pt idx="442">
                  <c:v>784.73222949509636</c:v>
                </c:pt>
                <c:pt idx="443">
                  <c:v>129.62547103826788</c:v>
                </c:pt>
                <c:pt idx="444">
                  <c:v>2.376762778271142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385.12733075076238</c:v>
                </c:pt>
                <c:pt idx="521">
                  <c:v>764.51341666416226</c:v>
                </c:pt>
                <c:pt idx="522">
                  <c:v>1026.0947298304</c:v>
                </c:pt>
                <c:pt idx="523">
                  <c:v>1777.8017016953531</c:v>
                </c:pt>
                <c:pt idx="524">
                  <c:v>2864.2838181949919</c:v>
                </c:pt>
                <c:pt idx="525">
                  <c:v>3121.6715127440843</c:v>
                </c:pt>
                <c:pt idx="526">
                  <c:v>2001.0629692941029</c:v>
                </c:pt>
                <c:pt idx="527">
                  <c:v>703.7393372802469</c:v>
                </c:pt>
                <c:pt idx="528">
                  <c:v>153.53688938225304</c:v>
                </c:pt>
                <c:pt idx="529">
                  <c:v>38.608791728337195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759.00513061316417</c:v>
                </c:pt>
                <c:pt idx="545">
                  <c:v>2010.2313499410825</c:v>
                </c:pt>
                <c:pt idx="546">
                  <c:v>2063.9689030933919</c:v>
                </c:pt>
                <c:pt idx="547">
                  <c:v>1276.9858227663035</c:v>
                </c:pt>
                <c:pt idx="548">
                  <c:v>736.64802936281308</c:v>
                </c:pt>
                <c:pt idx="549">
                  <c:v>454.7740817322167</c:v>
                </c:pt>
                <c:pt idx="550">
                  <c:v>317.12031912592681</c:v>
                </c:pt>
                <c:pt idx="551">
                  <c:v>25.56856943950654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339.84753909839867</c:v>
                </c:pt>
                <c:pt idx="564">
                  <c:v>3434.5508746814821</c:v>
                </c:pt>
                <c:pt idx="565">
                  <c:v>3695.6868061086475</c:v>
                </c:pt>
                <c:pt idx="566">
                  <c:v>1669.0953134869333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431.59238892999304</c:v>
                </c:pt>
                <c:pt idx="620">
                  <c:v>826.51301557378792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1409.4281636641849</c:v>
                </c:pt>
                <c:pt idx="652">
                  <c:v>4179.9880430752537</c:v>
                </c:pt>
                <c:pt idx="653">
                  <c:v>4550.8971571175371</c:v>
                </c:pt>
                <c:pt idx="654">
                  <c:v>6025.791969952711</c:v>
                </c:pt>
                <c:pt idx="655">
                  <c:v>9437.0050893497555</c:v>
                </c:pt>
                <c:pt idx="656">
                  <c:v>10633.419531974401</c:v>
                </c:pt>
                <c:pt idx="657">
                  <c:v>7852.2937859146014</c:v>
                </c:pt>
                <c:pt idx="658">
                  <c:v>4888.5895630964333</c:v>
                </c:pt>
                <c:pt idx="659">
                  <c:v>5441.9351352253398</c:v>
                </c:pt>
                <c:pt idx="660">
                  <c:v>8311.1160455599329</c:v>
                </c:pt>
                <c:pt idx="661">
                  <c:v>9042.6595283655861</c:v>
                </c:pt>
                <c:pt idx="662">
                  <c:v>7495.9532163767035</c:v>
                </c:pt>
                <c:pt idx="663">
                  <c:v>3846.286985792593</c:v>
                </c:pt>
                <c:pt idx="664">
                  <c:v>1180.3417332937295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4989.096533233851</c:v>
                </c:pt>
                <c:pt idx="679">
                  <c:v>7941.5019440902724</c:v>
                </c:pt>
                <c:pt idx="680">
                  <c:v>8871.4434648323731</c:v>
                </c:pt>
                <c:pt idx="681">
                  <c:v>8061.2860345510726</c:v>
                </c:pt>
                <c:pt idx="682">
                  <c:v>4226.424570940766</c:v>
                </c:pt>
                <c:pt idx="683">
                  <c:v>2237.1625573147671</c:v>
                </c:pt>
                <c:pt idx="684">
                  <c:v>796.00479947930353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4445.6053775517021</c:v>
                </c:pt>
                <c:pt idx="697">
                  <c:v>5802.2579707600826</c:v>
                </c:pt>
                <c:pt idx="698">
                  <c:v>3950.5753907661619</c:v>
                </c:pt>
                <c:pt idx="699">
                  <c:v>2513.7631812166674</c:v>
                </c:pt>
                <c:pt idx="700">
                  <c:v>638.51131503205613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1437.2226114867856</c:v>
                </c:pt>
                <c:pt idx="706">
                  <c:v>2539.0968694652533</c:v>
                </c:pt>
                <c:pt idx="707">
                  <c:v>2331.1213611480375</c:v>
                </c:pt>
                <c:pt idx="708">
                  <c:v>1007.7977471102417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1760.8919031602093</c:v>
                </c:pt>
                <c:pt idx="715">
                  <c:v>4386.0136005440791</c:v>
                </c:pt>
                <c:pt idx="716">
                  <c:v>2894.7403508318662</c:v>
                </c:pt>
                <c:pt idx="717">
                  <c:v>397.57143990000014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951.18581562139161</c:v>
                </c:pt>
                <c:pt idx="756">
                  <c:v>3997.0380814612599</c:v>
                </c:pt>
                <c:pt idx="757">
                  <c:v>9065.3740125210134</c:v>
                </c:pt>
                <c:pt idx="758">
                  <c:v>12221.768198930695</c:v>
                </c:pt>
                <c:pt idx="759">
                  <c:v>11667.28033791805</c:v>
                </c:pt>
                <c:pt idx="760">
                  <c:v>10141.314795749095</c:v>
                </c:pt>
                <c:pt idx="761">
                  <c:v>8545.7128674196283</c:v>
                </c:pt>
                <c:pt idx="762">
                  <c:v>5838.9261530656677</c:v>
                </c:pt>
                <c:pt idx="763">
                  <c:v>2921.5535074901572</c:v>
                </c:pt>
                <c:pt idx="764">
                  <c:v>214.23810656666654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512.3920407258862</c:v>
                </c:pt>
                <c:pt idx="794">
                  <c:v>8941.8205458151078</c:v>
                </c:pt>
                <c:pt idx="795">
                  <c:v>15571.475276809893</c:v>
                </c:pt>
                <c:pt idx="796">
                  <c:v>17738.487916527043</c:v>
                </c:pt>
                <c:pt idx="797">
                  <c:v>15013.369838237521</c:v>
                </c:pt>
                <c:pt idx="798">
                  <c:v>9258.9466140810237</c:v>
                </c:pt>
                <c:pt idx="799">
                  <c:v>3179.3260420299671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1983.0432064971651</c:v>
                </c:pt>
                <c:pt idx="810">
                  <c:v>4102.4270104016787</c:v>
                </c:pt>
                <c:pt idx="811">
                  <c:v>7837.2169726903448</c:v>
                </c:pt>
                <c:pt idx="812">
                  <c:v>10233.742068076561</c:v>
                </c:pt>
                <c:pt idx="813">
                  <c:v>10208.766694119628</c:v>
                </c:pt>
                <c:pt idx="814">
                  <c:v>9801.138222611562</c:v>
                </c:pt>
                <c:pt idx="815">
                  <c:v>9404.7488261052949</c:v>
                </c:pt>
                <c:pt idx="816">
                  <c:v>8037.2470962510843</c:v>
                </c:pt>
                <c:pt idx="817">
                  <c:v>5993.6637162954958</c:v>
                </c:pt>
                <c:pt idx="818">
                  <c:v>2621.2823596624994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17.64420736004946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456.36630447795068</c:v>
                </c:pt>
                <c:pt idx="893">
                  <c:v>832.03942041360358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9642.9336101432236</c:v>
                </c:pt>
                <c:pt idx="903">
                  <c:v>17738.487916527043</c:v>
                </c:pt>
                <c:pt idx="904">
                  <c:v>15013.369838237521</c:v>
                </c:pt>
                <c:pt idx="905">
                  <c:v>9258.9466140810237</c:v>
                </c:pt>
                <c:pt idx="906">
                  <c:v>3179.3260420299671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400.47355863776932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15.943416853238149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3134.2817153208057</c:v>
                </c:pt>
                <c:pt idx="952">
                  <c:v>9798.2791067804064</c:v>
                </c:pt>
                <c:pt idx="953">
                  <c:v>14603.786316642616</c:v>
                </c:pt>
                <c:pt idx="954">
                  <c:v>14893.188178012775</c:v>
                </c:pt>
                <c:pt idx="955">
                  <c:v>13249.736295834411</c:v>
                </c:pt>
                <c:pt idx="956">
                  <c:v>11532.401084047364</c:v>
                </c:pt>
                <c:pt idx="957">
                  <c:v>6427.0974010359278</c:v>
                </c:pt>
                <c:pt idx="958">
                  <c:v>19.038505975374516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1408.4829935323323</c:v>
                </c:pt>
                <c:pt idx="971">
                  <c:v>6156.4536380145673</c:v>
                </c:pt>
                <c:pt idx="972">
                  <c:v>12221.82551557379</c:v>
                </c:pt>
                <c:pt idx="973">
                  <c:v>14127.83841109107</c:v>
                </c:pt>
                <c:pt idx="974">
                  <c:v>12448.245137769394</c:v>
                </c:pt>
                <c:pt idx="975">
                  <c:v>10699.654998437496</c:v>
                </c:pt>
                <c:pt idx="976">
                  <c:v>8986.767573701889</c:v>
                </c:pt>
                <c:pt idx="977">
                  <c:v>5600.9244684223631</c:v>
                </c:pt>
                <c:pt idx="978">
                  <c:v>3075.9798081580257</c:v>
                </c:pt>
                <c:pt idx="979">
                  <c:v>2146.8660351735671</c:v>
                </c:pt>
                <c:pt idx="980">
                  <c:v>1379.8644740907107</c:v>
                </c:pt>
                <c:pt idx="981">
                  <c:v>836.12294869340246</c:v>
                </c:pt>
                <c:pt idx="982">
                  <c:v>631.23818301840026</c:v>
                </c:pt>
                <c:pt idx="983">
                  <c:v>630.62155019098907</c:v>
                </c:pt>
                <c:pt idx="984">
                  <c:v>416.53856202081977</c:v>
                </c:pt>
                <c:pt idx="985">
                  <c:v>92.883658623750151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1159.8345786374859</c:v>
                </c:pt>
                <c:pt idx="1051">
                  <c:v>3351.3546856814442</c:v>
                </c:pt>
                <c:pt idx="1052">
                  <c:v>4637.4749625506911</c:v>
                </c:pt>
                <c:pt idx="1053">
                  <c:v>5957.9409245981124</c:v>
                </c:pt>
                <c:pt idx="1054">
                  <c:v>7743.3406303639586</c:v>
                </c:pt>
                <c:pt idx="1055">
                  <c:v>9724.9273677062811</c:v>
                </c:pt>
                <c:pt idx="1056">
                  <c:v>11299.256877299998</c:v>
                </c:pt>
                <c:pt idx="1057">
                  <c:v>10934.18578016617</c:v>
                </c:pt>
                <c:pt idx="1058">
                  <c:v>8260.9839100432782</c:v>
                </c:pt>
                <c:pt idx="1059">
                  <c:v>6077.5851961307299</c:v>
                </c:pt>
                <c:pt idx="1060">
                  <c:v>4162.891592714298</c:v>
                </c:pt>
                <c:pt idx="1061">
                  <c:v>1871.4842367190292</c:v>
                </c:pt>
                <c:pt idx="1062">
                  <c:v>122.57143990000037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2523.8212832656932</c:v>
                </c:pt>
                <c:pt idx="1085">
                  <c:v>551.33719064734737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2457.2228282438582</c:v>
                </c:pt>
                <c:pt idx="1100">
                  <c:v>3010.4347835215576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453.10526803736542</c:v>
                </c:pt>
                <c:pt idx="1110">
                  <c:v>340.95269781280172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7.8355124866189216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575.67954273453768</c:v>
                </c:pt>
                <c:pt idx="1124">
                  <c:v>5789.3792389697292</c:v>
                </c:pt>
                <c:pt idx="1125">
                  <c:v>12222.934783521576</c:v>
                </c:pt>
                <c:pt idx="1126">
                  <c:v>16763.864129705533</c:v>
                </c:pt>
                <c:pt idx="1127">
                  <c:v>17044.606096914285</c:v>
                </c:pt>
                <c:pt idx="1128">
                  <c:v>15176.363721656429</c:v>
                </c:pt>
                <c:pt idx="1129">
                  <c:v>11522.05930943672</c:v>
                </c:pt>
                <c:pt idx="1130">
                  <c:v>8037.6350327441378</c:v>
                </c:pt>
                <c:pt idx="1131">
                  <c:v>6386.6487362363232</c:v>
                </c:pt>
                <c:pt idx="1132">
                  <c:v>5738.2211748013779</c:v>
                </c:pt>
                <c:pt idx="1133">
                  <c:v>5685.6977390401998</c:v>
                </c:pt>
                <c:pt idx="1134">
                  <c:v>5315.221847567499</c:v>
                </c:pt>
                <c:pt idx="1135">
                  <c:v>4147.1296663912926</c:v>
                </c:pt>
                <c:pt idx="1136">
                  <c:v>2322.4824150655504</c:v>
                </c:pt>
                <c:pt idx="1137">
                  <c:v>583.52962581594954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496.72758066001899</c:v>
                </c:pt>
                <c:pt idx="1147">
                  <c:v>5422.9048782402479</c:v>
                </c:pt>
                <c:pt idx="1148">
                  <c:v>5196.5256465484681</c:v>
                </c:pt>
                <c:pt idx="1149">
                  <c:v>2294.566527074579</c:v>
                </c:pt>
                <c:pt idx="1150">
                  <c:v>351.738106566667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352.70804247895046</c:v>
                </c:pt>
                <c:pt idx="1354">
                  <c:v>832.65906133512726</c:v>
                </c:pt>
                <c:pt idx="1355">
                  <c:v>1571.2376532991693</c:v>
                </c:pt>
                <c:pt idx="1356">
                  <c:v>2843.9632028460328</c:v>
                </c:pt>
                <c:pt idx="1357">
                  <c:v>3793.5070698198151</c:v>
                </c:pt>
                <c:pt idx="1358">
                  <c:v>4425.3305811222035</c:v>
                </c:pt>
                <c:pt idx="1359">
                  <c:v>5262.6589588673914</c:v>
                </c:pt>
                <c:pt idx="1360">
                  <c:v>5544.2808526918834</c:v>
                </c:pt>
                <c:pt idx="1361">
                  <c:v>3432.6833129481447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1294.9915564617893</c:v>
                </c:pt>
                <c:pt idx="1369">
                  <c:v>3249.7366541666665</c:v>
                </c:pt>
                <c:pt idx="1370">
                  <c:v>391.65760777629293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2258.4474428961521</c:v>
                </c:pt>
                <c:pt idx="1376">
                  <c:v>7291.8051730114585</c:v>
                </c:pt>
                <c:pt idx="1377">
                  <c:v>13635.457347012898</c:v>
                </c:pt>
                <c:pt idx="1378">
                  <c:v>15610.303321292638</c:v>
                </c:pt>
                <c:pt idx="1379">
                  <c:v>14003.715658080464</c:v>
                </c:pt>
                <c:pt idx="1380">
                  <c:v>12318.553660205076</c:v>
                </c:pt>
                <c:pt idx="1381">
                  <c:v>7173.5099638285492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308.43451232159094</c:v>
                </c:pt>
                <c:pt idx="1399">
                  <c:v>1367.0082682286443</c:v>
                </c:pt>
                <c:pt idx="1400">
                  <c:v>2383.1255190147763</c:v>
                </c:pt>
                <c:pt idx="1401">
                  <c:v>2961.4476474181192</c:v>
                </c:pt>
                <c:pt idx="1402">
                  <c:v>4035.341972690343</c:v>
                </c:pt>
                <c:pt idx="1403">
                  <c:v>6889.697054989766</c:v>
                </c:pt>
                <c:pt idx="1404">
                  <c:v>11464.074013528527</c:v>
                </c:pt>
                <c:pt idx="1405">
                  <c:v>12834.943729763088</c:v>
                </c:pt>
                <c:pt idx="1406">
                  <c:v>9075.2349663490622</c:v>
                </c:pt>
                <c:pt idx="1407">
                  <c:v>3246.680683263301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2973.1340872168098</c:v>
                </c:pt>
                <c:pt idx="1422">
                  <c:v>6093.8605308081169</c:v>
                </c:pt>
                <c:pt idx="1423">
                  <c:v>3549.7034711027291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1405.2453689179883</c:v>
                </c:pt>
                <c:pt idx="1431">
                  <c:v>5855.149587214496</c:v>
                </c:pt>
                <c:pt idx="1432">
                  <c:v>10350.755185242739</c:v>
                </c:pt>
                <c:pt idx="1433">
                  <c:v>11134.379952263842</c:v>
                </c:pt>
                <c:pt idx="1434">
                  <c:v>9439.8817505878069</c:v>
                </c:pt>
                <c:pt idx="1435">
                  <c:v>4549.5469896679333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1121.5007149479122</c:v>
                </c:pt>
                <c:pt idx="1442">
                  <c:v>1493.1106065726563</c:v>
                </c:pt>
                <c:pt idx="1443">
                  <c:v>356.09673565534302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1650.3121472430321</c:v>
                </c:pt>
                <c:pt idx="1448">
                  <c:v>3977.6654164713536</c:v>
                </c:pt>
                <c:pt idx="1449">
                  <c:v>3547.3391367138483</c:v>
                </c:pt>
                <c:pt idx="1450">
                  <c:v>1353.6777454472067</c:v>
                </c:pt>
                <c:pt idx="1451">
                  <c:v>165.4910934399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595.8317738573528</c:v>
                </c:pt>
                <c:pt idx="1526">
                  <c:v>3756.4669265554476</c:v>
                </c:pt>
                <c:pt idx="1527">
                  <c:v>5717.8217151360323</c:v>
                </c:pt>
                <c:pt idx="1528">
                  <c:v>5766.1579711446038</c:v>
                </c:pt>
                <c:pt idx="1529">
                  <c:v>4320.4677221135798</c:v>
                </c:pt>
                <c:pt idx="1530">
                  <c:v>2224.6899310645858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294.83253693679427</c:v>
                </c:pt>
                <c:pt idx="1737">
                  <c:v>934.04079043736726</c:v>
                </c:pt>
                <c:pt idx="1738">
                  <c:v>1106.0451797227115</c:v>
                </c:pt>
                <c:pt idx="1739">
                  <c:v>865.54971970151382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336.46001484965393</c:v>
                </c:pt>
                <c:pt idx="1768">
                  <c:v>3524.2907506863876</c:v>
                </c:pt>
                <c:pt idx="1769">
                  <c:v>6880.2913952799026</c:v>
                </c:pt>
                <c:pt idx="1770">
                  <c:v>9455.1369942055371</c:v>
                </c:pt>
                <c:pt idx="1771">
                  <c:v>10454.947903297994</c:v>
                </c:pt>
                <c:pt idx="1772">
                  <c:v>10300.939687546261</c:v>
                </c:pt>
                <c:pt idx="1773">
                  <c:v>9621.0174414920966</c:v>
                </c:pt>
                <c:pt idx="1774">
                  <c:v>8274.80861014324</c:v>
                </c:pt>
                <c:pt idx="1775">
                  <c:v>6802.6075459494814</c:v>
                </c:pt>
                <c:pt idx="1776">
                  <c:v>6060.154583193691</c:v>
                </c:pt>
                <c:pt idx="1777">
                  <c:v>6148.3180568087091</c:v>
                </c:pt>
                <c:pt idx="1778">
                  <c:v>6949.8228437350263</c:v>
                </c:pt>
                <c:pt idx="1779">
                  <c:v>8126.1877614281029</c:v>
                </c:pt>
                <c:pt idx="1780">
                  <c:v>8866.5371231531863</c:v>
                </c:pt>
                <c:pt idx="1781">
                  <c:v>8576.4754734273392</c:v>
                </c:pt>
                <c:pt idx="1782">
                  <c:v>7380.773543168496</c:v>
                </c:pt>
                <c:pt idx="1783">
                  <c:v>5803.2228167938738</c:v>
                </c:pt>
                <c:pt idx="1784">
                  <c:v>4227.1785848241161</c:v>
                </c:pt>
                <c:pt idx="1785">
                  <c:v>3208.0913040934179</c:v>
                </c:pt>
                <c:pt idx="1786">
                  <c:v>2713.3234851399725</c:v>
                </c:pt>
                <c:pt idx="1787">
                  <c:v>2451.3680425410585</c:v>
                </c:pt>
                <c:pt idx="1788">
                  <c:v>2369.6723430908187</c:v>
                </c:pt>
                <c:pt idx="1789">
                  <c:v>2492.6750399798357</c:v>
                </c:pt>
                <c:pt idx="1790">
                  <c:v>2718.3934734516188</c:v>
                </c:pt>
                <c:pt idx="1791">
                  <c:v>2864.283818194991</c:v>
                </c:pt>
                <c:pt idx="1792">
                  <c:v>2708.4500099689781</c:v>
                </c:pt>
                <c:pt idx="1793">
                  <c:v>2023.0481183185586</c:v>
                </c:pt>
                <c:pt idx="1794">
                  <c:v>1529.8898131158137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CB-4F74-B9E4-CFBDE04585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0941440"/>
        <c:axId val="154723120"/>
      </c:lineChart>
      <c:lineChart>
        <c:grouping val="standard"/>
        <c:varyColors val="0"/>
        <c:ser>
          <c:idx val="0"/>
          <c:order val="0"/>
          <c:tx>
            <c:v>Vehicle Speed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CB-4F74-B9E4-CFBDE04585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571952"/>
        <c:axId val="92972720"/>
      </c:lineChart>
      <c:catAx>
        <c:axId val="1760941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Time (s)</a:t>
                </a:r>
              </a:p>
            </c:rich>
          </c:tx>
          <c:layout>
            <c:manualLayout>
              <c:xMode val="edge"/>
              <c:yMode val="edge"/>
              <c:x val="0.46798083153478598"/>
              <c:y val="0.9186381442006269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23120"/>
        <c:crosses val="autoZero"/>
        <c:auto val="1"/>
        <c:lblAlgn val="ctr"/>
        <c:lblOffset val="100"/>
        <c:noMultiLvlLbl val="0"/>
      </c:catAx>
      <c:valAx>
        <c:axId val="154723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Braking Energy (J)</a:t>
                </a:r>
              </a:p>
            </c:rich>
          </c:tx>
          <c:layout>
            <c:manualLayout>
              <c:xMode val="edge"/>
              <c:yMode val="edge"/>
              <c:x val="2.3213513369395853E-3"/>
              <c:y val="0.378618783699059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0941440"/>
        <c:crosses val="autoZero"/>
        <c:crossBetween val="between"/>
      </c:valAx>
      <c:valAx>
        <c:axId val="9297272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Vehicle</a:t>
                </a:r>
                <a:r>
                  <a:rPr lang="en-GB" sz="1100" baseline="0"/>
                  <a:t> Speed (km/h)</a:t>
                </a:r>
                <a:endParaRPr lang="en-GB" sz="11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571952"/>
        <c:crosses val="max"/>
        <c:crossBetween val="between"/>
      </c:valAx>
      <c:catAx>
        <c:axId val="83571952"/>
        <c:scaling>
          <c:orientation val="minMax"/>
        </c:scaling>
        <c:delete val="1"/>
        <c:axPos val="b"/>
        <c:majorTickMark val="out"/>
        <c:minorTickMark val="none"/>
        <c:tickLblPos val="nextTo"/>
        <c:crossAx val="92972720"/>
        <c:crosses val="autoZero"/>
        <c:auto val="1"/>
        <c:lblAlgn val="ctr"/>
        <c:lblOffset val="100"/>
        <c:noMultiLvlLbl val="0"/>
      </c:cat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6.6196916822283403E-2"/>
          <c:y val="0.13055779310344828"/>
          <c:w val="0.153986742368136"/>
          <c:h val="0.121665805642633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307769</xdr:colOff>
      <xdr:row>22</xdr:row>
      <xdr:rowOff>24740</xdr:rowOff>
    </xdr:from>
    <xdr:to>
      <xdr:col>18</xdr:col>
      <xdr:colOff>415636</xdr:colOff>
      <xdr:row>56</xdr:row>
      <xdr:rowOff>27708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F88807E-D619-65DB-9850-36B734E8F1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283029</xdr:colOff>
      <xdr:row>57</xdr:row>
      <xdr:rowOff>87085</xdr:rowOff>
    </xdr:from>
    <xdr:to>
      <xdr:col>18</xdr:col>
      <xdr:colOff>217714</xdr:colOff>
      <xdr:row>90</xdr:row>
      <xdr:rowOff>130627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A341DDD-D563-49A1-848B-0C193189DE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283028</xdr:colOff>
      <xdr:row>92</xdr:row>
      <xdr:rowOff>10886</xdr:rowOff>
    </xdr:from>
    <xdr:to>
      <xdr:col>18</xdr:col>
      <xdr:colOff>217713</xdr:colOff>
      <xdr:row>125</xdr:row>
      <xdr:rowOff>54428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6781DF7-E083-45DE-B680-C16268B2C0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272143</xdr:colOff>
      <xdr:row>127</xdr:row>
      <xdr:rowOff>32657</xdr:rowOff>
    </xdr:from>
    <xdr:to>
      <xdr:col>18</xdr:col>
      <xdr:colOff>206828</xdr:colOff>
      <xdr:row>160</xdr:row>
      <xdr:rowOff>76199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735DB88-6A42-47CC-8153-60A8F81F2B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274320</xdr:colOff>
      <xdr:row>165</xdr:row>
      <xdr:rowOff>121922</xdr:rowOff>
    </xdr:from>
    <xdr:to>
      <xdr:col>18</xdr:col>
      <xdr:colOff>213359</xdr:colOff>
      <xdr:row>199</xdr:row>
      <xdr:rowOff>30480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B1863F13-DCD2-8FBD-065E-239CA8EB84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263236</xdr:colOff>
      <xdr:row>200</xdr:row>
      <xdr:rowOff>27709</xdr:rowOff>
    </xdr:from>
    <xdr:to>
      <xdr:col>18</xdr:col>
      <xdr:colOff>202275</xdr:colOff>
      <xdr:row>233</xdr:row>
      <xdr:rowOff>116376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871AF9BE-CEE3-4BE1-A7AF-7D8185D728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263237</xdr:colOff>
      <xdr:row>235</xdr:row>
      <xdr:rowOff>96981</xdr:rowOff>
    </xdr:from>
    <xdr:to>
      <xdr:col>18</xdr:col>
      <xdr:colOff>202276</xdr:colOff>
      <xdr:row>269</xdr:row>
      <xdr:rowOff>5539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4835050-0D8B-42B2-BE9D-A33FB8F95B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235528</xdr:colOff>
      <xdr:row>270</xdr:row>
      <xdr:rowOff>96982</xdr:rowOff>
    </xdr:from>
    <xdr:to>
      <xdr:col>18</xdr:col>
      <xdr:colOff>174567</xdr:colOff>
      <xdr:row>304</xdr:row>
      <xdr:rowOff>5540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C5BC4A12-ABC8-4F7E-AA46-188E5037BB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184068</xdr:colOff>
      <xdr:row>307</xdr:row>
      <xdr:rowOff>135575</xdr:rowOff>
    </xdr:from>
    <xdr:to>
      <xdr:col>18</xdr:col>
      <xdr:colOff>274121</xdr:colOff>
      <xdr:row>339</xdr:row>
      <xdr:rowOff>66304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18C737E5-2D4D-A9D0-E5EE-3360021E7B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166255</xdr:colOff>
      <xdr:row>443</xdr:row>
      <xdr:rowOff>13855</xdr:rowOff>
    </xdr:from>
    <xdr:to>
      <xdr:col>18</xdr:col>
      <xdr:colOff>304801</xdr:colOff>
      <xdr:row>473</xdr:row>
      <xdr:rowOff>152400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EB75020E-DAF4-AD1C-90DB-426C1B9429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</xdr:col>
      <xdr:colOff>166254</xdr:colOff>
      <xdr:row>475</xdr:row>
      <xdr:rowOff>83127</xdr:rowOff>
    </xdr:from>
    <xdr:to>
      <xdr:col>18</xdr:col>
      <xdr:colOff>304800</xdr:colOff>
      <xdr:row>506</xdr:row>
      <xdr:rowOff>41563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B21876D-A048-4785-8985-85E296444C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7</xdr:col>
      <xdr:colOff>152400</xdr:colOff>
      <xdr:row>507</xdr:row>
      <xdr:rowOff>110836</xdr:rowOff>
    </xdr:from>
    <xdr:to>
      <xdr:col>18</xdr:col>
      <xdr:colOff>290946</xdr:colOff>
      <xdr:row>538</xdr:row>
      <xdr:rowOff>69272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4E6444EB-EB05-4405-AF88-0BACB692FA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7</xdr:col>
      <xdr:colOff>152400</xdr:colOff>
      <xdr:row>539</xdr:row>
      <xdr:rowOff>166254</xdr:rowOff>
    </xdr:from>
    <xdr:to>
      <xdr:col>18</xdr:col>
      <xdr:colOff>290946</xdr:colOff>
      <xdr:row>570</xdr:row>
      <xdr:rowOff>124690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4F2E935D-C60C-4594-989D-6B204229C3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185057</xdr:colOff>
      <xdr:row>340</xdr:row>
      <xdr:rowOff>76200</xdr:rowOff>
    </xdr:from>
    <xdr:to>
      <xdr:col>18</xdr:col>
      <xdr:colOff>275110</xdr:colOff>
      <xdr:row>372</xdr:row>
      <xdr:rowOff>6928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FA1BCDA1-D525-45E8-9FB6-E16A44F3B4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7</xdr:col>
      <xdr:colOff>195943</xdr:colOff>
      <xdr:row>373</xdr:row>
      <xdr:rowOff>54428</xdr:rowOff>
    </xdr:from>
    <xdr:to>
      <xdr:col>18</xdr:col>
      <xdr:colOff>285996</xdr:colOff>
      <xdr:row>404</xdr:row>
      <xdr:rowOff>170214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65F5CE4F-DE55-456B-8679-B521CE30A7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7</xdr:col>
      <xdr:colOff>185057</xdr:colOff>
      <xdr:row>406</xdr:row>
      <xdr:rowOff>65314</xdr:rowOff>
    </xdr:from>
    <xdr:to>
      <xdr:col>18</xdr:col>
      <xdr:colOff>275110</xdr:colOff>
      <xdr:row>437</xdr:row>
      <xdr:rowOff>181100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DA3D08BD-A90A-4C05-A4E6-37584A1249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7</xdr:col>
      <xdr:colOff>159601</xdr:colOff>
      <xdr:row>574</xdr:row>
      <xdr:rowOff>57633</xdr:rowOff>
    </xdr:from>
    <xdr:to>
      <xdr:col>18</xdr:col>
      <xdr:colOff>322730</xdr:colOff>
      <xdr:row>604</xdr:row>
      <xdr:rowOff>80682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E7659500-9A32-5FA2-C5EA-5950307B5B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7</xdr:col>
      <xdr:colOff>161364</xdr:colOff>
      <xdr:row>606</xdr:row>
      <xdr:rowOff>161365</xdr:rowOff>
    </xdr:from>
    <xdr:to>
      <xdr:col>18</xdr:col>
      <xdr:colOff>354107</xdr:colOff>
      <xdr:row>634</xdr:row>
      <xdr:rowOff>125505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FF08C8DE-169A-4F8D-BC8A-5FAE43C1FA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B8745D-6AFC-4A94-BF90-EF6ABB79D0B4}" name="Table1" displayName="Table1" ref="W7:AG1817" totalsRowShown="0">
  <autoFilter ref="W7:AG1817" xr:uid="{92B8745D-6AFC-4A94-BF90-EF6ABB79D0B4}"/>
  <tableColumns count="11">
    <tableColumn id="1" xr3:uid="{4B805497-95DD-43E8-869A-BFA97DB24009}" name="Accel (N)" dataDxfId="10">
      <calculatedColumnFormula>$J$17*F8</calculatedColumnFormula>
    </tableColumn>
    <tableColumn id="2" xr3:uid="{C01A5D53-415D-4BE0-9FE4-3C6EC84F268E}" name="RR (N)" dataDxfId="9">
      <calculatedColumnFormula>$J$17*9.81*$J$18</calculatedColumnFormula>
    </tableColumn>
    <tableColumn id="3" xr3:uid="{B0F1F210-7D6C-440F-87C3-14B8504EAB12}" name="Aero Drag (N)" dataDxfId="8">
      <calculatedColumnFormula>0.5*$J$14*$J$21*1.29^2*(E8/3.6)^2</calculatedColumnFormula>
    </tableColumn>
    <tableColumn id="4" xr3:uid="{2D1E1E7C-C3B4-42E9-92D5-29671CC06BBF}" name="Total (N)" dataDxfId="7">
      <calculatedColumnFormula>Table1[[#This Row],[Accel (N)]]+Table1[[#This Row],[RR (N)]]+Table1[[#This Row],[Aero Drag (N)]]</calculatedColumnFormula>
    </tableColumn>
    <tableColumn id="5" xr3:uid="{052EEBC8-8282-4677-82D6-E63DF1B0BC12}" name="Power (kW)" dataDxfId="6">
      <calculatedColumnFormula>Table1[[#This Row],[Total (N)]]*((E8/3.6)/1000)</calculatedColumnFormula>
    </tableColumn>
    <tableColumn id="6" xr3:uid="{CE8E90D7-6603-4A63-BD3F-10475365AE2F}" name="Power (W)" dataDxfId="5">
      <calculatedColumnFormula>Table1[[#This Row],[Power (kW)]]*1000</calculatedColumnFormula>
    </tableColumn>
    <tableColumn id="7" xr3:uid="{074D1CB7-9DD7-43C6-9D07-7A7C00C8C096}" name="Energy (J)" dataDxfId="4">
      <calculatedColumnFormula>(Table1[[#This Row],[Power (kW)]]*1000)*D8</calculatedColumnFormula>
    </tableColumn>
    <tableColumn id="8" xr3:uid="{8A8FD6F1-B667-4D53-AA2A-262127D31A44}" name="Braking Energy (J)" dataDxfId="3">
      <calculatedColumnFormula>IF(AB8&lt;0, AB8, 0) *-1</calculatedColumnFormula>
    </tableColumn>
    <tableColumn id="9" xr3:uid="{D093F9B4-5AC7-45B8-9100-1A0F4D6E41E0}" name="Tractive Energy (J)" dataDxfId="2">
      <calculatedColumnFormula>IF(AB8&gt;0, AB8, 0)</calculatedColumnFormula>
    </tableColumn>
    <tableColumn id="12" xr3:uid="{B765ABD9-B37F-49E1-90A8-834ACB3760B4}" name="Cumulative Braking Energy (J)" dataDxfId="1">
      <calculatedColumnFormula>SUM($AD$8:AD8)</calculatedColumnFormula>
    </tableColumn>
    <tableColumn id="13" xr3:uid="{1E7B3F83-FF50-493C-8E9D-12864101B584}" name="Cumulative Traction Energy (J)" dataDxfId="0">
      <calculatedColumnFormula>SUM($AE$8:AE8)</calculatedColumnFormula>
    </tableColumn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opLeftCell="A6" workbookViewId="0">
      <selection activeCell="B18" sqref="B17:B18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3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106</v>
      </c>
      <c r="D20" s="14" t="s">
        <v>16</v>
      </c>
    </row>
    <row r="21" spans="3:4" x14ac:dyDescent="0.3">
      <c r="C21" t="s">
        <v>17</v>
      </c>
      <c r="D21" t="s">
        <v>18</v>
      </c>
    </row>
    <row r="22" spans="3:4" x14ac:dyDescent="0.3">
      <c r="D22" t="s">
        <v>19</v>
      </c>
    </row>
    <row r="24" spans="3:4" x14ac:dyDescent="0.3">
      <c r="D24" t="s">
        <v>20</v>
      </c>
    </row>
    <row r="25" spans="3:4" x14ac:dyDescent="0.3">
      <c r="D25" t="s">
        <v>13</v>
      </c>
    </row>
    <row r="26" spans="3:4" x14ac:dyDescent="0.3">
      <c r="D26" t="s">
        <v>21</v>
      </c>
    </row>
    <row r="28" spans="3:4" x14ac:dyDescent="0.3">
      <c r="D28" s="14" t="s">
        <v>22</v>
      </c>
    </row>
    <row r="29" spans="3:4" x14ac:dyDescent="0.3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U1817"/>
  <sheetViews>
    <sheetView tabSelected="1" topLeftCell="C5" zoomScale="55" zoomScaleNormal="55" workbookViewId="0">
      <selection activeCell="T6" sqref="T6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7" width="13.6640625" customWidth="1"/>
    <col min="9" max="9" width="15.33203125" customWidth="1"/>
    <col min="13" max="13" width="13.6640625" customWidth="1"/>
    <col min="21" max="21" width="17.109375" customWidth="1"/>
    <col min="22" max="22" width="11.21875" customWidth="1"/>
    <col min="23" max="23" width="15.109375" customWidth="1"/>
    <col min="25" max="25" width="12.6640625" customWidth="1"/>
    <col min="26" max="26" width="15.6640625" customWidth="1"/>
    <col min="27" max="27" width="16.5546875" customWidth="1"/>
    <col min="28" max="28" width="14.88671875" customWidth="1"/>
    <col min="29" max="29" width="20.33203125" customWidth="1"/>
    <col min="30" max="30" width="19.44140625" customWidth="1"/>
    <col min="31" max="31" width="24.88671875" customWidth="1"/>
    <col min="32" max="32" width="29.5546875" customWidth="1"/>
    <col min="33" max="33" width="30.21875" customWidth="1"/>
    <col min="34" max="37" width="29.5546875" customWidth="1"/>
    <col min="38" max="39" width="24.88671875" customWidth="1"/>
    <col min="40" max="40" width="28.6640625" customWidth="1"/>
    <col min="41" max="41" width="31.44140625" customWidth="1"/>
    <col min="42" max="42" width="31.21875" customWidth="1"/>
    <col min="43" max="43" width="24.88671875" customWidth="1"/>
    <col min="44" max="44" width="24.21875" customWidth="1"/>
    <col min="45" max="45" width="28.44140625" customWidth="1"/>
    <col min="46" max="46" width="24.88671875" customWidth="1"/>
    <col min="47" max="47" width="32.21875" customWidth="1"/>
  </cols>
  <sheetData>
    <row r="2" spans="2:47" x14ac:dyDescent="0.3">
      <c r="B2" s="15" t="s">
        <v>24</v>
      </c>
      <c r="C2" s="15" t="s">
        <v>25</v>
      </c>
    </row>
    <row r="3" spans="2:47" x14ac:dyDescent="0.3">
      <c r="D3" s="15"/>
    </row>
    <row r="4" spans="2:47" x14ac:dyDescent="0.3">
      <c r="B4" s="15" t="s">
        <v>26</v>
      </c>
    </row>
    <row r="5" spans="2:47" ht="46.2" x14ac:dyDescent="0.85">
      <c r="AM5" s="27" t="s">
        <v>102</v>
      </c>
      <c r="AN5" s="28"/>
      <c r="AO5" s="28"/>
      <c r="AP5" s="28"/>
      <c r="AR5" s="27" t="s">
        <v>103</v>
      </c>
      <c r="AS5" s="28"/>
      <c r="AT5" s="28"/>
      <c r="AU5" s="28"/>
    </row>
    <row r="6" spans="2:47" ht="48" x14ac:dyDescent="0.7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  <c r="R6" s="16" t="s">
        <v>36</v>
      </c>
      <c r="U6" s="16" t="s">
        <v>104</v>
      </c>
      <c r="AI6" s="42" t="s">
        <v>94</v>
      </c>
      <c r="AJ6" s="28"/>
      <c r="AK6" s="28"/>
      <c r="AM6" s="26" t="s">
        <v>97</v>
      </c>
      <c r="AN6" s="26" t="s">
        <v>96</v>
      </c>
      <c r="AR6" s="26" t="s">
        <v>97</v>
      </c>
      <c r="AS6" s="26" t="s">
        <v>96</v>
      </c>
    </row>
    <row r="7" spans="2:47" ht="16.2" customHeight="1" x14ac:dyDescent="0.3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  <c r="R7" s="16" t="s">
        <v>62</v>
      </c>
      <c r="U7" s="16" t="s">
        <v>62</v>
      </c>
      <c r="W7" t="s">
        <v>64</v>
      </c>
      <c r="X7" t="s">
        <v>65</v>
      </c>
      <c r="Y7" t="s">
        <v>66</v>
      </c>
      <c r="Z7" t="s">
        <v>67</v>
      </c>
      <c r="AA7" t="s">
        <v>68</v>
      </c>
      <c r="AB7" t="s">
        <v>69</v>
      </c>
      <c r="AC7" t="s">
        <v>70</v>
      </c>
      <c r="AD7" t="s">
        <v>89</v>
      </c>
      <c r="AE7" t="s">
        <v>88</v>
      </c>
      <c r="AF7" t="s">
        <v>91</v>
      </c>
      <c r="AG7" t="s">
        <v>92</v>
      </c>
      <c r="AI7" s="41" t="s">
        <v>91</v>
      </c>
      <c r="AJ7" t="s">
        <v>93</v>
      </c>
      <c r="AK7" t="s">
        <v>101</v>
      </c>
      <c r="AM7" t="s">
        <v>95</v>
      </c>
      <c r="AN7" t="s">
        <v>90</v>
      </c>
      <c r="AO7" t="s">
        <v>99</v>
      </c>
      <c r="AP7" t="s">
        <v>100</v>
      </c>
      <c r="AR7" t="s">
        <v>90</v>
      </c>
      <c r="AS7" t="s">
        <v>90</v>
      </c>
      <c r="AT7" t="s">
        <v>99</v>
      </c>
      <c r="AU7" t="s">
        <v>100</v>
      </c>
    </row>
    <row r="8" spans="2:47" x14ac:dyDescent="0.3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s="35" t="s">
        <v>48</v>
      </c>
      <c r="I8" s="35">
        <f>COUNT(E9:E597)</f>
        <v>589</v>
      </c>
      <c r="J8" s="35">
        <f>SUM(S9:S597)</f>
        <v>156</v>
      </c>
      <c r="K8" s="43">
        <f>SUM(U9:U597)</f>
        <v>3094.5277777777796</v>
      </c>
      <c r="L8" s="44">
        <f>J8/I8</f>
        <v>0.26485568760611206</v>
      </c>
      <c r="M8" s="35">
        <f>MAX(T9:T597)</f>
        <v>56.5</v>
      </c>
      <c r="N8" s="45">
        <f>K8/(I8-J8)*3.6</f>
        <v>25.728175519630501</v>
      </c>
      <c r="O8" s="45">
        <f>K8/I8*3.6</f>
        <v>18.913921901528024</v>
      </c>
      <c r="P8" s="46">
        <f>MIN(F9:F597)</f>
        <v>-1.4722222222222223</v>
      </c>
      <c r="Q8" s="46">
        <f>MAX(F9:F597)</f>
        <v>1.4722222222222223</v>
      </c>
      <c r="R8" s="46">
        <f>K8/I8</f>
        <v>5.2538671948688958</v>
      </c>
      <c r="S8">
        <f t="shared" ref="S8:S71" si="0">IF(E8&lt;1,1,0)</f>
        <v>1</v>
      </c>
      <c r="T8" t="str">
        <f t="shared" ref="T8:T71" si="1">IF(S8=1,"",E8)</f>
        <v/>
      </c>
      <c r="U8">
        <f t="shared" ref="U8:U71" si="2">E8/3.6</f>
        <v>0</v>
      </c>
      <c r="V8" t="s">
        <v>76</v>
      </c>
      <c r="W8">
        <f t="shared" ref="W8:W71" si="3">$J$17*F8</f>
        <v>0</v>
      </c>
      <c r="X8">
        <f t="shared" ref="X8:X71" si="4">$J$17*9.81*$J$18</f>
        <v>135.9666</v>
      </c>
      <c r="Y8">
        <f t="shared" ref="Y8:Y71" si="5">0.5*$J$14*$J$21*1.29^2*(E8/3.6)^2</f>
        <v>0</v>
      </c>
      <c r="Z8">
        <f>Table1[[#This Row],[Accel (N)]]+Table1[[#This Row],[RR (N)]]+Table1[[#This Row],[Aero Drag (N)]]</f>
        <v>135.9666</v>
      </c>
      <c r="AA8">
        <f>Table1[[#This Row],[Total (N)]]*((E8/3.6)/1000)</f>
        <v>0</v>
      </c>
      <c r="AB8">
        <f>Table1[[#This Row],[Power (kW)]]*1000</f>
        <v>0</v>
      </c>
      <c r="AC8">
        <f>(Table1[[#This Row],[Power (kW)]]*1000)*D8</f>
        <v>0</v>
      </c>
      <c r="AD8" s="25">
        <f t="shared" ref="AD8:AD71" si="6">IF(AB8&lt;0, AB8, 0) *-1</f>
        <v>0</v>
      </c>
      <c r="AE8" s="25">
        <f t="shared" ref="AE8:AE71" si="7">IF(AB8&gt;0, AB8, 0)</f>
        <v>0</v>
      </c>
      <c r="AF8" s="25">
        <f>SUM($AD$8:AD8)</f>
        <v>0</v>
      </c>
      <c r="AG8" s="25">
        <f>SUM($AE$8:AE8)</f>
        <v>0</v>
      </c>
      <c r="AI8" s="37">
        <f>SUM($AD$8:AD8)</f>
        <v>0</v>
      </c>
      <c r="AJ8" s="37">
        <f>SUM($AE$8:AE8)</f>
        <v>0</v>
      </c>
      <c r="AK8" s="37">
        <f>AI8*0.7</f>
        <v>0</v>
      </c>
      <c r="AL8" s="36" t="s">
        <v>84</v>
      </c>
      <c r="AM8">
        <f>AI597/I8</f>
        <v>650.40219034002564</v>
      </c>
      <c r="AN8">
        <f>AI597/(I8-J8)</f>
        <v>884.72722889209035</v>
      </c>
      <c r="AO8">
        <f>MAX($AD$8:$AD$597)</f>
        <v>9055.7717853992108</v>
      </c>
      <c r="AP8">
        <f>(AI597/1000)/3.6</f>
        <v>106.41302503063199</v>
      </c>
      <c r="AR8">
        <f>AK597/I8</f>
        <v>455.28153323801797</v>
      </c>
      <c r="AS8">
        <f>AK597/(I8-J8)</f>
        <v>619.30906022446322</v>
      </c>
      <c r="AT8">
        <f>AO8*0.7</f>
        <v>6339.0402497794475</v>
      </c>
      <c r="AU8">
        <f>AP8*0.7</f>
        <v>74.489117521442381</v>
      </c>
    </row>
    <row r="9" spans="2:47" x14ac:dyDescent="0.3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s="29" t="s">
        <v>49</v>
      </c>
      <c r="I9" s="29">
        <f>COUNT(E598:E1030)</f>
        <v>433</v>
      </c>
      <c r="J9" s="29">
        <f>SUM(S598:S1030)</f>
        <v>48</v>
      </c>
      <c r="K9" s="47">
        <f>SUM(U598:U1030)</f>
        <v>4755.8888888888878</v>
      </c>
      <c r="L9" s="48">
        <f>J9/I9</f>
        <v>0.11085450346420324</v>
      </c>
      <c r="M9" s="29">
        <f>MAX(T598:T1030)</f>
        <v>76.599999999999994</v>
      </c>
      <c r="N9" s="49">
        <f>K9/(I9-J9)*3.6</f>
        <v>44.470649350649339</v>
      </c>
      <c r="O9" s="49">
        <f>K9/I9*3.6</f>
        <v>39.54087759815242</v>
      </c>
      <c r="P9" s="50">
        <f>MIN(F598:F1030)</f>
        <v>-1.4861111111111109</v>
      </c>
      <c r="Q9" s="50">
        <f>MAX(F598:F1030)</f>
        <v>1.5694444444444444</v>
      </c>
      <c r="R9" s="50">
        <f t="shared" ref="R9:R11" si="8">K9/I9</f>
        <v>10.983577110597894</v>
      </c>
      <c r="S9">
        <f t="shared" si="0"/>
        <v>1</v>
      </c>
      <c r="T9" t="str">
        <f t="shared" si="1"/>
        <v/>
      </c>
      <c r="U9">
        <f t="shared" si="2"/>
        <v>0</v>
      </c>
      <c r="W9">
        <f t="shared" si="3"/>
        <v>0</v>
      </c>
      <c r="X9">
        <f t="shared" si="4"/>
        <v>135.9666</v>
      </c>
      <c r="Y9">
        <f t="shared" si="5"/>
        <v>0</v>
      </c>
      <c r="Z9">
        <f>Table1[[#This Row],[Accel (N)]]+Table1[[#This Row],[RR (N)]]+Table1[[#This Row],[Aero Drag (N)]]</f>
        <v>135.9666</v>
      </c>
      <c r="AA9">
        <f>Table1[[#This Row],[Total (N)]]*((E9/3.6)/1000)</f>
        <v>0</v>
      </c>
      <c r="AB9">
        <f>Table1[[#This Row],[Power (kW)]]*1000</f>
        <v>0</v>
      </c>
      <c r="AC9">
        <f>(Table1[[#This Row],[Power (kW)]]*1000)*D9</f>
        <v>0</v>
      </c>
      <c r="AD9" s="25">
        <f t="shared" si="6"/>
        <v>0</v>
      </c>
      <c r="AE9" s="25">
        <f t="shared" si="7"/>
        <v>0</v>
      </c>
      <c r="AF9" s="25">
        <f>SUM($AD$8:AD9)</f>
        <v>0</v>
      </c>
      <c r="AG9" s="25">
        <f>SUM($AE$8:AE9)</f>
        <v>0</v>
      </c>
      <c r="AH9" s="25"/>
      <c r="AI9" s="37">
        <f>SUM($AD$8:AD9)</f>
        <v>0</v>
      </c>
      <c r="AJ9" s="37">
        <f>SUM($AE$8:AE9)</f>
        <v>0</v>
      </c>
      <c r="AK9" s="37">
        <f t="shared" ref="AK9:AK72" si="9">AI9*0.7</f>
        <v>0</v>
      </c>
      <c r="AL9" s="29" t="s">
        <v>85</v>
      </c>
      <c r="AM9">
        <f>AI1030/I9</f>
        <v>1325.3095477812544</v>
      </c>
      <c r="AN9">
        <f>AI1030/(I9-J9)</f>
        <v>1490.54294594619</v>
      </c>
      <c r="AO9">
        <f>MAX($AD$598:$AD$1030)</f>
        <v>17738.487916527043</v>
      </c>
      <c r="AP9">
        <f>(AI1030/1000)/3.6</f>
        <v>159.40528727480088</v>
      </c>
      <c r="AR9">
        <f>AK1030/I9</f>
        <v>927.71668344687794</v>
      </c>
      <c r="AS9">
        <f>AK1030/(I9-J9)</f>
        <v>1043.3800621623329</v>
      </c>
      <c r="AT9">
        <f t="shared" ref="AT9:AT12" si="10">AO9*0.7</f>
        <v>12416.941541568929</v>
      </c>
      <c r="AU9">
        <f t="shared" ref="AU9:AU12" si="11">AP9*0.7</f>
        <v>111.58370109236061</v>
      </c>
    </row>
    <row r="10" spans="2:47" x14ac:dyDescent="0.3">
      <c r="B10" s="3" t="s">
        <v>47</v>
      </c>
      <c r="C10" s="3">
        <v>2</v>
      </c>
      <c r="D10" s="3">
        <v>2</v>
      </c>
      <c r="E10" s="10">
        <v>0</v>
      </c>
      <c r="F10" s="17">
        <f t="shared" ref="F10:F73" si="12">($E11-$E9)/2/3.6</f>
        <v>0</v>
      </c>
      <c r="G10" s="17">
        <f t="shared" ref="G10:G73" si="13">($E11-$E9)/2</f>
        <v>0</v>
      </c>
      <c r="H10" s="30" t="s">
        <v>50</v>
      </c>
      <c r="I10" s="30">
        <f>COUNT(E1031:E1485)</f>
        <v>455</v>
      </c>
      <c r="J10" s="30">
        <f>SUM(S1031:S1485)</f>
        <v>31</v>
      </c>
      <c r="K10" s="51">
        <f>SUM(U1031:U1485)</f>
        <v>7157.8333333333421</v>
      </c>
      <c r="L10" s="52">
        <f>J10/I10</f>
        <v>6.8131868131868126E-2</v>
      </c>
      <c r="M10" s="30">
        <f>MAX(T1031:T1485)</f>
        <v>97.4</v>
      </c>
      <c r="N10" s="53">
        <f>K10/(I10-J10)*3.6</f>
        <v>60.774056603773666</v>
      </c>
      <c r="O10" s="53">
        <f>K10/I10*3.6</f>
        <v>56.633406593406662</v>
      </c>
      <c r="P10" s="54">
        <f>MIN(F1031:F1485)</f>
        <v>-1.4861111111111109</v>
      </c>
      <c r="Q10" s="54">
        <f>MAX(F1031:F1485)</f>
        <v>1.5833333333333333</v>
      </c>
      <c r="R10" s="54">
        <f t="shared" si="8"/>
        <v>15.73150183150185</v>
      </c>
      <c r="S10">
        <f t="shared" si="0"/>
        <v>1</v>
      </c>
      <c r="T10" t="str">
        <f t="shared" si="1"/>
        <v/>
      </c>
      <c r="U10">
        <f t="shared" si="2"/>
        <v>0</v>
      </c>
      <c r="W10">
        <f t="shared" si="3"/>
        <v>0</v>
      </c>
      <c r="X10">
        <f t="shared" si="4"/>
        <v>135.9666</v>
      </c>
      <c r="Y10">
        <f t="shared" si="5"/>
        <v>0</v>
      </c>
      <c r="Z10">
        <f>Table1[[#This Row],[Accel (N)]]+Table1[[#This Row],[RR (N)]]+Table1[[#This Row],[Aero Drag (N)]]</f>
        <v>135.9666</v>
      </c>
      <c r="AA10">
        <f>Table1[[#This Row],[Total (N)]]*((E10/3.6)/1000)</f>
        <v>0</v>
      </c>
      <c r="AB10">
        <f>Table1[[#This Row],[Power (kW)]]*1000</f>
        <v>0</v>
      </c>
      <c r="AC10">
        <f>(Table1[[#This Row],[Power (kW)]]*1000)*D10</f>
        <v>0</v>
      </c>
      <c r="AD10" s="25">
        <f t="shared" si="6"/>
        <v>0</v>
      </c>
      <c r="AE10" s="25">
        <f>IF(AB10&gt;0, AB10, 0)</f>
        <v>0</v>
      </c>
      <c r="AF10" s="25">
        <f>SUM($AD$8:AD10)</f>
        <v>0</v>
      </c>
      <c r="AG10" s="25">
        <f>SUM($AE$8:AE10)</f>
        <v>0</v>
      </c>
      <c r="AH10" s="25"/>
      <c r="AI10" s="37">
        <f>SUM($AD$8:AD10)</f>
        <v>0</v>
      </c>
      <c r="AJ10" s="37">
        <f>SUM($AE$8:AE10)</f>
        <v>0</v>
      </c>
      <c r="AK10" s="37">
        <f t="shared" si="9"/>
        <v>0</v>
      </c>
      <c r="AL10" s="30" t="s">
        <v>86</v>
      </c>
      <c r="AM10">
        <f>AI1485/I10</f>
        <v>977.12638143613071</v>
      </c>
      <c r="AN10">
        <f>AI1485/(I10-J10)</f>
        <v>1048.5672253618854</v>
      </c>
      <c r="AO10">
        <f>MAX($AD$1031:$AD$1485)</f>
        <v>17044.606096914285</v>
      </c>
      <c r="AP10">
        <f>(AI1485/1000)/3.6</f>
        <v>123.49791765373317</v>
      </c>
      <c r="AR10">
        <f>AK1485/I10</f>
        <v>683.98846700529145</v>
      </c>
      <c r="AS10">
        <f>AK1485/(I10-J10)</f>
        <v>733.99705775331984</v>
      </c>
      <c r="AT10">
        <f t="shared" si="10"/>
        <v>11931.22426784</v>
      </c>
      <c r="AU10">
        <f t="shared" si="11"/>
        <v>86.448542357613206</v>
      </c>
    </row>
    <row r="11" spans="2:47" x14ac:dyDescent="0.3">
      <c r="B11" s="3" t="s">
        <v>47</v>
      </c>
      <c r="C11" s="3">
        <v>3</v>
      </c>
      <c r="D11" s="3">
        <v>3</v>
      </c>
      <c r="E11" s="10">
        <v>0</v>
      </c>
      <c r="F11" s="17">
        <f t="shared" si="12"/>
        <v>0</v>
      </c>
      <c r="G11" s="17">
        <f t="shared" si="13"/>
        <v>0</v>
      </c>
      <c r="H11" s="32" t="s">
        <v>51</v>
      </c>
      <c r="I11" s="32">
        <f>COUNT(E1486:E1808)</f>
        <v>323</v>
      </c>
      <c r="J11" s="32">
        <f>SUM(S1486:S1808)</f>
        <v>7</v>
      </c>
      <c r="K11" s="55">
        <f>SUM(U1486:U1808)</f>
        <v>8254.138888888885</v>
      </c>
      <c r="L11" s="56">
        <f>J11/I11</f>
        <v>2.1671826625386997E-2</v>
      </c>
      <c r="M11" s="32">
        <f>MAX(T1486:T1808)</f>
        <v>131.30000000000001</v>
      </c>
      <c r="N11" s="57">
        <f>K11/(I11-J11)*3.6</f>
        <v>94.034493670886036</v>
      </c>
      <c r="O11" s="57">
        <f>K11/I11*3.6</f>
        <v>91.996594427244545</v>
      </c>
      <c r="P11" s="58">
        <f>MIN(F1486:F1808)</f>
        <v>-1.2083333333333333</v>
      </c>
      <c r="Q11" s="58">
        <f>MAX(F1486:F1808)</f>
        <v>1.0277777777777781</v>
      </c>
      <c r="R11" s="58">
        <f t="shared" si="8"/>
        <v>25.554609563123485</v>
      </c>
      <c r="S11">
        <f t="shared" si="0"/>
        <v>1</v>
      </c>
      <c r="T11" t="str">
        <f t="shared" si="1"/>
        <v/>
      </c>
      <c r="U11">
        <f t="shared" si="2"/>
        <v>0</v>
      </c>
      <c r="W11">
        <f t="shared" si="3"/>
        <v>0</v>
      </c>
      <c r="X11">
        <f t="shared" si="4"/>
        <v>135.9666</v>
      </c>
      <c r="Y11">
        <f t="shared" si="5"/>
        <v>0</v>
      </c>
      <c r="Z11">
        <f>Table1[[#This Row],[Accel (N)]]+Table1[[#This Row],[RR (N)]]+Table1[[#This Row],[Aero Drag (N)]]</f>
        <v>135.9666</v>
      </c>
      <c r="AA11">
        <f>Table1[[#This Row],[Total (N)]]*((E11/3.6)/1000)</f>
        <v>0</v>
      </c>
      <c r="AB11">
        <f>Table1[[#This Row],[Power (kW)]]*1000</f>
        <v>0</v>
      </c>
      <c r="AC11">
        <f>(Table1[[#This Row],[Power (kW)]]*1000)*D11</f>
        <v>0</v>
      </c>
      <c r="AD11" s="25">
        <f t="shared" si="6"/>
        <v>0</v>
      </c>
      <c r="AE11" s="25">
        <f t="shared" si="7"/>
        <v>0</v>
      </c>
      <c r="AF11" s="25">
        <f>SUM($AD$8:AD11)</f>
        <v>0</v>
      </c>
      <c r="AG11" s="25">
        <f>SUM($AE$8:AE11)</f>
        <v>0</v>
      </c>
      <c r="AH11" s="25"/>
      <c r="AI11" s="37">
        <f>SUM($AD$8:AD11)</f>
        <v>0</v>
      </c>
      <c r="AJ11" s="37">
        <f>SUM($AE$8:AE11)</f>
        <v>0</v>
      </c>
      <c r="AK11" s="37">
        <f t="shared" si="9"/>
        <v>0</v>
      </c>
      <c r="AL11" s="32" t="s">
        <v>87</v>
      </c>
      <c r="AM11">
        <f>AI1808/I11</f>
        <v>552.47761871377122</v>
      </c>
      <c r="AN11">
        <f>AI1808/(I11-J11)</f>
        <v>564.71604697641806</v>
      </c>
      <c r="AO11">
        <f>MAX($AD$1486:$AD$1808)</f>
        <v>10454.947903297994</v>
      </c>
      <c r="AP11">
        <f>(AI1808/1000)/3.6</f>
        <v>49.569519679041136</v>
      </c>
      <c r="AR11">
        <f>AK1808/I11</f>
        <v>386.7343330996398</v>
      </c>
      <c r="AS11">
        <f>AK1808/(I11-J11)</f>
        <v>395.30123288349262</v>
      </c>
      <c r="AT11">
        <f t="shared" si="10"/>
        <v>7318.4635323085959</v>
      </c>
      <c r="AU11">
        <f t="shared" si="11"/>
        <v>34.698663775328789</v>
      </c>
    </row>
    <row r="12" spans="2:47" x14ac:dyDescent="0.3">
      <c r="B12" s="3" t="s">
        <v>47</v>
      </c>
      <c r="C12" s="3">
        <v>4</v>
      </c>
      <c r="D12" s="3">
        <v>4</v>
      </c>
      <c r="E12" s="10">
        <v>0</v>
      </c>
      <c r="F12" s="17">
        <f t="shared" si="12"/>
        <v>0</v>
      </c>
      <c r="G12" s="17">
        <f t="shared" si="13"/>
        <v>0</v>
      </c>
      <c r="H12" s="34" t="s">
        <v>105</v>
      </c>
      <c r="I12" s="33">
        <f>SUM(I8:I11)</f>
        <v>1800</v>
      </c>
      <c r="J12" s="33">
        <f>SUM(J8:J11)</f>
        <v>242</v>
      </c>
      <c r="K12" s="59">
        <f>SUM(K8:K11)</f>
        <v>23262.388888888898</v>
      </c>
      <c r="S12">
        <f t="shared" si="0"/>
        <v>1</v>
      </c>
      <c r="T12" t="str">
        <f t="shared" si="1"/>
        <v/>
      </c>
      <c r="U12">
        <f t="shared" si="2"/>
        <v>0</v>
      </c>
      <c r="W12">
        <f t="shared" si="3"/>
        <v>0</v>
      </c>
      <c r="X12">
        <f t="shared" si="4"/>
        <v>135.9666</v>
      </c>
      <c r="Y12">
        <f t="shared" si="5"/>
        <v>0</v>
      </c>
      <c r="Z12">
        <f>Table1[[#This Row],[Accel (N)]]+Table1[[#This Row],[RR (N)]]+Table1[[#This Row],[Aero Drag (N)]]</f>
        <v>135.9666</v>
      </c>
      <c r="AA12">
        <f>Table1[[#This Row],[Total (N)]]*((E12/3.6)/1000)</f>
        <v>0</v>
      </c>
      <c r="AB12">
        <f>Table1[[#This Row],[Power (kW)]]*1000</f>
        <v>0</v>
      </c>
      <c r="AC12">
        <f>(Table1[[#This Row],[Power (kW)]]*1000)*D12</f>
        <v>0</v>
      </c>
      <c r="AD12" s="25">
        <f t="shared" si="6"/>
        <v>0</v>
      </c>
      <c r="AE12" s="25">
        <f t="shared" si="7"/>
        <v>0</v>
      </c>
      <c r="AF12" s="25">
        <f>SUM($AD$8:AD12)</f>
        <v>0</v>
      </c>
      <c r="AG12" s="25">
        <f>SUM($AE$8:AE12)</f>
        <v>0</v>
      </c>
      <c r="AH12" s="25"/>
      <c r="AI12" s="37">
        <f>SUM($AD$8:AD12)</f>
        <v>0</v>
      </c>
      <c r="AJ12" s="37">
        <f>SUM($AE$8:AE12)</f>
        <v>0</v>
      </c>
      <c r="AK12" s="37">
        <f t="shared" si="9"/>
        <v>0</v>
      </c>
      <c r="AL12" s="33" t="s">
        <v>98</v>
      </c>
      <c r="AM12" s="14">
        <f>AF1817/I12</f>
        <v>877.77149927641528</v>
      </c>
      <c r="AN12" s="14">
        <f>AF1817/(I12-J12)</f>
        <v>1014.1134137981691</v>
      </c>
      <c r="AO12" s="14">
        <f>MAX($AD$8:$AD$1808)</f>
        <v>17738.487916527043</v>
      </c>
      <c r="AP12" s="14">
        <f>(AF1808/1000)/3.6</f>
        <v>438.88574963820764</v>
      </c>
      <c r="AR12" s="14">
        <f>(AF1817*0.7)/I12</f>
        <v>614.44004949349062</v>
      </c>
      <c r="AS12" s="14">
        <f>(AF1817*0.7)/(I12-J12)</f>
        <v>709.8793896587182</v>
      </c>
      <c r="AT12" s="14">
        <f t="shared" si="10"/>
        <v>12416.941541568929</v>
      </c>
      <c r="AU12" s="14">
        <f t="shared" si="11"/>
        <v>307.22002474674531</v>
      </c>
    </row>
    <row r="13" spans="2:47" x14ac:dyDescent="0.3">
      <c r="B13" s="3" t="s">
        <v>47</v>
      </c>
      <c r="C13" s="3">
        <v>5</v>
      </c>
      <c r="D13" s="3">
        <v>5</v>
      </c>
      <c r="E13" s="10">
        <v>0</v>
      </c>
      <c r="F13" s="17">
        <f t="shared" si="12"/>
        <v>0</v>
      </c>
      <c r="G13" s="17">
        <f t="shared" si="13"/>
        <v>0</v>
      </c>
      <c r="S13">
        <f t="shared" si="0"/>
        <v>1</v>
      </c>
      <c r="T13" t="str">
        <f t="shared" si="1"/>
        <v/>
      </c>
      <c r="U13">
        <f t="shared" si="2"/>
        <v>0</v>
      </c>
      <c r="W13">
        <f t="shared" si="3"/>
        <v>0</v>
      </c>
      <c r="X13">
        <f t="shared" si="4"/>
        <v>135.9666</v>
      </c>
      <c r="Y13">
        <f t="shared" si="5"/>
        <v>0</v>
      </c>
      <c r="Z13">
        <f>Table1[[#This Row],[Accel (N)]]+Table1[[#This Row],[RR (N)]]+Table1[[#This Row],[Aero Drag (N)]]</f>
        <v>135.9666</v>
      </c>
      <c r="AA13">
        <f>Table1[[#This Row],[Total (N)]]*((E13/3.6)/1000)</f>
        <v>0</v>
      </c>
      <c r="AB13">
        <f>Table1[[#This Row],[Power (kW)]]*1000</f>
        <v>0</v>
      </c>
      <c r="AC13">
        <f>(Table1[[#This Row],[Power (kW)]]*1000)*D13</f>
        <v>0</v>
      </c>
      <c r="AD13" s="25">
        <f t="shared" si="6"/>
        <v>0</v>
      </c>
      <c r="AE13" s="25">
        <f t="shared" si="7"/>
        <v>0</v>
      </c>
      <c r="AF13" s="25">
        <f>SUM($AD$8:AD13)</f>
        <v>0</v>
      </c>
      <c r="AG13" s="25">
        <f>SUM($AE$8:AE13)</f>
        <v>0</v>
      </c>
      <c r="AH13" s="25"/>
      <c r="AI13" s="37">
        <f>SUM($AD$8:AD13)</f>
        <v>0</v>
      </c>
      <c r="AJ13" s="37">
        <f>SUM($AE$8:AE13)</f>
        <v>0</v>
      </c>
      <c r="AK13" s="37">
        <f t="shared" si="9"/>
        <v>0</v>
      </c>
    </row>
    <row r="14" spans="2:47" x14ac:dyDescent="0.3">
      <c r="B14" s="3" t="s">
        <v>47</v>
      </c>
      <c r="C14" s="3">
        <v>6</v>
      </c>
      <c r="D14" s="3">
        <v>6</v>
      </c>
      <c r="E14" s="10">
        <v>0</v>
      </c>
      <c r="F14" s="17">
        <f t="shared" si="12"/>
        <v>0</v>
      </c>
      <c r="G14" s="17">
        <f t="shared" si="13"/>
        <v>0</v>
      </c>
      <c r="I14" t="s">
        <v>75</v>
      </c>
      <c r="J14">
        <v>1.7113</v>
      </c>
      <c r="S14">
        <f t="shared" si="0"/>
        <v>1</v>
      </c>
      <c r="T14" t="str">
        <f t="shared" si="1"/>
        <v/>
      </c>
      <c r="U14">
        <f t="shared" si="2"/>
        <v>0</v>
      </c>
      <c r="W14">
        <f t="shared" si="3"/>
        <v>0</v>
      </c>
      <c r="X14">
        <f t="shared" si="4"/>
        <v>135.9666</v>
      </c>
      <c r="Y14">
        <f t="shared" si="5"/>
        <v>0</v>
      </c>
      <c r="Z14">
        <f>Table1[[#This Row],[Accel (N)]]+Table1[[#This Row],[RR (N)]]+Table1[[#This Row],[Aero Drag (N)]]</f>
        <v>135.9666</v>
      </c>
      <c r="AA14">
        <f>Table1[[#This Row],[Total (N)]]*((E14/3.6)/1000)</f>
        <v>0</v>
      </c>
      <c r="AB14">
        <f>Table1[[#This Row],[Power (kW)]]*1000</f>
        <v>0</v>
      </c>
      <c r="AC14">
        <f>(Table1[[#This Row],[Power (kW)]]*1000)*D14</f>
        <v>0</v>
      </c>
      <c r="AD14" s="25">
        <f t="shared" si="6"/>
        <v>0</v>
      </c>
      <c r="AE14" s="25">
        <f t="shared" si="7"/>
        <v>0</v>
      </c>
      <c r="AF14" s="25">
        <f>SUM($AD$8:AD14)</f>
        <v>0</v>
      </c>
      <c r="AG14" s="25">
        <f>SUM($AE$8:AE14)</f>
        <v>0</v>
      </c>
      <c r="AH14" s="25"/>
      <c r="AI14" s="37">
        <f>SUM($AD$8:AD14)</f>
        <v>0</v>
      </c>
      <c r="AJ14" s="37">
        <f>SUM($AE$8:AE14)</f>
        <v>0</v>
      </c>
      <c r="AK14" s="37">
        <f t="shared" si="9"/>
        <v>0</v>
      </c>
    </row>
    <row r="15" spans="2:47" x14ac:dyDescent="0.3">
      <c r="B15" s="3" t="s">
        <v>47</v>
      </c>
      <c r="C15" s="3">
        <v>7</v>
      </c>
      <c r="D15" s="3">
        <v>7</v>
      </c>
      <c r="E15" s="10">
        <v>0</v>
      </c>
      <c r="F15" s="17">
        <f t="shared" si="12"/>
        <v>0</v>
      </c>
      <c r="G15" s="17">
        <f t="shared" si="13"/>
        <v>0</v>
      </c>
      <c r="S15">
        <f t="shared" si="0"/>
        <v>1</v>
      </c>
      <c r="T15" t="str">
        <f t="shared" si="1"/>
        <v/>
      </c>
      <c r="U15">
        <f t="shared" si="2"/>
        <v>0</v>
      </c>
      <c r="W15">
        <f t="shared" si="3"/>
        <v>0</v>
      </c>
      <c r="X15">
        <f t="shared" si="4"/>
        <v>135.9666</v>
      </c>
      <c r="Y15">
        <f t="shared" si="5"/>
        <v>0</v>
      </c>
      <c r="Z15">
        <f>Table1[[#This Row],[Accel (N)]]+Table1[[#This Row],[RR (N)]]+Table1[[#This Row],[Aero Drag (N)]]</f>
        <v>135.9666</v>
      </c>
      <c r="AA15">
        <f>Table1[[#This Row],[Total (N)]]*((E15/3.6)/1000)</f>
        <v>0</v>
      </c>
      <c r="AB15">
        <f>Table1[[#This Row],[Power (kW)]]*1000</f>
        <v>0</v>
      </c>
      <c r="AC15">
        <f>(Table1[[#This Row],[Power (kW)]]*1000)*D15</f>
        <v>0</v>
      </c>
      <c r="AD15" s="25">
        <f t="shared" si="6"/>
        <v>0</v>
      </c>
      <c r="AE15" s="25">
        <f t="shared" si="7"/>
        <v>0</v>
      </c>
      <c r="AF15" s="25">
        <f>SUM($AD$8:AD15)</f>
        <v>0</v>
      </c>
      <c r="AG15" s="25">
        <f>SUM($AE$8:AE15)</f>
        <v>0</v>
      </c>
      <c r="AH15" s="25"/>
      <c r="AI15" s="37">
        <f>SUM($AD$8:AD15)</f>
        <v>0</v>
      </c>
      <c r="AJ15" s="37">
        <f>SUM($AE$8:AE15)</f>
        <v>0</v>
      </c>
      <c r="AK15" s="37">
        <f t="shared" si="9"/>
        <v>0</v>
      </c>
    </row>
    <row r="16" spans="2:47" x14ac:dyDescent="0.3">
      <c r="B16" s="3" t="s">
        <v>47</v>
      </c>
      <c r="C16" s="3">
        <v>8</v>
      </c>
      <c r="D16" s="3">
        <v>8</v>
      </c>
      <c r="E16" s="10">
        <v>0</v>
      </c>
      <c r="F16" s="17">
        <f t="shared" si="12"/>
        <v>0</v>
      </c>
      <c r="G16" s="17">
        <f t="shared" si="13"/>
        <v>0</v>
      </c>
      <c r="S16">
        <f t="shared" si="0"/>
        <v>1</v>
      </c>
      <c r="T16" t="str">
        <f t="shared" si="1"/>
        <v/>
      </c>
      <c r="U16">
        <f t="shared" si="2"/>
        <v>0</v>
      </c>
      <c r="W16">
        <f t="shared" si="3"/>
        <v>0</v>
      </c>
      <c r="X16">
        <f t="shared" si="4"/>
        <v>135.9666</v>
      </c>
      <c r="Y16">
        <f t="shared" si="5"/>
        <v>0</v>
      </c>
      <c r="Z16">
        <f>Table1[[#This Row],[Accel (N)]]+Table1[[#This Row],[RR (N)]]+Table1[[#This Row],[Aero Drag (N)]]</f>
        <v>135.9666</v>
      </c>
      <c r="AA16">
        <f>Table1[[#This Row],[Total (N)]]*((E16/3.6)/1000)</f>
        <v>0</v>
      </c>
      <c r="AB16">
        <f>Table1[[#This Row],[Power (kW)]]*1000</f>
        <v>0</v>
      </c>
      <c r="AC16">
        <f>(Table1[[#This Row],[Power (kW)]]*1000)*D16</f>
        <v>0</v>
      </c>
      <c r="AD16" s="25">
        <f t="shared" si="6"/>
        <v>0</v>
      </c>
      <c r="AE16" s="25">
        <f t="shared" si="7"/>
        <v>0</v>
      </c>
      <c r="AF16" s="25">
        <f>SUM($AD$8:AD16)</f>
        <v>0</v>
      </c>
      <c r="AG16" s="25">
        <f>SUM($AE$8:AE16)</f>
        <v>0</v>
      </c>
      <c r="AH16" s="25"/>
      <c r="AI16" s="37">
        <f>SUM($AD$8:AD16)</f>
        <v>0</v>
      </c>
      <c r="AJ16" s="37">
        <f>SUM($AE$8:AE16)</f>
        <v>0</v>
      </c>
      <c r="AK16" s="37">
        <f t="shared" si="9"/>
        <v>0</v>
      </c>
    </row>
    <row r="17" spans="2:37" x14ac:dyDescent="0.3">
      <c r="B17" s="3" t="s">
        <v>47</v>
      </c>
      <c r="C17" s="3">
        <v>9</v>
      </c>
      <c r="D17" s="3">
        <v>9</v>
      </c>
      <c r="E17" s="10">
        <v>0</v>
      </c>
      <c r="F17" s="17">
        <f t="shared" si="12"/>
        <v>0</v>
      </c>
      <c r="G17" s="17">
        <f t="shared" si="13"/>
        <v>0</v>
      </c>
      <c r="I17" t="s">
        <v>71</v>
      </c>
      <c r="J17">
        <v>990</v>
      </c>
      <c r="M17" s="31"/>
      <c r="S17">
        <f t="shared" si="0"/>
        <v>1</v>
      </c>
      <c r="T17" t="str">
        <f t="shared" si="1"/>
        <v/>
      </c>
      <c r="U17">
        <f t="shared" si="2"/>
        <v>0</v>
      </c>
      <c r="W17">
        <f t="shared" si="3"/>
        <v>0</v>
      </c>
      <c r="X17">
        <f t="shared" si="4"/>
        <v>135.9666</v>
      </c>
      <c r="Y17">
        <f t="shared" si="5"/>
        <v>0</v>
      </c>
      <c r="Z17">
        <f>Table1[[#This Row],[Accel (N)]]+Table1[[#This Row],[RR (N)]]+Table1[[#This Row],[Aero Drag (N)]]</f>
        <v>135.9666</v>
      </c>
      <c r="AA17">
        <f>Table1[[#This Row],[Total (N)]]*((E17/3.6)/1000)</f>
        <v>0</v>
      </c>
      <c r="AB17">
        <f>Table1[[#This Row],[Power (kW)]]*1000</f>
        <v>0</v>
      </c>
      <c r="AC17">
        <f>(Table1[[#This Row],[Power (kW)]]*1000)*D17</f>
        <v>0</v>
      </c>
      <c r="AD17" s="25">
        <f t="shared" si="6"/>
        <v>0</v>
      </c>
      <c r="AE17" s="25">
        <f t="shared" si="7"/>
        <v>0</v>
      </c>
      <c r="AF17" s="25">
        <f>SUM($AD$8:AD17)</f>
        <v>0</v>
      </c>
      <c r="AG17" s="25">
        <f>SUM($AE$8:AE17)</f>
        <v>0</v>
      </c>
      <c r="AH17" s="25"/>
      <c r="AI17" s="37">
        <f>SUM($AD$8:AD17)</f>
        <v>0</v>
      </c>
      <c r="AJ17" s="37">
        <f>SUM($AE$8:AE17)</f>
        <v>0</v>
      </c>
      <c r="AK17" s="37">
        <f t="shared" si="9"/>
        <v>0</v>
      </c>
    </row>
    <row r="18" spans="2:37" x14ac:dyDescent="0.3">
      <c r="B18" s="3" t="s">
        <v>47</v>
      </c>
      <c r="C18" s="3">
        <v>10</v>
      </c>
      <c r="D18" s="3">
        <v>10</v>
      </c>
      <c r="E18" s="10">
        <v>0</v>
      </c>
      <c r="F18" s="17">
        <f t="shared" si="12"/>
        <v>0</v>
      </c>
      <c r="G18" s="17">
        <f t="shared" si="13"/>
        <v>0</v>
      </c>
      <c r="I18" t="s">
        <v>73</v>
      </c>
      <c r="J18">
        <v>1.4E-2</v>
      </c>
      <c r="N18" s="31"/>
      <c r="S18">
        <f t="shared" si="0"/>
        <v>1</v>
      </c>
      <c r="T18" t="str">
        <f t="shared" si="1"/>
        <v/>
      </c>
      <c r="U18">
        <f t="shared" si="2"/>
        <v>0</v>
      </c>
      <c r="W18">
        <f t="shared" si="3"/>
        <v>0</v>
      </c>
      <c r="X18">
        <f t="shared" si="4"/>
        <v>135.9666</v>
      </c>
      <c r="Y18">
        <f t="shared" si="5"/>
        <v>0</v>
      </c>
      <c r="Z18">
        <f>Table1[[#This Row],[Accel (N)]]+Table1[[#This Row],[RR (N)]]+Table1[[#This Row],[Aero Drag (N)]]</f>
        <v>135.9666</v>
      </c>
      <c r="AA18">
        <f>Table1[[#This Row],[Total (N)]]*((E18/3.6)/1000)</f>
        <v>0</v>
      </c>
      <c r="AB18">
        <f>Table1[[#This Row],[Power (kW)]]*1000</f>
        <v>0</v>
      </c>
      <c r="AC18">
        <f>(Table1[[#This Row],[Power (kW)]]*1000)*D18</f>
        <v>0</v>
      </c>
      <c r="AD18" s="25">
        <f t="shared" si="6"/>
        <v>0</v>
      </c>
      <c r="AE18" s="25">
        <f t="shared" si="7"/>
        <v>0</v>
      </c>
      <c r="AF18" s="25">
        <f>SUM($AD$8:AD18)</f>
        <v>0</v>
      </c>
      <c r="AG18" s="25">
        <f>SUM($AE$8:AE18)</f>
        <v>0</v>
      </c>
      <c r="AH18" s="25"/>
      <c r="AI18" s="37">
        <f>SUM($AD$8:AD18)</f>
        <v>0</v>
      </c>
      <c r="AJ18" s="37">
        <f>SUM($AE$8:AE18)</f>
        <v>0</v>
      </c>
      <c r="AK18" s="37">
        <f t="shared" si="9"/>
        <v>0</v>
      </c>
    </row>
    <row r="19" spans="2:37" x14ac:dyDescent="0.3">
      <c r="B19" s="3" t="s">
        <v>47</v>
      </c>
      <c r="C19" s="3">
        <v>11</v>
      </c>
      <c r="D19" s="3">
        <v>11</v>
      </c>
      <c r="E19" s="10">
        <v>0</v>
      </c>
      <c r="F19" s="17">
        <f t="shared" si="12"/>
        <v>2.777777777777778E-2</v>
      </c>
      <c r="G19" s="17">
        <f t="shared" si="13"/>
        <v>0.1</v>
      </c>
      <c r="I19" t="s">
        <v>63</v>
      </c>
      <c r="J19" s="24">
        <f t="shared" ref="J19" si="14">$J$17*9.81*$J$18</f>
        <v>135.9666</v>
      </c>
      <c r="S19">
        <f t="shared" si="0"/>
        <v>1</v>
      </c>
      <c r="T19" t="str">
        <f t="shared" si="1"/>
        <v/>
      </c>
      <c r="U19">
        <f t="shared" si="2"/>
        <v>0</v>
      </c>
      <c r="W19">
        <f t="shared" si="3"/>
        <v>27.500000000000004</v>
      </c>
      <c r="X19">
        <f t="shared" si="4"/>
        <v>135.9666</v>
      </c>
      <c r="Y19">
        <f t="shared" si="5"/>
        <v>0</v>
      </c>
      <c r="Z19">
        <f>Table1[[#This Row],[Accel (N)]]+Table1[[#This Row],[RR (N)]]+Table1[[#This Row],[Aero Drag (N)]]</f>
        <v>163.4666</v>
      </c>
      <c r="AA19">
        <f>Table1[[#This Row],[Total (N)]]*((E19/3.6)/1000)</f>
        <v>0</v>
      </c>
      <c r="AB19">
        <f>Table1[[#This Row],[Power (kW)]]*1000</f>
        <v>0</v>
      </c>
      <c r="AC19">
        <f>(Table1[[#This Row],[Power (kW)]]*1000)*D19</f>
        <v>0</v>
      </c>
      <c r="AD19" s="25">
        <f t="shared" si="6"/>
        <v>0</v>
      </c>
      <c r="AE19" s="25">
        <f t="shared" si="7"/>
        <v>0</v>
      </c>
      <c r="AF19" s="25">
        <f>SUM($AD$8:AD19)</f>
        <v>0</v>
      </c>
      <c r="AG19" s="25">
        <f>SUM($AE$8:AE19)</f>
        <v>0</v>
      </c>
      <c r="AH19" s="25"/>
      <c r="AI19" s="37">
        <f>SUM($AD$8:AD19)</f>
        <v>0</v>
      </c>
      <c r="AJ19" s="37">
        <f>SUM($AE$8:AE19)</f>
        <v>0</v>
      </c>
      <c r="AK19" s="37">
        <f t="shared" si="9"/>
        <v>0</v>
      </c>
    </row>
    <row r="20" spans="2:37" x14ac:dyDescent="0.3">
      <c r="B20" s="3" t="s">
        <v>47</v>
      </c>
      <c r="C20" s="3">
        <v>12</v>
      </c>
      <c r="D20" s="3">
        <v>12</v>
      </c>
      <c r="E20" s="10">
        <v>0.2</v>
      </c>
      <c r="F20" s="17">
        <f t="shared" si="12"/>
        <v>0.2361111111111111</v>
      </c>
      <c r="G20" s="17">
        <f t="shared" si="13"/>
        <v>0.85</v>
      </c>
      <c r="I20" t="s">
        <v>72</v>
      </c>
      <c r="J20">
        <v>1.2350000000000001</v>
      </c>
      <c r="S20">
        <f t="shared" si="0"/>
        <v>1</v>
      </c>
      <c r="T20" t="str">
        <f t="shared" si="1"/>
        <v/>
      </c>
      <c r="U20">
        <f t="shared" si="2"/>
        <v>5.5555555555555559E-2</v>
      </c>
      <c r="W20">
        <f t="shared" si="3"/>
        <v>233.75</v>
      </c>
      <c r="X20">
        <f t="shared" si="4"/>
        <v>135.9666</v>
      </c>
      <c r="Y20">
        <f t="shared" si="5"/>
        <v>1.6699911194444448E-3</v>
      </c>
      <c r="Z20">
        <f>Table1[[#This Row],[Accel (N)]]+Table1[[#This Row],[RR (N)]]+Table1[[#This Row],[Aero Drag (N)]]</f>
        <v>369.71826999111943</v>
      </c>
      <c r="AA20">
        <f>Table1[[#This Row],[Total (N)]]*((E20/3.6)/1000)</f>
        <v>2.0539903888395526E-2</v>
      </c>
      <c r="AB20">
        <f>Table1[[#This Row],[Power (kW)]]*1000</f>
        <v>20.539903888395525</v>
      </c>
      <c r="AC20">
        <f>(Table1[[#This Row],[Power (kW)]]*1000)*D20</f>
        <v>246.47884666074629</v>
      </c>
      <c r="AD20" s="25">
        <f>IF(AB20&lt;0, AB20, 0) *-1</f>
        <v>0</v>
      </c>
      <c r="AE20" s="25">
        <f t="shared" si="7"/>
        <v>20.539903888395525</v>
      </c>
      <c r="AF20" s="25">
        <f>SUM($AD$8:AD20)</f>
        <v>0</v>
      </c>
      <c r="AG20" s="25">
        <f>SUM($AE$8:AE20)</f>
        <v>20.539903888395525</v>
      </c>
      <c r="AH20" s="25"/>
      <c r="AI20" s="37">
        <f>SUM($AD$8:AD20)</f>
        <v>0</v>
      </c>
      <c r="AJ20" s="37">
        <f>SUM($AE$8:AE20)</f>
        <v>20.539903888395525</v>
      </c>
      <c r="AK20" s="37">
        <f t="shared" si="9"/>
        <v>0</v>
      </c>
    </row>
    <row r="21" spans="2:37" x14ac:dyDescent="0.3">
      <c r="B21" s="3" t="s">
        <v>47</v>
      </c>
      <c r="C21" s="3">
        <v>13</v>
      </c>
      <c r="D21" s="3">
        <v>13</v>
      </c>
      <c r="E21" s="10">
        <v>1.7</v>
      </c>
      <c r="F21" s="17">
        <f t="shared" si="12"/>
        <v>0.72222222222222221</v>
      </c>
      <c r="G21" s="17">
        <f t="shared" si="13"/>
        <v>2.6</v>
      </c>
      <c r="I21" t="s">
        <v>74</v>
      </c>
      <c r="J21">
        <v>0.38</v>
      </c>
      <c r="S21">
        <f t="shared" si="0"/>
        <v>0</v>
      </c>
      <c r="T21">
        <f t="shared" si="1"/>
        <v>1.7</v>
      </c>
      <c r="U21">
        <f t="shared" si="2"/>
        <v>0.47222222222222221</v>
      </c>
      <c r="W21">
        <f t="shared" si="3"/>
        <v>715</v>
      </c>
      <c r="X21">
        <f t="shared" si="4"/>
        <v>135.9666</v>
      </c>
      <c r="Y21">
        <f t="shared" si="5"/>
        <v>0.12065685837986112</v>
      </c>
      <c r="Z21">
        <f>Table1[[#This Row],[Accel (N)]]+Table1[[#This Row],[RR (N)]]+Table1[[#This Row],[Aero Drag (N)]]</f>
        <v>851.08725685837987</v>
      </c>
      <c r="AA21">
        <f>Table1[[#This Row],[Total (N)]]*((E21/3.6)/1000)</f>
        <v>0.40190231573867935</v>
      </c>
      <c r="AB21">
        <f>Table1[[#This Row],[Power (kW)]]*1000</f>
        <v>401.90231573867936</v>
      </c>
      <c r="AC21">
        <f>(Table1[[#This Row],[Power (kW)]]*1000)*D21</f>
        <v>5224.7301046028315</v>
      </c>
      <c r="AD21" s="25">
        <f t="shared" si="6"/>
        <v>0</v>
      </c>
      <c r="AE21" s="25">
        <f t="shared" si="7"/>
        <v>401.90231573867936</v>
      </c>
      <c r="AF21" s="25">
        <f>SUM($AD$8:AD21)</f>
        <v>0</v>
      </c>
      <c r="AG21" s="25">
        <f>SUM($AE$8:AE21)</f>
        <v>422.44221962707491</v>
      </c>
      <c r="AH21" s="25"/>
      <c r="AI21" s="37">
        <f>SUM($AD$8:AD21)</f>
        <v>0</v>
      </c>
      <c r="AJ21" s="37">
        <f>SUM($AE$8:AE21)</f>
        <v>422.44221962707491</v>
      </c>
      <c r="AK21" s="37">
        <f t="shared" si="9"/>
        <v>0</v>
      </c>
    </row>
    <row r="22" spans="2:37" x14ac:dyDescent="0.3">
      <c r="B22" s="3" t="s">
        <v>47</v>
      </c>
      <c r="C22" s="3">
        <v>14</v>
      </c>
      <c r="D22" s="3">
        <v>14</v>
      </c>
      <c r="E22" s="10">
        <v>5.4</v>
      </c>
      <c r="F22" s="17">
        <f t="shared" si="12"/>
        <v>1.1388888888888891</v>
      </c>
      <c r="G22" s="17">
        <f t="shared" si="13"/>
        <v>4.1000000000000005</v>
      </c>
      <c r="S22">
        <f t="shared" si="0"/>
        <v>0</v>
      </c>
      <c r="T22">
        <f t="shared" si="1"/>
        <v>5.4</v>
      </c>
      <c r="U22">
        <f t="shared" si="2"/>
        <v>1.5</v>
      </c>
      <c r="W22">
        <f t="shared" si="3"/>
        <v>1127.5000000000002</v>
      </c>
      <c r="X22">
        <f t="shared" si="4"/>
        <v>135.9666</v>
      </c>
      <c r="Y22">
        <f t="shared" si="5"/>
        <v>1.2174235260750002</v>
      </c>
      <c r="Z22">
        <f>Table1[[#This Row],[Accel (N)]]+Table1[[#This Row],[RR (N)]]+Table1[[#This Row],[Aero Drag (N)]]</f>
        <v>1264.6840235260752</v>
      </c>
      <c r="AA22">
        <f>Table1[[#This Row],[Total (N)]]*((E22/3.6)/1000)</f>
        <v>1.8970260352891128</v>
      </c>
      <c r="AB22">
        <f>Table1[[#This Row],[Power (kW)]]*1000</f>
        <v>1897.0260352891128</v>
      </c>
      <c r="AC22">
        <f>(Table1[[#This Row],[Power (kW)]]*1000)*D22</f>
        <v>26558.364494047579</v>
      </c>
      <c r="AD22" s="25">
        <f t="shared" si="6"/>
        <v>0</v>
      </c>
      <c r="AE22" s="25">
        <f t="shared" si="7"/>
        <v>1897.0260352891128</v>
      </c>
      <c r="AF22" s="25">
        <f>SUM($AD$8:AD22)</f>
        <v>0</v>
      </c>
      <c r="AG22" s="25">
        <f>SUM($AE$8:AE22)</f>
        <v>2319.4682549161876</v>
      </c>
      <c r="AH22" s="25"/>
      <c r="AI22" s="37">
        <f>SUM($AD$8:AD22)</f>
        <v>0</v>
      </c>
      <c r="AJ22" s="37">
        <f>SUM($AE$8:AE22)</f>
        <v>2319.4682549161876</v>
      </c>
      <c r="AK22" s="37">
        <f t="shared" si="9"/>
        <v>0</v>
      </c>
    </row>
    <row r="23" spans="2:37" x14ac:dyDescent="0.3">
      <c r="B23" s="3" t="s">
        <v>47</v>
      </c>
      <c r="C23" s="3">
        <v>15</v>
      </c>
      <c r="D23" s="3">
        <v>15</v>
      </c>
      <c r="E23" s="10">
        <v>9.9</v>
      </c>
      <c r="F23" s="17">
        <f t="shared" si="12"/>
        <v>1.0694444444444444</v>
      </c>
      <c r="G23" s="17">
        <f t="shared" si="13"/>
        <v>3.8499999999999996</v>
      </c>
      <c r="S23">
        <f t="shared" si="0"/>
        <v>0</v>
      </c>
      <c r="T23">
        <f t="shared" si="1"/>
        <v>9.9</v>
      </c>
      <c r="U23">
        <f t="shared" si="2"/>
        <v>2.75</v>
      </c>
      <c r="W23">
        <f t="shared" si="3"/>
        <v>1058.75</v>
      </c>
      <c r="X23">
        <f t="shared" si="4"/>
        <v>135.9666</v>
      </c>
      <c r="Y23">
        <f t="shared" si="5"/>
        <v>4.0918957404187504</v>
      </c>
      <c r="Z23">
        <f>Table1[[#This Row],[Accel (N)]]+Table1[[#This Row],[RR (N)]]+Table1[[#This Row],[Aero Drag (N)]]</f>
        <v>1198.8084957404187</v>
      </c>
      <c r="AA23">
        <f>Table1[[#This Row],[Total (N)]]*((E23/3.6)/1000)</f>
        <v>3.2967233632861515</v>
      </c>
      <c r="AB23">
        <f>Table1[[#This Row],[Power (kW)]]*1000</f>
        <v>3296.7233632861517</v>
      </c>
      <c r="AC23">
        <f>(Table1[[#This Row],[Power (kW)]]*1000)*D23</f>
        <v>49450.850449292273</v>
      </c>
      <c r="AD23" s="25">
        <f t="shared" si="6"/>
        <v>0</v>
      </c>
      <c r="AE23" s="25">
        <f t="shared" si="7"/>
        <v>3296.7233632861517</v>
      </c>
      <c r="AF23" s="25">
        <f>SUM($AD$8:AD23)</f>
        <v>0</v>
      </c>
      <c r="AG23" s="25">
        <f>SUM($AE$8:AE23)</f>
        <v>5616.1916182023397</v>
      </c>
      <c r="AH23" s="25"/>
      <c r="AI23" s="37">
        <f>SUM($AD$8:AD23)</f>
        <v>0</v>
      </c>
      <c r="AJ23" s="37">
        <f>SUM($AE$8:AE23)</f>
        <v>5616.1916182023397</v>
      </c>
      <c r="AK23" s="37">
        <f t="shared" si="9"/>
        <v>0</v>
      </c>
    </row>
    <row r="24" spans="2:37" x14ac:dyDescent="0.3">
      <c r="B24" s="3" t="s">
        <v>47</v>
      </c>
      <c r="C24" s="3">
        <v>16</v>
      </c>
      <c r="D24" s="3">
        <v>16</v>
      </c>
      <c r="E24" s="10">
        <v>13.1</v>
      </c>
      <c r="F24" s="17">
        <f t="shared" si="12"/>
        <v>0.97222222222222199</v>
      </c>
      <c r="G24" s="17">
        <f t="shared" si="13"/>
        <v>3.4999999999999991</v>
      </c>
      <c r="S24">
        <f t="shared" si="0"/>
        <v>0</v>
      </c>
      <c r="T24">
        <f t="shared" si="1"/>
        <v>13.1</v>
      </c>
      <c r="U24">
        <f t="shared" si="2"/>
        <v>3.6388888888888888</v>
      </c>
      <c r="W24">
        <f t="shared" si="3"/>
        <v>962.49999999999977</v>
      </c>
      <c r="X24">
        <f t="shared" si="4"/>
        <v>135.9666</v>
      </c>
      <c r="Y24">
        <f t="shared" si="5"/>
        <v>7.1646794001965288</v>
      </c>
      <c r="Z24">
        <f>Table1[[#This Row],[Accel (N)]]+Table1[[#This Row],[RR (N)]]+Table1[[#This Row],[Aero Drag (N)]]</f>
        <v>1105.6312794001963</v>
      </c>
      <c r="AA24">
        <f>Table1[[#This Row],[Total (N)]]*((E24/3.6)/1000)</f>
        <v>4.0232693778173809</v>
      </c>
      <c r="AB24">
        <f>Table1[[#This Row],[Power (kW)]]*1000</f>
        <v>4023.2693778173807</v>
      </c>
      <c r="AC24">
        <f>(Table1[[#This Row],[Power (kW)]]*1000)*D24</f>
        <v>64372.310045078091</v>
      </c>
      <c r="AD24" s="25">
        <f t="shared" si="6"/>
        <v>0</v>
      </c>
      <c r="AE24" s="25">
        <f t="shared" si="7"/>
        <v>4023.2693778173807</v>
      </c>
      <c r="AF24" s="25">
        <f>SUM($AD$8:AD24)</f>
        <v>0</v>
      </c>
      <c r="AG24" s="25">
        <f>SUM($AE$8:AE24)</f>
        <v>9639.4609960197195</v>
      </c>
      <c r="AH24" s="25"/>
      <c r="AI24" s="37">
        <f>SUM($AD$8:AD24)</f>
        <v>0</v>
      </c>
      <c r="AJ24" s="37">
        <f>SUM($AE$8:AE24)</f>
        <v>9639.4609960197195</v>
      </c>
      <c r="AK24" s="37">
        <f t="shared" si="9"/>
        <v>0</v>
      </c>
    </row>
    <row r="25" spans="2:37" x14ac:dyDescent="0.3">
      <c r="B25" s="3" t="s">
        <v>47</v>
      </c>
      <c r="C25" s="3">
        <v>17</v>
      </c>
      <c r="D25" s="3">
        <v>17</v>
      </c>
      <c r="E25" s="10">
        <v>16.899999999999999</v>
      </c>
      <c r="F25" s="17">
        <f t="shared" si="12"/>
        <v>1.1944444444444444</v>
      </c>
      <c r="G25" s="17">
        <f t="shared" si="13"/>
        <v>4.3</v>
      </c>
      <c r="S25">
        <f t="shared" si="0"/>
        <v>0</v>
      </c>
      <c r="T25">
        <f t="shared" si="1"/>
        <v>16.899999999999999</v>
      </c>
      <c r="U25">
        <f t="shared" si="2"/>
        <v>4.6944444444444438</v>
      </c>
      <c r="W25">
        <f t="shared" si="3"/>
        <v>1182.5</v>
      </c>
      <c r="X25">
        <f t="shared" si="4"/>
        <v>135.9666</v>
      </c>
      <c r="Y25">
        <f t="shared" si="5"/>
        <v>11.924154090613193</v>
      </c>
      <c r="Z25">
        <f>Table1[[#This Row],[Accel (N)]]+Table1[[#This Row],[RR (N)]]+Table1[[#This Row],[Aero Drag (N)]]</f>
        <v>1330.3907540906132</v>
      </c>
      <c r="AA25">
        <f>Table1[[#This Row],[Total (N)]]*((E25/3.6)/1000)</f>
        <v>6.2454454844809337</v>
      </c>
      <c r="AB25">
        <f>Table1[[#This Row],[Power (kW)]]*1000</f>
        <v>6245.4454844809334</v>
      </c>
      <c r="AC25">
        <f>(Table1[[#This Row],[Power (kW)]]*1000)*D25</f>
        <v>106172.57323617587</v>
      </c>
      <c r="AD25" s="25">
        <f t="shared" si="6"/>
        <v>0</v>
      </c>
      <c r="AE25" s="25">
        <f t="shared" si="7"/>
        <v>6245.4454844809334</v>
      </c>
      <c r="AF25" s="25">
        <f>SUM($AD$8:AD25)</f>
        <v>0</v>
      </c>
      <c r="AG25" s="25">
        <f>SUM($AE$8:AE25)</f>
        <v>15884.906480500653</v>
      </c>
      <c r="AH25" s="25"/>
      <c r="AI25" s="37">
        <f>SUM($AD$8:AD25)</f>
        <v>0</v>
      </c>
      <c r="AJ25" s="37">
        <f>SUM($AE$8:AE25)</f>
        <v>15884.906480500653</v>
      </c>
      <c r="AK25" s="37">
        <f t="shared" si="9"/>
        <v>0</v>
      </c>
    </row>
    <row r="26" spans="2:37" x14ac:dyDescent="0.3">
      <c r="B26" s="3" t="s">
        <v>47</v>
      </c>
      <c r="C26" s="3">
        <v>18</v>
      </c>
      <c r="D26" s="3">
        <v>18</v>
      </c>
      <c r="E26" s="10">
        <v>21.7</v>
      </c>
      <c r="F26" s="17">
        <f t="shared" si="12"/>
        <v>1.2638888888888891</v>
      </c>
      <c r="G26" s="17">
        <f t="shared" si="13"/>
        <v>4.5500000000000007</v>
      </c>
      <c r="S26">
        <f t="shared" si="0"/>
        <v>0</v>
      </c>
      <c r="T26">
        <f t="shared" si="1"/>
        <v>21.7</v>
      </c>
      <c r="U26">
        <f t="shared" si="2"/>
        <v>6.0277777777777777</v>
      </c>
      <c r="W26">
        <f t="shared" si="3"/>
        <v>1251.2500000000002</v>
      </c>
      <c r="X26">
        <f t="shared" si="4"/>
        <v>135.9666</v>
      </c>
      <c r="Y26">
        <f t="shared" si="5"/>
        <v>19.65955295587986</v>
      </c>
      <c r="Z26">
        <f>Table1[[#This Row],[Accel (N)]]+Table1[[#This Row],[RR (N)]]+Table1[[#This Row],[Aero Drag (N)]]</f>
        <v>1406.8761529558801</v>
      </c>
      <c r="AA26">
        <f>Table1[[#This Row],[Total (N)]]*((E26/3.6)/1000)</f>
        <v>8.4803368108729433</v>
      </c>
      <c r="AB26">
        <f>Table1[[#This Row],[Power (kW)]]*1000</f>
        <v>8480.3368108729428</v>
      </c>
      <c r="AC26">
        <f>(Table1[[#This Row],[Power (kW)]]*1000)*D26</f>
        <v>152646.06259571298</v>
      </c>
      <c r="AD26" s="25">
        <f t="shared" si="6"/>
        <v>0</v>
      </c>
      <c r="AE26" s="25">
        <f t="shared" si="7"/>
        <v>8480.3368108729428</v>
      </c>
      <c r="AF26" s="25">
        <f>SUM($AD$8:AD26)</f>
        <v>0</v>
      </c>
      <c r="AG26" s="25">
        <f>SUM($AE$8:AE26)</f>
        <v>24365.243291373597</v>
      </c>
      <c r="AH26" s="25"/>
      <c r="AI26" s="37">
        <f>SUM($AD$8:AD26)</f>
        <v>0</v>
      </c>
      <c r="AJ26" s="37">
        <f>SUM($AE$8:AE26)</f>
        <v>24365.243291373597</v>
      </c>
      <c r="AK26" s="37">
        <f t="shared" si="9"/>
        <v>0</v>
      </c>
    </row>
    <row r="27" spans="2:37" x14ac:dyDescent="0.3">
      <c r="B27" s="3" t="s">
        <v>47</v>
      </c>
      <c r="C27" s="3">
        <v>19</v>
      </c>
      <c r="D27" s="3">
        <v>19</v>
      </c>
      <c r="E27" s="10">
        <v>26</v>
      </c>
      <c r="F27" s="17">
        <f t="shared" si="12"/>
        <v>0.80555555555555558</v>
      </c>
      <c r="G27" s="17">
        <f t="shared" si="13"/>
        <v>2.9000000000000004</v>
      </c>
      <c r="S27">
        <f t="shared" si="0"/>
        <v>0</v>
      </c>
      <c r="T27">
        <f t="shared" si="1"/>
        <v>26</v>
      </c>
      <c r="U27">
        <f t="shared" si="2"/>
        <v>7.2222222222222223</v>
      </c>
      <c r="W27">
        <f t="shared" si="3"/>
        <v>797.5</v>
      </c>
      <c r="X27">
        <f t="shared" si="4"/>
        <v>135.9666</v>
      </c>
      <c r="Y27">
        <f t="shared" si="5"/>
        <v>28.222849918611114</v>
      </c>
      <c r="Z27">
        <f>Table1[[#This Row],[Accel (N)]]+Table1[[#This Row],[RR (N)]]+Table1[[#This Row],[Aero Drag (N)]]</f>
        <v>961.6894499186111</v>
      </c>
      <c r="AA27">
        <f>Table1[[#This Row],[Total (N)]]*((E27/3.6)/1000)</f>
        <v>6.9455349160788575</v>
      </c>
      <c r="AB27">
        <f>Table1[[#This Row],[Power (kW)]]*1000</f>
        <v>6945.5349160788573</v>
      </c>
      <c r="AC27">
        <f>(Table1[[#This Row],[Power (kW)]]*1000)*D27</f>
        <v>131965.16340549829</v>
      </c>
      <c r="AD27" s="25">
        <f t="shared" si="6"/>
        <v>0</v>
      </c>
      <c r="AE27" s="25">
        <f t="shared" si="7"/>
        <v>6945.5349160788573</v>
      </c>
      <c r="AF27" s="25">
        <f>SUM($AD$8:AD27)</f>
        <v>0</v>
      </c>
      <c r="AG27" s="25">
        <f>SUM($AE$8:AE27)</f>
        <v>31310.778207452455</v>
      </c>
      <c r="AH27" s="25"/>
      <c r="AI27" s="37">
        <f>SUM($AD$8:AD27)</f>
        <v>0</v>
      </c>
      <c r="AJ27" s="37">
        <f>SUM($AE$8:AE27)</f>
        <v>31310.778207452455</v>
      </c>
      <c r="AK27" s="37">
        <f t="shared" si="9"/>
        <v>0</v>
      </c>
    </row>
    <row r="28" spans="2:37" x14ac:dyDescent="0.3">
      <c r="B28" s="3" t="s">
        <v>47</v>
      </c>
      <c r="C28" s="3">
        <v>20</v>
      </c>
      <c r="D28" s="3">
        <v>20</v>
      </c>
      <c r="E28" s="10">
        <v>27.5</v>
      </c>
      <c r="F28" s="17">
        <f t="shared" si="12"/>
        <v>0.29166666666666685</v>
      </c>
      <c r="G28" s="17">
        <f t="shared" si="13"/>
        <v>1.0500000000000007</v>
      </c>
      <c r="S28">
        <f t="shared" si="0"/>
        <v>0</v>
      </c>
      <c r="T28">
        <f t="shared" si="1"/>
        <v>27.5</v>
      </c>
      <c r="U28">
        <f t="shared" si="2"/>
        <v>7.6388888888888884</v>
      </c>
      <c r="W28">
        <f t="shared" si="3"/>
        <v>288.75000000000017</v>
      </c>
      <c r="X28">
        <f t="shared" si="4"/>
        <v>135.9666</v>
      </c>
      <c r="Y28">
        <f t="shared" si="5"/>
        <v>31.573269601996525</v>
      </c>
      <c r="Z28">
        <f>Table1[[#This Row],[Accel (N)]]+Table1[[#This Row],[RR (N)]]+Table1[[#This Row],[Aero Drag (N)]]</f>
        <v>456.28986960199671</v>
      </c>
      <c r="AA28">
        <f>Table1[[#This Row],[Total (N)]]*((E28/3.6)/1000)</f>
        <v>3.4855476150152525</v>
      </c>
      <c r="AB28">
        <f>Table1[[#This Row],[Power (kW)]]*1000</f>
        <v>3485.5476150152526</v>
      </c>
      <c r="AC28">
        <f>(Table1[[#This Row],[Power (kW)]]*1000)*D28</f>
        <v>69710.952300305056</v>
      </c>
      <c r="AD28" s="25">
        <f t="shared" si="6"/>
        <v>0</v>
      </c>
      <c r="AE28" s="25">
        <f t="shared" si="7"/>
        <v>3485.5476150152526</v>
      </c>
      <c r="AF28" s="25">
        <f>SUM($AD$8:AD28)</f>
        <v>0</v>
      </c>
      <c r="AG28" s="25">
        <f>SUM($AE$8:AE28)</f>
        <v>34796.325822467705</v>
      </c>
      <c r="AH28" s="25"/>
      <c r="AI28" s="37">
        <f>SUM($AD$8:AD28)</f>
        <v>0</v>
      </c>
      <c r="AJ28" s="37">
        <f>SUM($AE$8:AE28)</f>
        <v>34796.325822467705</v>
      </c>
      <c r="AK28" s="37">
        <f t="shared" si="9"/>
        <v>0</v>
      </c>
    </row>
    <row r="29" spans="2:37" x14ac:dyDescent="0.3">
      <c r="B29" s="3" t="s">
        <v>47</v>
      </c>
      <c r="C29" s="3">
        <v>21</v>
      </c>
      <c r="D29" s="3">
        <v>21</v>
      </c>
      <c r="E29" s="10">
        <v>28.1</v>
      </c>
      <c r="F29" s="17">
        <f t="shared" si="12"/>
        <v>0.1111111111111112</v>
      </c>
      <c r="G29" s="17">
        <f t="shared" si="13"/>
        <v>0.40000000000000036</v>
      </c>
      <c r="S29">
        <f t="shared" si="0"/>
        <v>0</v>
      </c>
      <c r="T29">
        <f t="shared" si="1"/>
        <v>28.1</v>
      </c>
      <c r="U29">
        <f t="shared" si="2"/>
        <v>7.8055555555555554</v>
      </c>
      <c r="W29">
        <f t="shared" si="3"/>
        <v>110.00000000000009</v>
      </c>
      <c r="X29">
        <f t="shared" si="4"/>
        <v>135.9666</v>
      </c>
      <c r="Y29">
        <f t="shared" si="5"/>
        <v>32.966042195613198</v>
      </c>
      <c r="Z29">
        <f>Table1[[#This Row],[Accel (N)]]+Table1[[#This Row],[RR (N)]]+Table1[[#This Row],[Aero Drag (N)]]</f>
        <v>278.93264219561331</v>
      </c>
      <c r="AA29">
        <f>Table1[[#This Row],[Total (N)]]*((E29/3.6)/1000)</f>
        <v>2.1772242349157596</v>
      </c>
      <c r="AB29">
        <f>Table1[[#This Row],[Power (kW)]]*1000</f>
        <v>2177.2242349157596</v>
      </c>
      <c r="AC29">
        <f>(Table1[[#This Row],[Power (kW)]]*1000)*D29</f>
        <v>45721.708933230948</v>
      </c>
      <c r="AD29" s="25">
        <f t="shared" si="6"/>
        <v>0</v>
      </c>
      <c r="AE29" s="25">
        <f t="shared" si="7"/>
        <v>2177.2242349157596</v>
      </c>
      <c r="AF29" s="25">
        <f>SUM($AD$8:AD29)</f>
        <v>0</v>
      </c>
      <c r="AG29" s="25">
        <f>SUM($AE$8:AE29)</f>
        <v>36973.550057383465</v>
      </c>
      <c r="AH29" s="25"/>
      <c r="AI29" s="37">
        <f>SUM($AD$8:AD29)</f>
        <v>0</v>
      </c>
      <c r="AJ29" s="37">
        <f>SUM($AE$8:AE29)</f>
        <v>36973.550057383465</v>
      </c>
      <c r="AK29" s="37">
        <f t="shared" si="9"/>
        <v>0</v>
      </c>
    </row>
    <row r="30" spans="2:37" x14ac:dyDescent="0.3">
      <c r="B30" s="3" t="s">
        <v>47</v>
      </c>
      <c r="C30" s="3">
        <v>22</v>
      </c>
      <c r="D30" s="3">
        <v>22</v>
      </c>
      <c r="E30" s="10">
        <v>28.3</v>
      </c>
      <c r="F30" s="17">
        <f t="shared" si="12"/>
        <v>9.7222222222222127E-2</v>
      </c>
      <c r="G30" s="17">
        <f t="shared" si="13"/>
        <v>0.34999999999999964</v>
      </c>
      <c r="S30">
        <f t="shared" si="0"/>
        <v>0</v>
      </c>
      <c r="T30">
        <f t="shared" si="1"/>
        <v>28.3</v>
      </c>
      <c r="U30">
        <f t="shared" si="2"/>
        <v>7.8611111111111107</v>
      </c>
      <c r="W30">
        <f t="shared" si="3"/>
        <v>96.249999999999901</v>
      </c>
      <c r="X30">
        <f t="shared" si="4"/>
        <v>135.9666</v>
      </c>
      <c r="Y30">
        <f t="shared" si="5"/>
        <v>33.436979691296528</v>
      </c>
      <c r="Z30">
        <f>Table1[[#This Row],[Accel (N)]]+Table1[[#This Row],[RR (N)]]+Table1[[#This Row],[Aero Drag (N)]]</f>
        <v>265.65357969129644</v>
      </c>
      <c r="AA30">
        <f>Table1[[#This Row],[Total (N)]]*((E30/3.6)/1000)</f>
        <v>2.0883323070176911</v>
      </c>
      <c r="AB30">
        <f>Table1[[#This Row],[Power (kW)]]*1000</f>
        <v>2088.3323070176912</v>
      </c>
      <c r="AC30">
        <f>(Table1[[#This Row],[Power (kW)]]*1000)*D30</f>
        <v>45943.310754389204</v>
      </c>
      <c r="AD30" s="25">
        <f t="shared" si="6"/>
        <v>0</v>
      </c>
      <c r="AE30" s="25">
        <f t="shared" si="7"/>
        <v>2088.3323070176912</v>
      </c>
      <c r="AF30" s="25">
        <f>SUM($AD$8:AD30)</f>
        <v>0</v>
      </c>
      <c r="AG30" s="25">
        <f>SUM($AE$8:AE30)</f>
        <v>39061.882364401157</v>
      </c>
      <c r="AH30" s="25"/>
      <c r="AI30" s="37">
        <f>SUM($AD$8:AD30)</f>
        <v>0</v>
      </c>
      <c r="AJ30" s="37">
        <f>SUM($AE$8:AE30)</f>
        <v>39061.882364401157</v>
      </c>
      <c r="AK30" s="37">
        <f t="shared" si="9"/>
        <v>0</v>
      </c>
    </row>
    <row r="31" spans="2:37" x14ac:dyDescent="0.3">
      <c r="B31" s="3" t="s">
        <v>47</v>
      </c>
      <c r="C31" s="3">
        <v>23</v>
      </c>
      <c r="D31" s="3">
        <v>23</v>
      </c>
      <c r="E31" s="10">
        <v>28.8</v>
      </c>
      <c r="F31" s="17">
        <f t="shared" si="12"/>
        <v>0.1111111111111112</v>
      </c>
      <c r="G31" s="17">
        <f t="shared" si="13"/>
        <v>0.40000000000000036</v>
      </c>
      <c r="S31">
        <f t="shared" si="0"/>
        <v>0</v>
      </c>
      <c r="T31">
        <f t="shared" si="1"/>
        <v>28.8</v>
      </c>
      <c r="U31">
        <f t="shared" si="2"/>
        <v>8</v>
      </c>
      <c r="W31">
        <f t="shared" si="3"/>
        <v>110.00000000000009</v>
      </c>
      <c r="X31">
        <f t="shared" si="4"/>
        <v>135.9666</v>
      </c>
      <c r="Y31">
        <f t="shared" si="5"/>
        <v>34.628935852800005</v>
      </c>
      <c r="Z31">
        <f>Table1[[#This Row],[Accel (N)]]+Table1[[#This Row],[RR (N)]]+Table1[[#This Row],[Aero Drag (N)]]</f>
        <v>280.59553585280008</v>
      </c>
      <c r="AA31">
        <f>Table1[[#This Row],[Total (N)]]*((E31/3.6)/1000)</f>
        <v>2.2447642868224009</v>
      </c>
      <c r="AB31">
        <f>Table1[[#This Row],[Power (kW)]]*1000</f>
        <v>2244.7642868224011</v>
      </c>
      <c r="AC31">
        <f>(Table1[[#This Row],[Power (kW)]]*1000)*D31</f>
        <v>51629.578596915228</v>
      </c>
      <c r="AD31" s="25">
        <f t="shared" si="6"/>
        <v>0</v>
      </c>
      <c r="AE31" s="25">
        <f t="shared" si="7"/>
        <v>2244.7642868224011</v>
      </c>
      <c r="AF31" s="25">
        <f>SUM($AD$8:AD31)</f>
        <v>0</v>
      </c>
      <c r="AG31" s="25">
        <f>SUM($AE$8:AE31)</f>
        <v>41306.646651223557</v>
      </c>
      <c r="AH31" s="25"/>
      <c r="AI31" s="37">
        <f>SUM($AD$8:AD31)</f>
        <v>0</v>
      </c>
      <c r="AJ31" s="37">
        <f>SUM($AE$8:AE31)</f>
        <v>41306.646651223557</v>
      </c>
      <c r="AK31" s="37">
        <f t="shared" si="9"/>
        <v>0</v>
      </c>
    </row>
    <row r="32" spans="2:37" x14ac:dyDescent="0.3">
      <c r="B32" s="3" t="s">
        <v>47</v>
      </c>
      <c r="C32" s="3">
        <v>24</v>
      </c>
      <c r="D32" s="3">
        <v>24</v>
      </c>
      <c r="E32" s="10">
        <v>29.1</v>
      </c>
      <c r="F32" s="17">
        <f t="shared" si="12"/>
        <v>0.27777777777777779</v>
      </c>
      <c r="G32" s="17">
        <f t="shared" si="13"/>
        <v>1</v>
      </c>
      <c r="S32">
        <f t="shared" si="0"/>
        <v>0</v>
      </c>
      <c r="T32">
        <f t="shared" si="1"/>
        <v>29.1</v>
      </c>
      <c r="U32">
        <f t="shared" si="2"/>
        <v>8.0833333333333339</v>
      </c>
      <c r="W32">
        <f t="shared" si="3"/>
        <v>275</v>
      </c>
      <c r="X32">
        <f t="shared" si="4"/>
        <v>135.9666</v>
      </c>
      <c r="Y32">
        <f t="shared" si="5"/>
        <v>35.354129496418757</v>
      </c>
      <c r="Z32">
        <f>Table1[[#This Row],[Accel (N)]]+Table1[[#This Row],[RR (N)]]+Table1[[#This Row],[Aero Drag (N)]]</f>
        <v>446.32072949641872</v>
      </c>
      <c r="AA32">
        <f>Table1[[#This Row],[Total (N)]]*((E32/3.6)/1000)</f>
        <v>3.6077592300960521</v>
      </c>
      <c r="AB32">
        <f>Table1[[#This Row],[Power (kW)]]*1000</f>
        <v>3607.7592300960523</v>
      </c>
      <c r="AC32">
        <f>(Table1[[#This Row],[Power (kW)]]*1000)*D32</f>
        <v>86586.221522305248</v>
      </c>
      <c r="AD32" s="25">
        <f t="shared" si="6"/>
        <v>0</v>
      </c>
      <c r="AE32" s="25">
        <f t="shared" si="7"/>
        <v>3607.7592300960523</v>
      </c>
      <c r="AF32" s="25">
        <f>SUM($AD$8:AD32)</f>
        <v>0</v>
      </c>
      <c r="AG32" s="25">
        <f>SUM($AE$8:AE32)</f>
        <v>44914.40588131961</v>
      </c>
      <c r="AH32" s="25"/>
      <c r="AI32" s="37">
        <f>SUM($AD$8:AD32)</f>
        <v>0</v>
      </c>
      <c r="AJ32" s="37">
        <f>SUM($AE$8:AE32)</f>
        <v>44914.40588131961</v>
      </c>
      <c r="AK32" s="37">
        <f t="shared" si="9"/>
        <v>0</v>
      </c>
    </row>
    <row r="33" spans="2:37" x14ac:dyDescent="0.3">
      <c r="B33" s="3" t="s">
        <v>47</v>
      </c>
      <c r="C33" s="3">
        <v>25</v>
      </c>
      <c r="D33" s="3">
        <v>25</v>
      </c>
      <c r="E33" s="10">
        <v>30.8</v>
      </c>
      <c r="F33" s="17">
        <f t="shared" si="12"/>
        <v>0.38888888888888851</v>
      </c>
      <c r="G33" s="17">
        <f t="shared" si="13"/>
        <v>1.3999999999999986</v>
      </c>
      <c r="S33">
        <f t="shared" si="0"/>
        <v>0</v>
      </c>
      <c r="T33">
        <f t="shared" si="1"/>
        <v>30.8</v>
      </c>
      <c r="U33">
        <f t="shared" si="2"/>
        <v>8.5555555555555554</v>
      </c>
      <c r="W33">
        <f t="shared" si="3"/>
        <v>384.9999999999996</v>
      </c>
      <c r="X33">
        <f t="shared" si="4"/>
        <v>135.9666</v>
      </c>
      <c r="Y33">
        <f t="shared" si="5"/>
        <v>39.605509388744451</v>
      </c>
      <c r="Z33">
        <f>Table1[[#This Row],[Accel (N)]]+Table1[[#This Row],[RR (N)]]+Table1[[#This Row],[Aero Drag (N)]]</f>
        <v>560.57210938874414</v>
      </c>
      <c r="AA33">
        <f>Table1[[#This Row],[Total (N)]]*((E33/3.6)/1000)</f>
        <v>4.7960058247703667</v>
      </c>
      <c r="AB33">
        <f>Table1[[#This Row],[Power (kW)]]*1000</f>
        <v>4796.0058247703664</v>
      </c>
      <c r="AC33">
        <f>(Table1[[#This Row],[Power (kW)]]*1000)*D33</f>
        <v>119900.14561925916</v>
      </c>
      <c r="AD33" s="25">
        <f t="shared" si="6"/>
        <v>0</v>
      </c>
      <c r="AE33" s="25">
        <f t="shared" si="7"/>
        <v>4796.0058247703664</v>
      </c>
      <c r="AF33" s="25">
        <f>SUM($AD$8:AD33)</f>
        <v>0</v>
      </c>
      <c r="AG33" s="25">
        <f>SUM($AE$8:AE33)</f>
        <v>49710.411706089973</v>
      </c>
      <c r="AH33" s="25"/>
      <c r="AI33" s="37">
        <f>SUM($AD$8:AD33)</f>
        <v>0</v>
      </c>
      <c r="AJ33" s="37">
        <f>SUM($AE$8:AE33)</f>
        <v>49710.411706089973</v>
      </c>
      <c r="AK33" s="37">
        <f t="shared" si="9"/>
        <v>0</v>
      </c>
    </row>
    <row r="34" spans="2:37" x14ac:dyDescent="0.3">
      <c r="B34" s="3" t="s">
        <v>47</v>
      </c>
      <c r="C34" s="3">
        <v>26</v>
      </c>
      <c r="D34" s="3">
        <v>26</v>
      </c>
      <c r="E34" s="10">
        <v>31.9</v>
      </c>
      <c r="F34" s="17">
        <f t="shared" si="12"/>
        <v>0.45833333333333343</v>
      </c>
      <c r="G34" s="17">
        <f t="shared" si="13"/>
        <v>1.6500000000000004</v>
      </c>
      <c r="S34">
        <f t="shared" si="0"/>
        <v>0</v>
      </c>
      <c r="T34">
        <f t="shared" si="1"/>
        <v>31.9</v>
      </c>
      <c r="U34">
        <f t="shared" si="2"/>
        <v>8.8611111111111107</v>
      </c>
      <c r="W34">
        <f t="shared" si="3"/>
        <v>453.75000000000011</v>
      </c>
      <c r="X34">
        <f t="shared" si="4"/>
        <v>135.9666</v>
      </c>
      <c r="Y34">
        <f t="shared" si="5"/>
        <v>42.484991576446532</v>
      </c>
      <c r="Z34">
        <f>Table1[[#This Row],[Accel (N)]]+Table1[[#This Row],[RR (N)]]+Table1[[#This Row],[Aero Drag (N)]]</f>
        <v>632.20159157644662</v>
      </c>
      <c r="AA34">
        <f>Table1[[#This Row],[Total (N)]]*((E34/3.6)/1000)</f>
        <v>5.60200854758018</v>
      </c>
      <c r="AB34">
        <f>Table1[[#This Row],[Power (kW)]]*1000</f>
        <v>5602.0085475801798</v>
      </c>
      <c r="AC34">
        <f>(Table1[[#This Row],[Power (kW)]]*1000)*D34</f>
        <v>145652.22223708467</v>
      </c>
      <c r="AD34" s="25">
        <f t="shared" si="6"/>
        <v>0</v>
      </c>
      <c r="AE34" s="25">
        <f t="shared" si="7"/>
        <v>5602.0085475801798</v>
      </c>
      <c r="AF34" s="25">
        <f>SUM($AD$8:AD34)</f>
        <v>0</v>
      </c>
      <c r="AG34" s="25">
        <f>SUM($AE$8:AE34)</f>
        <v>55312.420253670156</v>
      </c>
      <c r="AH34" s="25"/>
      <c r="AI34" s="37">
        <f>SUM($AD$8:AD34)</f>
        <v>0</v>
      </c>
      <c r="AJ34" s="37">
        <f>SUM($AE$8:AE34)</f>
        <v>55312.420253670156</v>
      </c>
      <c r="AK34" s="37">
        <f t="shared" si="9"/>
        <v>0</v>
      </c>
    </row>
    <row r="35" spans="2:37" x14ac:dyDescent="0.3">
      <c r="B35" s="3" t="s">
        <v>47</v>
      </c>
      <c r="C35" s="3">
        <v>27</v>
      </c>
      <c r="D35" s="3">
        <v>27</v>
      </c>
      <c r="E35" s="10">
        <v>34.1</v>
      </c>
      <c r="F35" s="17">
        <f t="shared" si="12"/>
        <v>0.65277777777777812</v>
      </c>
      <c r="G35" s="17">
        <f t="shared" si="13"/>
        <v>2.3500000000000014</v>
      </c>
      <c r="S35">
        <f t="shared" si="0"/>
        <v>0</v>
      </c>
      <c r="T35">
        <f t="shared" si="1"/>
        <v>34.1</v>
      </c>
      <c r="U35">
        <f t="shared" si="2"/>
        <v>9.4722222222222232</v>
      </c>
      <c r="W35">
        <f t="shared" si="3"/>
        <v>646.25000000000034</v>
      </c>
      <c r="X35">
        <f t="shared" si="4"/>
        <v>135.9666</v>
      </c>
      <c r="Y35">
        <f t="shared" si="5"/>
        <v>48.547059340029875</v>
      </c>
      <c r="Z35">
        <f>Table1[[#This Row],[Accel (N)]]+Table1[[#This Row],[RR (N)]]+Table1[[#This Row],[Aero Drag (N)]]</f>
        <v>830.76365934003024</v>
      </c>
      <c r="AA35">
        <f>Table1[[#This Row],[Total (N)]]*((E35/3.6)/1000)</f>
        <v>7.8691779954152876</v>
      </c>
      <c r="AB35">
        <f>Table1[[#This Row],[Power (kW)]]*1000</f>
        <v>7869.177995415288</v>
      </c>
      <c r="AC35">
        <f>(Table1[[#This Row],[Power (kW)]]*1000)*D35</f>
        <v>212467.80587621278</v>
      </c>
      <c r="AD35" s="25">
        <f t="shared" si="6"/>
        <v>0</v>
      </c>
      <c r="AE35" s="25">
        <f t="shared" si="7"/>
        <v>7869.177995415288</v>
      </c>
      <c r="AF35" s="25">
        <f>SUM($AD$8:AD35)</f>
        <v>0</v>
      </c>
      <c r="AG35" s="25">
        <f>SUM($AE$8:AE35)</f>
        <v>63181.598249085444</v>
      </c>
      <c r="AH35" s="25"/>
      <c r="AI35" s="37">
        <f>SUM($AD$8:AD35)</f>
        <v>0</v>
      </c>
      <c r="AJ35" s="37">
        <f>SUM($AE$8:AE35)</f>
        <v>63181.598249085444</v>
      </c>
      <c r="AK35" s="37">
        <f t="shared" si="9"/>
        <v>0</v>
      </c>
    </row>
    <row r="36" spans="2:37" x14ac:dyDescent="0.3">
      <c r="B36" s="3" t="s">
        <v>47</v>
      </c>
      <c r="C36" s="3">
        <v>28</v>
      </c>
      <c r="D36" s="3">
        <v>28</v>
      </c>
      <c r="E36" s="10">
        <v>36.6</v>
      </c>
      <c r="F36" s="17">
        <f t="shared" si="12"/>
        <v>0.69444444444444442</v>
      </c>
      <c r="G36" s="17">
        <f t="shared" si="13"/>
        <v>2.5</v>
      </c>
      <c r="S36">
        <f t="shared" si="0"/>
        <v>0</v>
      </c>
      <c r="T36">
        <f t="shared" si="1"/>
        <v>36.6</v>
      </c>
      <c r="U36">
        <f t="shared" si="2"/>
        <v>10.166666666666666</v>
      </c>
      <c r="W36">
        <f t="shared" si="3"/>
        <v>687.5</v>
      </c>
      <c r="X36">
        <f t="shared" si="4"/>
        <v>135.9666</v>
      </c>
      <c r="Y36">
        <f t="shared" si="5"/>
        <v>55.926332599075003</v>
      </c>
      <c r="Z36">
        <f>Table1[[#This Row],[Accel (N)]]+Table1[[#This Row],[RR (N)]]+Table1[[#This Row],[Aero Drag (N)]]</f>
        <v>879.39293259907492</v>
      </c>
      <c r="AA36">
        <f>Table1[[#This Row],[Total (N)]]*((E36/3.6)/1000)</f>
        <v>8.9404948147572618</v>
      </c>
      <c r="AB36">
        <f>Table1[[#This Row],[Power (kW)]]*1000</f>
        <v>8940.4948147572613</v>
      </c>
      <c r="AC36">
        <f>(Table1[[#This Row],[Power (kW)]]*1000)*D36</f>
        <v>250333.85481320333</v>
      </c>
      <c r="AD36" s="25">
        <f t="shared" si="6"/>
        <v>0</v>
      </c>
      <c r="AE36" s="25">
        <f t="shared" si="7"/>
        <v>8940.4948147572613</v>
      </c>
      <c r="AF36" s="25">
        <f>SUM($AD$8:AD36)</f>
        <v>0</v>
      </c>
      <c r="AG36" s="25">
        <f>SUM($AE$8:AE36)</f>
        <v>72122.093063842709</v>
      </c>
      <c r="AH36" s="25"/>
      <c r="AI36" s="37">
        <f>SUM($AD$8:AD36)</f>
        <v>0</v>
      </c>
      <c r="AJ36" s="37">
        <f>SUM($AE$8:AE36)</f>
        <v>72122.093063842709</v>
      </c>
      <c r="AK36" s="37">
        <f t="shared" si="9"/>
        <v>0</v>
      </c>
    </row>
    <row r="37" spans="2:37" x14ac:dyDescent="0.3">
      <c r="B37" s="3" t="s">
        <v>47</v>
      </c>
      <c r="C37" s="3">
        <v>29</v>
      </c>
      <c r="D37" s="3">
        <v>29</v>
      </c>
      <c r="E37" s="10">
        <v>39.1</v>
      </c>
      <c r="F37" s="17">
        <f t="shared" si="12"/>
        <v>0.65277777777777712</v>
      </c>
      <c r="G37" s="17">
        <f t="shared" si="13"/>
        <v>2.3499999999999979</v>
      </c>
      <c r="S37">
        <f t="shared" si="0"/>
        <v>0</v>
      </c>
      <c r="T37">
        <f t="shared" si="1"/>
        <v>39.1</v>
      </c>
      <c r="U37">
        <f t="shared" si="2"/>
        <v>10.861111111111111</v>
      </c>
      <c r="W37">
        <f t="shared" si="3"/>
        <v>646.24999999999932</v>
      </c>
      <c r="X37">
        <f t="shared" si="4"/>
        <v>135.9666</v>
      </c>
      <c r="Y37">
        <f t="shared" si="5"/>
        <v>63.827478082946534</v>
      </c>
      <c r="Z37">
        <f>Table1[[#This Row],[Accel (N)]]+Table1[[#This Row],[RR (N)]]+Table1[[#This Row],[Aero Drag (N)]]</f>
        <v>846.04407808294582</v>
      </c>
      <c r="AA37">
        <f>Table1[[#This Row],[Total (N)]]*((E37/3.6)/1000)</f>
        <v>9.1889787369564395</v>
      </c>
      <c r="AB37">
        <f>Table1[[#This Row],[Power (kW)]]*1000</f>
        <v>9188.9787369564401</v>
      </c>
      <c r="AC37">
        <f>(Table1[[#This Row],[Power (kW)]]*1000)*D37</f>
        <v>266480.38337173674</v>
      </c>
      <c r="AD37" s="25">
        <f t="shared" si="6"/>
        <v>0</v>
      </c>
      <c r="AE37" s="25">
        <f t="shared" si="7"/>
        <v>9188.9787369564401</v>
      </c>
      <c r="AF37" s="25">
        <f>SUM($AD$8:AD37)</f>
        <v>0</v>
      </c>
      <c r="AG37" s="25">
        <f>SUM($AE$8:AE37)</f>
        <v>81311.071800799153</v>
      </c>
      <c r="AH37" s="25"/>
      <c r="AI37" s="37">
        <f>SUM($AD$8:AD37)</f>
        <v>0</v>
      </c>
      <c r="AJ37" s="37">
        <f>SUM($AE$8:AE37)</f>
        <v>81311.071800799153</v>
      </c>
      <c r="AK37" s="37">
        <f t="shared" si="9"/>
        <v>0</v>
      </c>
    </row>
    <row r="38" spans="2:37" x14ac:dyDescent="0.3">
      <c r="B38" s="3" t="s">
        <v>47</v>
      </c>
      <c r="C38" s="3">
        <v>30</v>
      </c>
      <c r="D38" s="3">
        <v>30</v>
      </c>
      <c r="E38" s="10">
        <v>41.3</v>
      </c>
      <c r="F38" s="17">
        <f t="shared" si="12"/>
        <v>0.47222222222222199</v>
      </c>
      <c r="G38" s="17">
        <f t="shared" si="13"/>
        <v>1.6999999999999993</v>
      </c>
      <c r="S38">
        <f t="shared" si="0"/>
        <v>0</v>
      </c>
      <c r="T38">
        <f t="shared" si="1"/>
        <v>41.3</v>
      </c>
      <c r="U38">
        <f t="shared" si="2"/>
        <v>11.472222222222221</v>
      </c>
      <c r="W38">
        <f t="shared" si="3"/>
        <v>467.49999999999977</v>
      </c>
      <c r="X38">
        <f t="shared" si="4"/>
        <v>135.9666</v>
      </c>
      <c r="Y38">
        <f t="shared" si="5"/>
        <v>71.212178813129867</v>
      </c>
      <c r="Z38">
        <f>Table1[[#This Row],[Accel (N)]]+Table1[[#This Row],[RR (N)]]+Table1[[#This Row],[Aero Drag (N)]]</f>
        <v>674.67877881312961</v>
      </c>
      <c r="AA38">
        <f>Table1[[#This Row],[Total (N)]]*((E38/3.6)/1000)</f>
        <v>7.7400648791617366</v>
      </c>
      <c r="AB38">
        <f>Table1[[#This Row],[Power (kW)]]*1000</f>
        <v>7740.0648791617368</v>
      </c>
      <c r="AC38">
        <f>(Table1[[#This Row],[Power (kW)]]*1000)*D38</f>
        <v>232201.94637485209</v>
      </c>
      <c r="AD38" s="25">
        <f t="shared" si="6"/>
        <v>0</v>
      </c>
      <c r="AE38" s="25">
        <f t="shared" si="7"/>
        <v>7740.0648791617368</v>
      </c>
      <c r="AF38" s="25">
        <f>SUM($AD$8:AD38)</f>
        <v>0</v>
      </c>
      <c r="AG38" s="25">
        <f>SUM($AE$8:AE38)</f>
        <v>89051.136679960895</v>
      </c>
      <c r="AH38" s="25"/>
      <c r="AI38" s="37">
        <f>SUM($AD$8:AD38)</f>
        <v>0</v>
      </c>
      <c r="AJ38" s="37">
        <f>SUM($AE$8:AE38)</f>
        <v>89051.136679960895</v>
      </c>
      <c r="AK38" s="37">
        <f t="shared" si="9"/>
        <v>0</v>
      </c>
    </row>
    <row r="39" spans="2:37" x14ac:dyDescent="0.3">
      <c r="B39" s="3" t="s">
        <v>47</v>
      </c>
      <c r="C39" s="3">
        <v>31</v>
      </c>
      <c r="D39" s="3">
        <v>31</v>
      </c>
      <c r="E39" s="10">
        <v>42.5</v>
      </c>
      <c r="F39" s="17">
        <f t="shared" si="12"/>
        <v>0.27777777777777779</v>
      </c>
      <c r="G39" s="17">
        <f t="shared" si="13"/>
        <v>1</v>
      </c>
      <c r="S39">
        <f t="shared" si="0"/>
        <v>0</v>
      </c>
      <c r="T39">
        <f t="shared" si="1"/>
        <v>42.5</v>
      </c>
      <c r="U39">
        <f t="shared" si="2"/>
        <v>11.805555555555555</v>
      </c>
      <c r="W39">
        <f t="shared" si="3"/>
        <v>275</v>
      </c>
      <c r="X39">
        <f t="shared" si="4"/>
        <v>135.9666</v>
      </c>
      <c r="Y39">
        <f t="shared" si="5"/>
        <v>75.410536487413196</v>
      </c>
      <c r="Z39">
        <f>Table1[[#This Row],[Accel (N)]]+Table1[[#This Row],[RR (N)]]+Table1[[#This Row],[Aero Drag (N)]]</f>
        <v>486.37713648741317</v>
      </c>
      <c r="AA39">
        <f>Table1[[#This Row],[Total (N)]]*((E39/3.6)/1000)</f>
        <v>5.7419523057541833</v>
      </c>
      <c r="AB39">
        <f>Table1[[#This Row],[Power (kW)]]*1000</f>
        <v>5741.9523057541828</v>
      </c>
      <c r="AC39">
        <f>(Table1[[#This Row],[Power (kW)]]*1000)*D39</f>
        <v>178000.52147837967</v>
      </c>
      <c r="AD39" s="25">
        <f t="shared" si="6"/>
        <v>0</v>
      </c>
      <c r="AE39" s="25">
        <f t="shared" si="7"/>
        <v>5741.9523057541828</v>
      </c>
      <c r="AF39" s="25">
        <f>SUM($AD$8:AD39)</f>
        <v>0</v>
      </c>
      <c r="AG39" s="25">
        <f>SUM($AE$8:AE39)</f>
        <v>94793.088985715076</v>
      </c>
      <c r="AH39" s="25"/>
      <c r="AI39" s="37">
        <f>SUM($AD$8:AD39)</f>
        <v>0</v>
      </c>
      <c r="AJ39" s="37">
        <f>SUM($AE$8:AE39)</f>
        <v>94793.088985715076</v>
      </c>
      <c r="AK39" s="37">
        <f t="shared" si="9"/>
        <v>0</v>
      </c>
    </row>
    <row r="40" spans="2:37" x14ac:dyDescent="0.3">
      <c r="B40" s="3" t="s">
        <v>47</v>
      </c>
      <c r="C40" s="3">
        <v>32</v>
      </c>
      <c r="D40" s="3">
        <v>32</v>
      </c>
      <c r="E40" s="10">
        <v>43.3</v>
      </c>
      <c r="F40" s="17">
        <f t="shared" si="12"/>
        <v>0.19444444444444425</v>
      </c>
      <c r="G40" s="17">
        <f t="shared" si="13"/>
        <v>0.69999999999999929</v>
      </c>
      <c r="S40">
        <f t="shared" si="0"/>
        <v>0</v>
      </c>
      <c r="T40">
        <f t="shared" si="1"/>
        <v>43.3</v>
      </c>
      <c r="U40">
        <f t="shared" si="2"/>
        <v>12.027777777777777</v>
      </c>
      <c r="W40">
        <f t="shared" si="3"/>
        <v>192.4999999999998</v>
      </c>
      <c r="X40">
        <f t="shared" si="4"/>
        <v>135.9666</v>
      </c>
      <c r="Y40">
        <f t="shared" si="5"/>
        <v>78.276241248379861</v>
      </c>
      <c r="Z40">
        <f>Table1[[#This Row],[Accel (N)]]+Table1[[#This Row],[RR (N)]]+Table1[[#This Row],[Aero Drag (N)]]</f>
        <v>406.74284124837965</v>
      </c>
      <c r="AA40">
        <f>Table1[[#This Row],[Total (N)]]*((E40/3.6)/1000)</f>
        <v>4.8922125072374545</v>
      </c>
      <c r="AB40">
        <f>Table1[[#This Row],[Power (kW)]]*1000</f>
        <v>4892.2125072374547</v>
      </c>
      <c r="AC40">
        <f>(Table1[[#This Row],[Power (kW)]]*1000)*D40</f>
        <v>156550.80023159855</v>
      </c>
      <c r="AD40" s="25">
        <f t="shared" si="6"/>
        <v>0</v>
      </c>
      <c r="AE40" s="25">
        <f t="shared" si="7"/>
        <v>4892.2125072374547</v>
      </c>
      <c r="AF40" s="25">
        <f>SUM($AD$8:AD40)</f>
        <v>0</v>
      </c>
      <c r="AG40" s="25">
        <f>SUM($AE$8:AE40)</f>
        <v>99685.301492952538</v>
      </c>
      <c r="AH40" s="25"/>
      <c r="AI40" s="37">
        <f>SUM($AD$8:AD40)</f>
        <v>0</v>
      </c>
      <c r="AJ40" s="37">
        <f>SUM($AE$8:AE40)</f>
        <v>99685.301492952538</v>
      </c>
      <c r="AK40" s="37">
        <f t="shared" si="9"/>
        <v>0</v>
      </c>
    </row>
    <row r="41" spans="2:37" x14ac:dyDescent="0.3">
      <c r="B41" s="3" t="s">
        <v>47</v>
      </c>
      <c r="C41" s="3">
        <v>33</v>
      </c>
      <c r="D41" s="3">
        <v>33</v>
      </c>
      <c r="E41" s="10">
        <v>43.9</v>
      </c>
      <c r="F41" s="17">
        <f t="shared" si="12"/>
        <v>0.15277777777777798</v>
      </c>
      <c r="G41" s="17">
        <f t="shared" si="13"/>
        <v>0.55000000000000071</v>
      </c>
      <c r="S41">
        <f t="shared" si="0"/>
        <v>0</v>
      </c>
      <c r="T41">
        <f t="shared" si="1"/>
        <v>43.9</v>
      </c>
      <c r="U41">
        <f t="shared" si="2"/>
        <v>12.194444444444443</v>
      </c>
      <c r="W41">
        <f t="shared" si="3"/>
        <v>151.2500000000002</v>
      </c>
      <c r="X41">
        <f t="shared" si="4"/>
        <v>135.9666</v>
      </c>
      <c r="Y41">
        <f t="shared" si="5"/>
        <v>80.460589632613193</v>
      </c>
      <c r="Z41">
        <f>Table1[[#This Row],[Accel (N)]]+Table1[[#This Row],[RR (N)]]+Table1[[#This Row],[Aero Drag (N)]]</f>
        <v>367.67718963261336</v>
      </c>
      <c r="AA41">
        <f>Table1[[#This Row],[Total (N)]]*((E41/3.6)/1000)</f>
        <v>4.4836190624643679</v>
      </c>
      <c r="AB41">
        <f>Table1[[#This Row],[Power (kW)]]*1000</f>
        <v>4483.6190624643677</v>
      </c>
      <c r="AC41">
        <f>(Table1[[#This Row],[Power (kW)]]*1000)*D41</f>
        <v>147959.42906132413</v>
      </c>
      <c r="AD41" s="25">
        <f t="shared" si="6"/>
        <v>0</v>
      </c>
      <c r="AE41" s="25">
        <f t="shared" si="7"/>
        <v>4483.6190624643677</v>
      </c>
      <c r="AF41" s="25">
        <f>SUM($AD$8:AD41)</f>
        <v>0</v>
      </c>
      <c r="AG41" s="25">
        <f>SUM($AE$8:AE41)</f>
        <v>104168.9205554169</v>
      </c>
      <c r="AH41" s="25"/>
      <c r="AI41" s="37">
        <f>SUM($AD$8:AD41)</f>
        <v>0</v>
      </c>
      <c r="AJ41" s="37">
        <f>SUM($AE$8:AE41)</f>
        <v>104168.9205554169</v>
      </c>
      <c r="AK41" s="37">
        <f t="shared" si="9"/>
        <v>0</v>
      </c>
    </row>
    <row r="42" spans="2:37" x14ac:dyDescent="0.3">
      <c r="B42" s="3" t="s">
        <v>47</v>
      </c>
      <c r="C42" s="3">
        <v>34</v>
      </c>
      <c r="D42" s="3">
        <v>34</v>
      </c>
      <c r="E42" s="10">
        <v>44.4</v>
      </c>
      <c r="F42" s="17">
        <f t="shared" si="12"/>
        <v>8.3333333333333523E-2</v>
      </c>
      <c r="G42" s="17">
        <f t="shared" si="13"/>
        <v>0.30000000000000071</v>
      </c>
      <c r="S42">
        <f t="shared" si="0"/>
        <v>0</v>
      </c>
      <c r="T42">
        <f t="shared" si="1"/>
        <v>44.4</v>
      </c>
      <c r="U42">
        <f t="shared" si="2"/>
        <v>12.333333333333332</v>
      </c>
      <c r="W42">
        <f t="shared" si="3"/>
        <v>82.500000000000185</v>
      </c>
      <c r="X42">
        <f t="shared" si="4"/>
        <v>135.9666</v>
      </c>
      <c r="Y42">
        <f t="shared" si="5"/>
        <v>82.303842330699993</v>
      </c>
      <c r="Z42">
        <f>Table1[[#This Row],[Accel (N)]]+Table1[[#This Row],[RR (N)]]+Table1[[#This Row],[Aero Drag (N)]]</f>
        <v>300.77044233070018</v>
      </c>
      <c r="AA42">
        <f>Table1[[#This Row],[Total (N)]]*((E42/3.6)/1000)</f>
        <v>3.7095021220786348</v>
      </c>
      <c r="AB42">
        <f>Table1[[#This Row],[Power (kW)]]*1000</f>
        <v>3709.5021220786348</v>
      </c>
      <c r="AC42">
        <f>(Table1[[#This Row],[Power (kW)]]*1000)*D42</f>
        <v>126123.07215067359</v>
      </c>
      <c r="AD42" s="25">
        <f t="shared" si="6"/>
        <v>0</v>
      </c>
      <c r="AE42" s="25">
        <f t="shared" si="7"/>
        <v>3709.5021220786348</v>
      </c>
      <c r="AF42" s="25">
        <f>SUM($AD$8:AD42)</f>
        <v>0</v>
      </c>
      <c r="AG42" s="25">
        <f>SUM($AE$8:AE42)</f>
        <v>107878.42267749553</v>
      </c>
      <c r="AH42" s="25"/>
      <c r="AI42" s="37">
        <f>SUM($AD$8:AD42)</f>
        <v>0</v>
      </c>
      <c r="AJ42" s="37">
        <f>SUM($AE$8:AE42)</f>
        <v>107878.42267749553</v>
      </c>
      <c r="AK42" s="37">
        <f t="shared" si="9"/>
        <v>0</v>
      </c>
    </row>
    <row r="43" spans="2:37" x14ac:dyDescent="0.3">
      <c r="B43" s="3" t="s">
        <v>47</v>
      </c>
      <c r="C43" s="3">
        <v>35</v>
      </c>
      <c r="D43" s="3">
        <v>35</v>
      </c>
      <c r="E43" s="10">
        <v>44.5</v>
      </c>
      <c r="F43" s="17">
        <f t="shared" si="12"/>
        <v>-2.7777777777777186E-2</v>
      </c>
      <c r="G43" s="17">
        <f t="shared" si="13"/>
        <v>-9.9999999999997868E-2</v>
      </c>
      <c r="S43">
        <f t="shared" si="0"/>
        <v>0</v>
      </c>
      <c r="T43">
        <f t="shared" si="1"/>
        <v>44.5</v>
      </c>
      <c r="U43">
        <f t="shared" si="2"/>
        <v>12.361111111111111</v>
      </c>
      <c r="W43">
        <f t="shared" si="3"/>
        <v>-27.499999999999414</v>
      </c>
      <c r="X43">
        <f t="shared" si="4"/>
        <v>135.9666</v>
      </c>
      <c r="Y43">
        <f t="shared" si="5"/>
        <v>82.674997856996526</v>
      </c>
      <c r="Z43">
        <f>Table1[[#This Row],[Accel (N)]]+Table1[[#This Row],[RR (N)]]+Table1[[#This Row],[Aero Drag (N)]]</f>
        <v>191.14159785699712</v>
      </c>
      <c r="AA43">
        <f>Table1[[#This Row],[Total (N)]]*((E43/3.6)/1000)</f>
        <v>2.362722529065659</v>
      </c>
      <c r="AB43">
        <f>Table1[[#This Row],[Power (kW)]]*1000</f>
        <v>2362.7225290656593</v>
      </c>
      <c r="AC43">
        <f>(Table1[[#This Row],[Power (kW)]]*1000)*D43</f>
        <v>82695.288517298075</v>
      </c>
      <c r="AD43" s="25">
        <f t="shared" si="6"/>
        <v>0</v>
      </c>
      <c r="AE43" s="25">
        <f t="shared" si="7"/>
        <v>2362.7225290656593</v>
      </c>
      <c r="AF43" s="25">
        <f>SUM($AD$8:AD43)</f>
        <v>0</v>
      </c>
      <c r="AG43" s="25">
        <f>SUM($AE$8:AE43)</f>
        <v>110241.1452065612</v>
      </c>
      <c r="AH43" s="25"/>
      <c r="AI43" s="37">
        <f>SUM($AD$8:AD43)</f>
        <v>0</v>
      </c>
      <c r="AJ43" s="37">
        <f>SUM($AE$8:AE43)</f>
        <v>110241.1452065612</v>
      </c>
      <c r="AK43" s="37">
        <f t="shared" si="9"/>
        <v>0</v>
      </c>
    </row>
    <row r="44" spans="2:37" x14ac:dyDescent="0.3">
      <c r="B44" s="3" t="s">
        <v>47</v>
      </c>
      <c r="C44" s="3">
        <v>36</v>
      </c>
      <c r="D44" s="3">
        <v>36</v>
      </c>
      <c r="E44" s="10">
        <v>44.2</v>
      </c>
      <c r="F44" s="17">
        <f t="shared" si="12"/>
        <v>-0.24999999999999961</v>
      </c>
      <c r="G44" s="17">
        <f t="shared" si="13"/>
        <v>-0.89999999999999858</v>
      </c>
      <c r="S44">
        <f t="shared" si="0"/>
        <v>0</v>
      </c>
      <c r="T44">
        <f t="shared" si="1"/>
        <v>44.2</v>
      </c>
      <c r="U44">
        <f t="shared" si="2"/>
        <v>12.277777777777779</v>
      </c>
      <c r="W44">
        <f t="shared" si="3"/>
        <v>-247.4999999999996</v>
      </c>
      <c r="X44">
        <f t="shared" si="4"/>
        <v>135.9666</v>
      </c>
      <c r="Y44">
        <f t="shared" si="5"/>
        <v>81.564036264786139</v>
      </c>
      <c r="Z44">
        <f>Table1[[#This Row],[Accel (N)]]+Table1[[#This Row],[RR (N)]]+Table1[[#This Row],[Aero Drag (N)]]</f>
        <v>-29.969363735213463</v>
      </c>
      <c r="AA44">
        <f>Table1[[#This Row],[Total (N)]]*((E44/3.6)/1000)</f>
        <v>-0.36795718808234307</v>
      </c>
      <c r="AB44">
        <f>Table1[[#This Row],[Power (kW)]]*1000</f>
        <v>-367.95718808234307</v>
      </c>
      <c r="AC44">
        <f>(Table1[[#This Row],[Power (kW)]]*1000)*D44</f>
        <v>-13246.458770964351</v>
      </c>
      <c r="AD44" s="25">
        <f>IF(AB44&lt;0, AB44, 0) *-1</f>
        <v>367.95718808234307</v>
      </c>
      <c r="AE44" s="25">
        <f t="shared" si="7"/>
        <v>0</v>
      </c>
      <c r="AF44" s="25">
        <f>SUM($AD$8:AD44)</f>
        <v>367.95718808234307</v>
      </c>
      <c r="AG44" s="25">
        <f>SUM($AE$8:AE44)</f>
        <v>110241.1452065612</v>
      </c>
      <c r="AH44" s="25"/>
      <c r="AI44" s="37">
        <f>SUM($AD$8:AD44)</f>
        <v>367.95718808234307</v>
      </c>
      <c r="AJ44" s="37">
        <f>SUM($AE$8:AE44)</f>
        <v>110241.1452065612</v>
      </c>
      <c r="AK44" s="37">
        <f t="shared" si="9"/>
        <v>257.57003165764013</v>
      </c>
    </row>
    <row r="45" spans="2:37" x14ac:dyDescent="0.3">
      <c r="B45" s="3" t="s">
        <v>47</v>
      </c>
      <c r="C45" s="3">
        <v>37</v>
      </c>
      <c r="D45" s="3">
        <v>37</v>
      </c>
      <c r="E45" s="10">
        <v>42.7</v>
      </c>
      <c r="F45" s="17">
        <f t="shared" si="12"/>
        <v>-0.59722222222222276</v>
      </c>
      <c r="G45" s="17">
        <f t="shared" si="13"/>
        <v>-2.1500000000000021</v>
      </c>
      <c r="S45">
        <f t="shared" si="0"/>
        <v>0</v>
      </c>
      <c r="T45">
        <f t="shared" si="1"/>
        <v>42.7</v>
      </c>
      <c r="U45">
        <f t="shared" si="2"/>
        <v>11.861111111111112</v>
      </c>
      <c r="W45">
        <f t="shared" si="3"/>
        <v>-591.25000000000057</v>
      </c>
      <c r="X45">
        <f t="shared" si="4"/>
        <v>135.9666</v>
      </c>
      <c r="Y45">
        <f t="shared" si="5"/>
        <v>76.121952704296561</v>
      </c>
      <c r="Z45">
        <f>Table1[[#This Row],[Accel (N)]]+Table1[[#This Row],[RR (N)]]+Table1[[#This Row],[Aero Drag (N)]]</f>
        <v>-379.16144729570402</v>
      </c>
      <c r="AA45">
        <f>Table1[[#This Row],[Total (N)]]*((E45/3.6)/1000)</f>
        <v>-4.4972760554240452</v>
      </c>
      <c r="AB45">
        <f>Table1[[#This Row],[Power (kW)]]*1000</f>
        <v>-4497.2760554240449</v>
      </c>
      <c r="AC45">
        <f>(Table1[[#This Row],[Power (kW)]]*1000)*D45</f>
        <v>-166399.21405068965</v>
      </c>
      <c r="AD45" s="25">
        <f t="shared" si="6"/>
        <v>4497.2760554240449</v>
      </c>
      <c r="AE45" s="25">
        <f t="shared" si="7"/>
        <v>0</v>
      </c>
      <c r="AF45" s="25">
        <f>SUM($AD$8:AD45)</f>
        <v>4865.2332435063881</v>
      </c>
      <c r="AG45" s="25">
        <f>SUM($AE$8:AE45)</f>
        <v>110241.1452065612</v>
      </c>
      <c r="AH45" s="25"/>
      <c r="AI45" s="37">
        <f>SUM($AD$8:AD45)</f>
        <v>4865.2332435063881</v>
      </c>
      <c r="AJ45" s="37">
        <f>SUM($AE$8:AE45)</f>
        <v>110241.1452065612</v>
      </c>
      <c r="AK45" s="37">
        <f t="shared" si="9"/>
        <v>3405.6632704544713</v>
      </c>
    </row>
    <row r="46" spans="2:37" x14ac:dyDescent="0.3">
      <c r="B46" s="3" t="s">
        <v>47</v>
      </c>
      <c r="C46" s="3">
        <v>38</v>
      </c>
      <c r="D46" s="3">
        <v>38</v>
      </c>
      <c r="E46" s="10">
        <v>39.9</v>
      </c>
      <c r="F46" s="17">
        <f t="shared" si="12"/>
        <v>-0.79166666666666707</v>
      </c>
      <c r="G46" s="17">
        <f t="shared" si="13"/>
        <v>-2.8500000000000014</v>
      </c>
      <c r="S46">
        <f t="shared" si="0"/>
        <v>0</v>
      </c>
      <c r="T46">
        <f t="shared" si="1"/>
        <v>39.9</v>
      </c>
      <c r="U46">
        <f t="shared" si="2"/>
        <v>11.083333333333332</v>
      </c>
      <c r="W46">
        <f t="shared" si="3"/>
        <v>-783.75000000000045</v>
      </c>
      <c r="X46">
        <f t="shared" si="4"/>
        <v>135.9666</v>
      </c>
      <c r="Y46">
        <f t="shared" si="5"/>
        <v>66.466064051668752</v>
      </c>
      <c r="Z46">
        <f>Table1[[#This Row],[Accel (N)]]+Table1[[#This Row],[RR (N)]]+Table1[[#This Row],[Aero Drag (N)]]</f>
        <v>-581.31733594833167</v>
      </c>
      <c r="AA46">
        <f>Table1[[#This Row],[Total (N)]]*((E46/3.6)/1000)</f>
        <v>-6.4429338067606752</v>
      </c>
      <c r="AB46">
        <f>Table1[[#This Row],[Power (kW)]]*1000</f>
        <v>-6442.933806760675</v>
      </c>
      <c r="AC46">
        <f>(Table1[[#This Row],[Power (kW)]]*1000)*D46</f>
        <v>-244831.48465690564</v>
      </c>
      <c r="AD46" s="25">
        <f t="shared" si="6"/>
        <v>6442.933806760675</v>
      </c>
      <c r="AE46" s="25">
        <f t="shared" si="7"/>
        <v>0</v>
      </c>
      <c r="AF46" s="25">
        <f>SUM($AD$8:AD46)</f>
        <v>11308.167050267064</v>
      </c>
      <c r="AG46" s="25">
        <f>SUM($AE$8:AE46)</f>
        <v>110241.1452065612</v>
      </c>
      <c r="AH46" s="25"/>
      <c r="AI46" s="37">
        <f>SUM($AD$8:AD46)</f>
        <v>11308.167050267064</v>
      </c>
      <c r="AJ46" s="37">
        <f>SUM($AE$8:AE46)</f>
        <v>110241.1452065612</v>
      </c>
      <c r="AK46" s="37">
        <f t="shared" si="9"/>
        <v>7915.7169351869443</v>
      </c>
    </row>
    <row r="47" spans="2:37" x14ac:dyDescent="0.3">
      <c r="B47" s="3" t="s">
        <v>47</v>
      </c>
      <c r="C47" s="3">
        <v>39</v>
      </c>
      <c r="D47" s="3">
        <v>39</v>
      </c>
      <c r="E47" s="10">
        <v>37</v>
      </c>
      <c r="F47" s="17">
        <f t="shared" si="12"/>
        <v>-0.73611111111111072</v>
      </c>
      <c r="G47" s="17">
        <f t="shared" si="13"/>
        <v>-2.6499999999999986</v>
      </c>
      <c r="S47">
        <f t="shared" si="0"/>
        <v>0</v>
      </c>
      <c r="T47">
        <f t="shared" si="1"/>
        <v>37</v>
      </c>
      <c r="U47">
        <f t="shared" si="2"/>
        <v>10.277777777777777</v>
      </c>
      <c r="W47">
        <f t="shared" si="3"/>
        <v>-728.74999999999966</v>
      </c>
      <c r="X47">
        <f t="shared" si="4"/>
        <v>135.9666</v>
      </c>
      <c r="Y47">
        <f t="shared" si="5"/>
        <v>57.155446062986108</v>
      </c>
      <c r="Z47">
        <f>Table1[[#This Row],[Accel (N)]]+Table1[[#This Row],[RR (N)]]+Table1[[#This Row],[Aero Drag (N)]]</f>
        <v>-535.62795393701356</v>
      </c>
      <c r="AA47">
        <f>Table1[[#This Row],[Total (N)]]*((E47/3.6)/1000)</f>
        <v>-5.5050650821304163</v>
      </c>
      <c r="AB47">
        <f>Table1[[#This Row],[Power (kW)]]*1000</f>
        <v>-5505.0650821304162</v>
      </c>
      <c r="AC47">
        <f>(Table1[[#This Row],[Power (kW)]]*1000)*D47</f>
        <v>-214697.53820308624</v>
      </c>
      <c r="AD47" s="25">
        <f t="shared" si="6"/>
        <v>5505.0650821304162</v>
      </c>
      <c r="AE47" s="25">
        <f t="shared" si="7"/>
        <v>0</v>
      </c>
      <c r="AF47" s="25">
        <f>SUM($AD$8:AD47)</f>
        <v>16813.232132397479</v>
      </c>
      <c r="AG47" s="25">
        <f>SUM($AE$8:AE47)</f>
        <v>110241.1452065612</v>
      </c>
      <c r="AH47" s="25"/>
      <c r="AI47" s="37">
        <f>SUM($AD$8:AD47)</f>
        <v>16813.232132397479</v>
      </c>
      <c r="AJ47" s="37">
        <f>SUM($AE$8:AE47)</f>
        <v>110241.1452065612</v>
      </c>
      <c r="AK47" s="37">
        <f t="shared" si="9"/>
        <v>11769.262492678236</v>
      </c>
    </row>
    <row r="48" spans="2:37" x14ac:dyDescent="0.3">
      <c r="B48" s="3" t="s">
        <v>47</v>
      </c>
      <c r="C48" s="3">
        <v>40</v>
      </c>
      <c r="D48" s="3">
        <v>40</v>
      </c>
      <c r="E48" s="10">
        <v>34.6</v>
      </c>
      <c r="F48" s="17">
        <f t="shared" si="12"/>
        <v>-0.65277777777777812</v>
      </c>
      <c r="G48" s="17">
        <f t="shared" si="13"/>
        <v>-2.3500000000000014</v>
      </c>
      <c r="S48">
        <f t="shared" si="0"/>
        <v>0</v>
      </c>
      <c r="T48">
        <f t="shared" si="1"/>
        <v>34.6</v>
      </c>
      <c r="U48">
        <f t="shared" si="2"/>
        <v>9.6111111111111107</v>
      </c>
      <c r="W48">
        <f t="shared" si="3"/>
        <v>-646.25000000000034</v>
      </c>
      <c r="X48">
        <f t="shared" si="4"/>
        <v>135.9666</v>
      </c>
      <c r="Y48">
        <f t="shared" si="5"/>
        <v>49.981164213852786</v>
      </c>
      <c r="Z48">
        <f>Table1[[#This Row],[Accel (N)]]+Table1[[#This Row],[RR (N)]]+Table1[[#This Row],[Aero Drag (N)]]</f>
        <v>-460.30223578614761</v>
      </c>
      <c r="AA48">
        <f>Table1[[#This Row],[Total (N)]]*((E48/3.6)/1000)</f>
        <v>-4.4240159328335293</v>
      </c>
      <c r="AB48">
        <f>Table1[[#This Row],[Power (kW)]]*1000</f>
        <v>-4424.0159328335294</v>
      </c>
      <c r="AC48">
        <f>(Table1[[#This Row],[Power (kW)]]*1000)*D48</f>
        <v>-176960.63731334117</v>
      </c>
      <c r="AD48" s="25">
        <f t="shared" si="6"/>
        <v>4424.0159328335294</v>
      </c>
      <c r="AE48" s="25">
        <f t="shared" si="7"/>
        <v>0</v>
      </c>
      <c r="AF48" s="25">
        <f>SUM($AD$8:AD48)</f>
        <v>21237.248065231008</v>
      </c>
      <c r="AG48" s="25">
        <f>SUM($AE$8:AE48)</f>
        <v>110241.1452065612</v>
      </c>
      <c r="AH48" s="25"/>
      <c r="AI48" s="37">
        <f>SUM($AD$8:AD48)</f>
        <v>21237.248065231008</v>
      </c>
      <c r="AJ48" s="37">
        <f>SUM($AE$8:AE48)</f>
        <v>110241.1452065612</v>
      </c>
      <c r="AK48" s="37">
        <f t="shared" si="9"/>
        <v>14866.073645661705</v>
      </c>
    </row>
    <row r="49" spans="2:37" x14ac:dyDescent="0.3">
      <c r="B49" s="3" t="s">
        <v>47</v>
      </c>
      <c r="C49" s="3">
        <v>41</v>
      </c>
      <c r="D49" s="3">
        <v>41</v>
      </c>
      <c r="E49" s="10">
        <v>32.299999999999997</v>
      </c>
      <c r="F49" s="17">
        <f t="shared" si="12"/>
        <v>-0.7777777777777779</v>
      </c>
      <c r="G49" s="17">
        <f t="shared" si="13"/>
        <v>-2.8000000000000007</v>
      </c>
      <c r="S49">
        <f t="shared" si="0"/>
        <v>0</v>
      </c>
      <c r="T49">
        <f t="shared" si="1"/>
        <v>32.299999999999997</v>
      </c>
      <c r="U49">
        <f t="shared" si="2"/>
        <v>8.9722222222222214</v>
      </c>
      <c r="W49">
        <f t="shared" si="3"/>
        <v>-770.00000000000011</v>
      </c>
      <c r="X49">
        <f t="shared" si="4"/>
        <v>135.9666</v>
      </c>
      <c r="Y49">
        <f t="shared" si="5"/>
        <v>43.557125875129856</v>
      </c>
      <c r="Z49">
        <f>Table1[[#This Row],[Accel (N)]]+Table1[[#This Row],[RR (N)]]+Table1[[#This Row],[Aero Drag (N)]]</f>
        <v>-590.47627412487032</v>
      </c>
      <c r="AA49">
        <f>Table1[[#This Row],[Total (N)]]*((E49/3.6)/1000)</f>
        <v>-5.2978843483981413</v>
      </c>
      <c r="AB49">
        <f>Table1[[#This Row],[Power (kW)]]*1000</f>
        <v>-5297.8843483981409</v>
      </c>
      <c r="AC49">
        <f>(Table1[[#This Row],[Power (kW)]]*1000)*D49</f>
        <v>-217213.25828432379</v>
      </c>
      <c r="AD49" s="25">
        <f t="shared" si="6"/>
        <v>5297.8843483981409</v>
      </c>
      <c r="AE49" s="25">
        <f t="shared" si="7"/>
        <v>0</v>
      </c>
      <c r="AF49" s="25">
        <f>SUM($AD$8:AD49)</f>
        <v>26535.132413629148</v>
      </c>
      <c r="AG49" s="25">
        <f>SUM($AE$8:AE49)</f>
        <v>110241.1452065612</v>
      </c>
      <c r="AH49" s="25"/>
      <c r="AI49" s="37">
        <f>SUM($AD$8:AD49)</f>
        <v>26535.132413629148</v>
      </c>
      <c r="AJ49" s="37">
        <f>SUM($AE$8:AE49)</f>
        <v>110241.1452065612</v>
      </c>
      <c r="AK49" s="37">
        <f t="shared" si="9"/>
        <v>18574.592689540401</v>
      </c>
    </row>
    <row r="50" spans="2:37" x14ac:dyDescent="0.3">
      <c r="B50" s="3" t="s">
        <v>47</v>
      </c>
      <c r="C50" s="3">
        <v>42</v>
      </c>
      <c r="D50" s="3">
        <v>42</v>
      </c>
      <c r="E50" s="10">
        <v>29</v>
      </c>
      <c r="F50" s="17">
        <f t="shared" si="12"/>
        <v>-0.99999999999999933</v>
      </c>
      <c r="G50" s="17">
        <f t="shared" si="13"/>
        <v>-3.5999999999999979</v>
      </c>
      <c r="S50">
        <f t="shared" si="0"/>
        <v>0</v>
      </c>
      <c r="T50">
        <f t="shared" si="1"/>
        <v>29</v>
      </c>
      <c r="U50">
        <f t="shared" si="2"/>
        <v>8.0555555555555554</v>
      </c>
      <c r="W50">
        <f t="shared" si="3"/>
        <v>-989.99999999999932</v>
      </c>
      <c r="X50">
        <f t="shared" si="4"/>
        <v>135.9666</v>
      </c>
      <c r="Y50">
        <f t="shared" si="5"/>
        <v>35.111563286319452</v>
      </c>
      <c r="Z50">
        <f>Table1[[#This Row],[Accel (N)]]+Table1[[#This Row],[RR (N)]]+Table1[[#This Row],[Aero Drag (N)]]</f>
        <v>-818.92183671367991</v>
      </c>
      <c r="AA50">
        <f>Table1[[#This Row],[Total (N)]]*((E50/3.6)/1000)</f>
        <v>-6.5968703513046432</v>
      </c>
      <c r="AB50">
        <f>Table1[[#This Row],[Power (kW)]]*1000</f>
        <v>-6596.870351304643</v>
      </c>
      <c r="AC50">
        <f>(Table1[[#This Row],[Power (kW)]]*1000)*D50</f>
        <v>-277068.55475479498</v>
      </c>
      <c r="AD50" s="25">
        <f t="shared" si="6"/>
        <v>6596.870351304643</v>
      </c>
      <c r="AE50" s="25">
        <f t="shared" si="7"/>
        <v>0</v>
      </c>
      <c r="AF50" s="25">
        <f>SUM($AD$8:AD50)</f>
        <v>33132.002764933794</v>
      </c>
      <c r="AG50" s="25">
        <f>SUM($AE$8:AE50)</f>
        <v>110241.1452065612</v>
      </c>
      <c r="AH50" s="25"/>
      <c r="AI50" s="37">
        <f>SUM($AD$8:AD50)</f>
        <v>33132.002764933794</v>
      </c>
      <c r="AJ50" s="37">
        <f>SUM($AE$8:AE50)</f>
        <v>110241.1452065612</v>
      </c>
      <c r="AK50" s="37">
        <f t="shared" si="9"/>
        <v>23192.401935453654</v>
      </c>
    </row>
    <row r="51" spans="2:37" x14ac:dyDescent="0.3">
      <c r="B51" s="3" t="s">
        <v>47</v>
      </c>
      <c r="C51" s="3">
        <v>43</v>
      </c>
      <c r="D51" s="3">
        <v>43</v>
      </c>
      <c r="E51" s="10">
        <v>25.1</v>
      </c>
      <c r="F51" s="17">
        <f t="shared" si="12"/>
        <v>-0.94444444444444453</v>
      </c>
      <c r="G51" s="17">
        <f t="shared" si="13"/>
        <v>-3.4000000000000004</v>
      </c>
      <c r="S51">
        <f t="shared" si="0"/>
        <v>0</v>
      </c>
      <c r="T51">
        <f t="shared" si="1"/>
        <v>25.1</v>
      </c>
      <c r="U51">
        <f t="shared" si="2"/>
        <v>6.9722222222222223</v>
      </c>
      <c r="W51">
        <f t="shared" si="3"/>
        <v>-935.00000000000011</v>
      </c>
      <c r="X51">
        <f t="shared" si="4"/>
        <v>135.9666</v>
      </c>
      <c r="Y51">
        <f t="shared" si="5"/>
        <v>26.302777629029865</v>
      </c>
      <c r="Z51">
        <f>Table1[[#This Row],[Accel (N)]]+Table1[[#This Row],[RR (N)]]+Table1[[#This Row],[Aero Drag (N)]]</f>
        <v>-772.73062237097031</v>
      </c>
      <c r="AA51">
        <f>Table1[[#This Row],[Total (N)]]*((E51/3.6)/1000)</f>
        <v>-5.3876496170864874</v>
      </c>
      <c r="AB51">
        <f>Table1[[#This Row],[Power (kW)]]*1000</f>
        <v>-5387.6496170864875</v>
      </c>
      <c r="AC51">
        <f>(Table1[[#This Row],[Power (kW)]]*1000)*D51</f>
        <v>-231668.93353471896</v>
      </c>
      <c r="AD51" s="25">
        <f t="shared" si="6"/>
        <v>5387.6496170864875</v>
      </c>
      <c r="AE51" s="25">
        <f t="shared" si="7"/>
        <v>0</v>
      </c>
      <c r="AF51" s="25">
        <f>SUM($AD$8:AD51)</f>
        <v>38519.652382020278</v>
      </c>
      <c r="AG51" s="25">
        <f>SUM($AE$8:AE51)</f>
        <v>110241.1452065612</v>
      </c>
      <c r="AH51" s="25"/>
      <c r="AI51" s="37">
        <f>SUM($AD$8:AD51)</f>
        <v>38519.652382020278</v>
      </c>
      <c r="AJ51" s="37">
        <f>SUM($AE$8:AE51)</f>
        <v>110241.1452065612</v>
      </c>
      <c r="AK51" s="37">
        <f t="shared" si="9"/>
        <v>26963.756667414193</v>
      </c>
    </row>
    <row r="52" spans="2:37" x14ac:dyDescent="0.3">
      <c r="B52" s="3" t="s">
        <v>47</v>
      </c>
      <c r="C52" s="3">
        <v>44</v>
      </c>
      <c r="D52" s="3">
        <v>44</v>
      </c>
      <c r="E52" s="10">
        <v>22.2</v>
      </c>
      <c r="F52" s="17">
        <f t="shared" si="12"/>
        <v>-0.5833333333333337</v>
      </c>
      <c r="G52" s="17">
        <f t="shared" si="13"/>
        <v>-2.1000000000000014</v>
      </c>
      <c r="S52">
        <f t="shared" si="0"/>
        <v>0</v>
      </c>
      <c r="T52">
        <f t="shared" si="1"/>
        <v>22.2</v>
      </c>
      <c r="U52">
        <f t="shared" si="2"/>
        <v>6.1666666666666661</v>
      </c>
      <c r="W52">
        <f t="shared" si="3"/>
        <v>-577.50000000000034</v>
      </c>
      <c r="X52">
        <f t="shared" si="4"/>
        <v>135.9666</v>
      </c>
      <c r="Y52">
        <f t="shared" si="5"/>
        <v>20.575960582674998</v>
      </c>
      <c r="Z52">
        <f>Table1[[#This Row],[Accel (N)]]+Table1[[#This Row],[RR (N)]]+Table1[[#This Row],[Aero Drag (N)]]</f>
        <v>-420.95743941732536</v>
      </c>
      <c r="AA52">
        <f>Table1[[#This Row],[Total (N)]]*((E52/3.6)/1000)</f>
        <v>-2.5959042097401728</v>
      </c>
      <c r="AB52">
        <f>Table1[[#This Row],[Power (kW)]]*1000</f>
        <v>-2595.904209740173</v>
      </c>
      <c r="AC52">
        <f>(Table1[[#This Row],[Power (kW)]]*1000)*D52</f>
        <v>-114219.78522856761</v>
      </c>
      <c r="AD52" s="25">
        <f t="shared" si="6"/>
        <v>2595.904209740173</v>
      </c>
      <c r="AE52" s="25">
        <f t="shared" si="7"/>
        <v>0</v>
      </c>
      <c r="AF52" s="25">
        <f>SUM($AD$8:AD52)</f>
        <v>41115.556591760454</v>
      </c>
      <c r="AG52" s="25">
        <f>SUM($AE$8:AE52)</f>
        <v>110241.1452065612</v>
      </c>
      <c r="AH52" s="25"/>
      <c r="AI52" s="37">
        <f>SUM($AD$8:AD52)</f>
        <v>41115.556591760454</v>
      </c>
      <c r="AJ52" s="37">
        <f>SUM($AE$8:AE52)</f>
        <v>110241.1452065612</v>
      </c>
      <c r="AK52" s="37">
        <f t="shared" si="9"/>
        <v>28780.889614232317</v>
      </c>
    </row>
    <row r="53" spans="2:37" x14ac:dyDescent="0.3">
      <c r="B53" s="3" t="s">
        <v>47</v>
      </c>
      <c r="C53" s="3">
        <v>45</v>
      </c>
      <c r="D53" s="3">
        <v>45</v>
      </c>
      <c r="E53" s="10">
        <v>20.9</v>
      </c>
      <c r="F53" s="17">
        <f t="shared" si="12"/>
        <v>-0.25000000000000011</v>
      </c>
      <c r="G53" s="17">
        <f t="shared" si="13"/>
        <v>-0.90000000000000036</v>
      </c>
      <c r="S53">
        <f t="shared" si="0"/>
        <v>0</v>
      </c>
      <c r="T53">
        <f t="shared" si="1"/>
        <v>20.9</v>
      </c>
      <c r="U53">
        <f t="shared" si="2"/>
        <v>5.8055555555555554</v>
      </c>
      <c r="W53">
        <f t="shared" si="3"/>
        <v>-247.50000000000011</v>
      </c>
      <c r="X53">
        <f t="shared" si="4"/>
        <v>135.9666</v>
      </c>
      <c r="Y53">
        <f t="shared" si="5"/>
        <v>18.236720522113195</v>
      </c>
      <c r="Z53">
        <f>Table1[[#This Row],[Accel (N)]]+Table1[[#This Row],[RR (N)]]+Table1[[#This Row],[Aero Drag (N)]]</f>
        <v>-93.296679477886926</v>
      </c>
      <c r="AA53">
        <f>Table1[[#This Row],[Total (N)]]*((E53/3.6)/1000)</f>
        <v>-0.54163905585773242</v>
      </c>
      <c r="AB53">
        <f>Table1[[#This Row],[Power (kW)]]*1000</f>
        <v>-541.63905585773239</v>
      </c>
      <c r="AC53">
        <f>(Table1[[#This Row],[Power (kW)]]*1000)*D53</f>
        <v>-24373.757513597957</v>
      </c>
      <c r="AD53" s="25">
        <f t="shared" si="6"/>
        <v>541.63905585773239</v>
      </c>
      <c r="AE53" s="25">
        <f t="shared" si="7"/>
        <v>0</v>
      </c>
      <c r="AF53" s="25">
        <f>SUM($AD$8:AD53)</f>
        <v>41657.195647618188</v>
      </c>
      <c r="AG53" s="25">
        <f>SUM($AE$8:AE53)</f>
        <v>110241.1452065612</v>
      </c>
      <c r="AH53" s="25"/>
      <c r="AI53" s="37">
        <f>SUM($AD$8:AD53)</f>
        <v>41657.195647618188</v>
      </c>
      <c r="AJ53" s="37">
        <f>SUM($AE$8:AE53)</f>
        <v>110241.1452065612</v>
      </c>
      <c r="AK53" s="37">
        <f t="shared" si="9"/>
        <v>29160.036953332728</v>
      </c>
    </row>
    <row r="54" spans="2:37" x14ac:dyDescent="0.3">
      <c r="B54" s="3" t="s">
        <v>47</v>
      </c>
      <c r="C54" s="3">
        <v>46</v>
      </c>
      <c r="D54" s="3">
        <v>46</v>
      </c>
      <c r="E54" s="10">
        <v>20.399999999999999</v>
      </c>
      <c r="F54" s="17">
        <f t="shared" si="12"/>
        <v>-0.19444444444444425</v>
      </c>
      <c r="G54" s="17">
        <f t="shared" si="13"/>
        <v>-0.69999999999999929</v>
      </c>
      <c r="S54">
        <f t="shared" si="0"/>
        <v>0</v>
      </c>
      <c r="T54">
        <f t="shared" si="1"/>
        <v>20.399999999999999</v>
      </c>
      <c r="U54">
        <f t="shared" si="2"/>
        <v>5.6666666666666661</v>
      </c>
      <c r="W54">
        <f t="shared" si="3"/>
        <v>-192.4999999999998</v>
      </c>
      <c r="X54">
        <f t="shared" si="4"/>
        <v>135.9666</v>
      </c>
      <c r="Y54">
        <f t="shared" si="5"/>
        <v>17.3745876067</v>
      </c>
      <c r="Z54">
        <f>Table1[[#This Row],[Accel (N)]]+Table1[[#This Row],[RR (N)]]+Table1[[#This Row],[Aero Drag (N)]]</f>
        <v>-39.158812393299797</v>
      </c>
      <c r="AA54">
        <f>Table1[[#This Row],[Total (N)]]*((E54/3.6)/1000)</f>
        <v>-0.2218999368953655</v>
      </c>
      <c r="AB54">
        <f>Table1[[#This Row],[Power (kW)]]*1000</f>
        <v>-221.8999368953655</v>
      </c>
      <c r="AC54">
        <f>(Table1[[#This Row],[Power (kW)]]*1000)*D54</f>
        <v>-10207.397097186813</v>
      </c>
      <c r="AD54" s="25">
        <f t="shared" si="6"/>
        <v>221.8999368953655</v>
      </c>
      <c r="AE54" s="25">
        <f t="shared" si="7"/>
        <v>0</v>
      </c>
      <c r="AF54" s="25">
        <f>SUM($AD$8:AD54)</f>
        <v>41879.095584513554</v>
      </c>
      <c r="AG54" s="25">
        <f>SUM($AE$8:AE54)</f>
        <v>110241.1452065612</v>
      </c>
      <c r="AH54" s="25"/>
      <c r="AI54" s="37">
        <f>SUM($AD$8:AD54)</f>
        <v>41879.095584513554</v>
      </c>
      <c r="AJ54" s="37">
        <f>SUM($AE$8:AE54)</f>
        <v>110241.1452065612</v>
      </c>
      <c r="AK54" s="37">
        <f t="shared" si="9"/>
        <v>29315.366909159486</v>
      </c>
    </row>
    <row r="55" spans="2:37" x14ac:dyDescent="0.3">
      <c r="B55" s="3" t="s">
        <v>47</v>
      </c>
      <c r="C55" s="3">
        <v>47</v>
      </c>
      <c r="D55" s="3">
        <v>47</v>
      </c>
      <c r="E55" s="10">
        <v>19.5</v>
      </c>
      <c r="F55" s="17">
        <f t="shared" si="12"/>
        <v>-0.27777777777777779</v>
      </c>
      <c r="G55" s="17">
        <f t="shared" si="13"/>
        <v>-1</v>
      </c>
      <c r="S55">
        <f t="shared" si="0"/>
        <v>0</v>
      </c>
      <c r="T55">
        <f t="shared" si="1"/>
        <v>19.5</v>
      </c>
      <c r="U55">
        <f t="shared" si="2"/>
        <v>5.416666666666667</v>
      </c>
      <c r="W55">
        <f t="shared" si="3"/>
        <v>-275</v>
      </c>
      <c r="X55">
        <f t="shared" si="4"/>
        <v>135.9666</v>
      </c>
      <c r="Y55">
        <f t="shared" si="5"/>
        <v>15.875353079218755</v>
      </c>
      <c r="Z55">
        <f>Table1[[#This Row],[Accel (N)]]+Table1[[#This Row],[RR (N)]]+Table1[[#This Row],[Aero Drag (N)]]</f>
        <v>-123.15804692078125</v>
      </c>
      <c r="AA55">
        <f>Table1[[#This Row],[Total (N)]]*((E55/3.6)/1000)</f>
        <v>-0.66710608748756506</v>
      </c>
      <c r="AB55">
        <f>Table1[[#This Row],[Power (kW)]]*1000</f>
        <v>-667.10608748756511</v>
      </c>
      <c r="AC55">
        <f>(Table1[[#This Row],[Power (kW)]]*1000)*D55</f>
        <v>-31353.986111915561</v>
      </c>
      <c r="AD55" s="25">
        <f t="shared" si="6"/>
        <v>667.10608748756511</v>
      </c>
      <c r="AE55" s="25">
        <f t="shared" si="7"/>
        <v>0</v>
      </c>
      <c r="AF55" s="25">
        <f>SUM($AD$8:AD55)</f>
        <v>42546.201672001116</v>
      </c>
      <c r="AG55" s="25">
        <f>SUM($AE$8:AE55)</f>
        <v>110241.1452065612</v>
      </c>
      <c r="AH55" s="25"/>
      <c r="AI55" s="37">
        <f>SUM($AD$8:AD55)</f>
        <v>42546.201672001116</v>
      </c>
      <c r="AJ55" s="37">
        <f>SUM($AE$8:AE55)</f>
        <v>110241.1452065612</v>
      </c>
      <c r="AK55" s="37">
        <f t="shared" si="9"/>
        <v>29782.341170400778</v>
      </c>
    </row>
    <row r="56" spans="2:37" x14ac:dyDescent="0.3">
      <c r="B56" s="3" t="s">
        <v>47</v>
      </c>
      <c r="C56" s="3">
        <v>48</v>
      </c>
      <c r="D56" s="3">
        <v>48</v>
      </c>
      <c r="E56" s="10">
        <v>18.399999999999999</v>
      </c>
      <c r="F56" s="17">
        <f t="shared" si="12"/>
        <v>-0.23611111111111099</v>
      </c>
      <c r="G56" s="17">
        <f t="shared" si="13"/>
        <v>-0.84999999999999964</v>
      </c>
      <c r="S56">
        <f t="shared" si="0"/>
        <v>0</v>
      </c>
      <c r="T56">
        <f t="shared" si="1"/>
        <v>18.399999999999999</v>
      </c>
      <c r="U56">
        <f t="shared" si="2"/>
        <v>5.1111111111111107</v>
      </c>
      <c r="W56">
        <f t="shared" si="3"/>
        <v>-233.74999999999989</v>
      </c>
      <c r="X56">
        <f t="shared" si="4"/>
        <v>135.9666</v>
      </c>
      <c r="Y56">
        <f t="shared" si="5"/>
        <v>14.134804834977777</v>
      </c>
      <c r="Z56">
        <f>Table1[[#This Row],[Accel (N)]]+Table1[[#This Row],[RR (N)]]+Table1[[#This Row],[Aero Drag (N)]]</f>
        <v>-83.648595165022115</v>
      </c>
      <c r="AA56">
        <f>Table1[[#This Row],[Total (N)]]*((E56/3.6)/1000)</f>
        <v>-0.42753726417677967</v>
      </c>
      <c r="AB56">
        <f>Table1[[#This Row],[Power (kW)]]*1000</f>
        <v>-427.53726417677967</v>
      </c>
      <c r="AC56">
        <f>(Table1[[#This Row],[Power (kW)]]*1000)*D56</f>
        <v>-20521.788680485424</v>
      </c>
      <c r="AD56" s="25">
        <f t="shared" si="6"/>
        <v>427.53726417677967</v>
      </c>
      <c r="AE56" s="25">
        <f t="shared" si="7"/>
        <v>0</v>
      </c>
      <c r="AF56" s="25">
        <f>SUM($AD$8:AD56)</f>
        <v>42973.738936177899</v>
      </c>
      <c r="AG56" s="25">
        <f>SUM($AE$8:AE56)</f>
        <v>110241.1452065612</v>
      </c>
      <c r="AH56" s="25"/>
      <c r="AI56" s="37">
        <f>SUM($AD$8:AD56)</f>
        <v>42973.738936177899</v>
      </c>
      <c r="AJ56" s="37">
        <f>SUM($AE$8:AE56)</f>
        <v>110241.1452065612</v>
      </c>
      <c r="AK56" s="37">
        <f t="shared" si="9"/>
        <v>30081.617255324527</v>
      </c>
    </row>
    <row r="57" spans="2:37" x14ac:dyDescent="0.3">
      <c r="B57" s="3" t="s">
        <v>47</v>
      </c>
      <c r="C57" s="3">
        <v>49</v>
      </c>
      <c r="D57" s="3">
        <v>49</v>
      </c>
      <c r="E57" s="10">
        <v>17.8</v>
      </c>
      <c r="F57" s="17">
        <f t="shared" si="12"/>
        <v>-8.3333333333333037E-2</v>
      </c>
      <c r="G57" s="17">
        <f t="shared" si="13"/>
        <v>-0.29999999999999893</v>
      </c>
      <c r="S57">
        <f t="shared" si="0"/>
        <v>0</v>
      </c>
      <c r="T57">
        <f t="shared" si="1"/>
        <v>17.8</v>
      </c>
      <c r="U57">
        <f t="shared" si="2"/>
        <v>4.9444444444444446</v>
      </c>
      <c r="W57">
        <f t="shared" si="3"/>
        <v>-82.499999999999702</v>
      </c>
      <c r="X57">
        <f t="shared" si="4"/>
        <v>135.9666</v>
      </c>
      <c r="Y57">
        <f t="shared" si="5"/>
        <v>13.227999657119447</v>
      </c>
      <c r="Z57">
        <f>Table1[[#This Row],[Accel (N)]]+Table1[[#This Row],[RR (N)]]+Table1[[#This Row],[Aero Drag (N)]]</f>
        <v>66.694599657119738</v>
      </c>
      <c r="AA57">
        <f>Table1[[#This Row],[Total (N)]]*((E57/3.6)/1000)</f>
        <v>0.3297677427490921</v>
      </c>
      <c r="AB57">
        <f>Table1[[#This Row],[Power (kW)]]*1000</f>
        <v>329.76774274909212</v>
      </c>
      <c r="AC57">
        <f>(Table1[[#This Row],[Power (kW)]]*1000)*D57</f>
        <v>16158.619394705514</v>
      </c>
      <c r="AD57" s="25">
        <f t="shared" si="6"/>
        <v>0</v>
      </c>
      <c r="AE57" s="25">
        <f t="shared" si="7"/>
        <v>329.76774274909212</v>
      </c>
      <c r="AF57" s="25">
        <f>SUM($AD$8:AD57)</f>
        <v>42973.738936177899</v>
      </c>
      <c r="AG57" s="25">
        <f>SUM($AE$8:AE57)</f>
        <v>110570.91294931028</v>
      </c>
      <c r="AH57" s="25"/>
      <c r="AI57" s="37">
        <f>SUM($AD$8:AD57)</f>
        <v>42973.738936177899</v>
      </c>
      <c r="AJ57" s="37">
        <f>SUM($AE$8:AE57)</f>
        <v>110570.91294931028</v>
      </c>
      <c r="AK57" s="37">
        <f t="shared" si="9"/>
        <v>30081.617255324527</v>
      </c>
    </row>
    <row r="58" spans="2:37" x14ac:dyDescent="0.3">
      <c r="B58" s="3" t="s">
        <v>47</v>
      </c>
      <c r="C58" s="3">
        <v>50</v>
      </c>
      <c r="D58" s="3">
        <v>50</v>
      </c>
      <c r="E58" s="10">
        <v>17.8</v>
      </c>
      <c r="F58" s="17">
        <f t="shared" si="12"/>
        <v>-5.5555555555555851E-2</v>
      </c>
      <c r="G58" s="17">
        <f t="shared" si="13"/>
        <v>-0.20000000000000107</v>
      </c>
      <c r="S58">
        <f t="shared" si="0"/>
        <v>0</v>
      </c>
      <c r="T58">
        <f t="shared" si="1"/>
        <v>17.8</v>
      </c>
      <c r="U58">
        <f t="shared" si="2"/>
        <v>4.9444444444444446</v>
      </c>
      <c r="W58">
        <f t="shared" si="3"/>
        <v>-55.000000000000291</v>
      </c>
      <c r="X58">
        <f t="shared" si="4"/>
        <v>135.9666</v>
      </c>
      <c r="Y58">
        <f t="shared" si="5"/>
        <v>13.227999657119447</v>
      </c>
      <c r="Z58">
        <f>Table1[[#This Row],[Accel (N)]]+Table1[[#This Row],[RR (N)]]+Table1[[#This Row],[Aero Drag (N)]]</f>
        <v>94.19459965711917</v>
      </c>
      <c r="AA58">
        <f>Table1[[#This Row],[Total (N)]]*((E58/3.6)/1000)</f>
        <v>0.46573996497131148</v>
      </c>
      <c r="AB58">
        <f>Table1[[#This Row],[Power (kW)]]*1000</f>
        <v>465.73996497131151</v>
      </c>
      <c r="AC58">
        <f>(Table1[[#This Row],[Power (kW)]]*1000)*D58</f>
        <v>23286.998248565575</v>
      </c>
      <c r="AD58" s="25">
        <f t="shared" si="6"/>
        <v>0</v>
      </c>
      <c r="AE58" s="25">
        <f t="shared" si="7"/>
        <v>465.73996497131151</v>
      </c>
      <c r="AF58" s="25">
        <f>SUM($AD$8:AD58)</f>
        <v>42973.738936177899</v>
      </c>
      <c r="AG58" s="25">
        <f>SUM($AE$8:AE58)</f>
        <v>111036.65291428159</v>
      </c>
      <c r="AH58" s="25"/>
      <c r="AI58" s="37">
        <f>SUM($AD$8:AD58)</f>
        <v>42973.738936177899</v>
      </c>
      <c r="AJ58" s="37">
        <f>SUM($AE$8:AE58)</f>
        <v>111036.65291428159</v>
      </c>
      <c r="AK58" s="37">
        <f t="shared" si="9"/>
        <v>30081.617255324527</v>
      </c>
    </row>
    <row r="59" spans="2:37" x14ac:dyDescent="0.3">
      <c r="B59" s="3" t="s">
        <v>47</v>
      </c>
      <c r="C59" s="3">
        <v>51</v>
      </c>
      <c r="D59" s="3">
        <v>51</v>
      </c>
      <c r="E59" s="10">
        <v>17.399999999999999</v>
      </c>
      <c r="F59" s="17">
        <f t="shared" si="12"/>
        <v>-0.29166666666666685</v>
      </c>
      <c r="G59" s="17">
        <f t="shared" si="13"/>
        <v>-1.0500000000000007</v>
      </c>
      <c r="S59">
        <f t="shared" si="0"/>
        <v>0</v>
      </c>
      <c r="T59">
        <f t="shared" si="1"/>
        <v>17.399999999999999</v>
      </c>
      <c r="U59">
        <f t="shared" si="2"/>
        <v>4.833333333333333</v>
      </c>
      <c r="W59">
        <f t="shared" si="3"/>
        <v>-288.75000000000017</v>
      </c>
      <c r="X59">
        <f t="shared" si="4"/>
        <v>135.9666</v>
      </c>
      <c r="Y59">
        <f t="shared" si="5"/>
        <v>12.640162783075001</v>
      </c>
      <c r="Z59">
        <f>Table1[[#This Row],[Accel (N)]]+Table1[[#This Row],[RR (N)]]+Table1[[#This Row],[Aero Drag (N)]]</f>
        <v>-140.14323721692517</v>
      </c>
      <c r="AA59">
        <f>Table1[[#This Row],[Total (N)]]*((E59/3.6)/1000)</f>
        <v>-0.67735897988180493</v>
      </c>
      <c r="AB59">
        <f>Table1[[#This Row],[Power (kW)]]*1000</f>
        <v>-677.35897988180488</v>
      </c>
      <c r="AC59">
        <f>(Table1[[#This Row],[Power (kW)]]*1000)*D59</f>
        <v>-34545.307973972049</v>
      </c>
      <c r="AD59" s="25">
        <f t="shared" si="6"/>
        <v>677.35897988180488</v>
      </c>
      <c r="AE59" s="25">
        <f t="shared" si="7"/>
        <v>0</v>
      </c>
      <c r="AF59" s="25">
        <f>SUM($AD$8:AD59)</f>
        <v>43651.097916059705</v>
      </c>
      <c r="AG59" s="25">
        <f>SUM($AE$8:AE59)</f>
        <v>111036.65291428159</v>
      </c>
      <c r="AH59" s="25"/>
      <c r="AI59" s="37">
        <f>SUM($AD$8:AD59)</f>
        <v>43651.097916059705</v>
      </c>
      <c r="AJ59" s="37">
        <f>SUM($AE$8:AE59)</f>
        <v>111036.65291428159</v>
      </c>
      <c r="AK59" s="37">
        <f t="shared" si="9"/>
        <v>30555.768541241792</v>
      </c>
    </row>
    <row r="60" spans="2:37" x14ac:dyDescent="0.3">
      <c r="B60" s="3" t="s">
        <v>47</v>
      </c>
      <c r="C60" s="3">
        <v>52</v>
      </c>
      <c r="D60" s="3">
        <v>52</v>
      </c>
      <c r="E60" s="10">
        <v>15.7</v>
      </c>
      <c r="F60" s="17">
        <f t="shared" si="12"/>
        <v>-0.5972222222222221</v>
      </c>
      <c r="G60" s="17">
        <f t="shared" si="13"/>
        <v>-2.1499999999999995</v>
      </c>
      <c r="S60">
        <f t="shared" si="0"/>
        <v>0</v>
      </c>
      <c r="T60">
        <f t="shared" si="1"/>
        <v>15.7</v>
      </c>
      <c r="U60">
        <f t="shared" si="2"/>
        <v>4.3611111111111107</v>
      </c>
      <c r="W60">
        <f t="shared" si="3"/>
        <v>-591.24999999999989</v>
      </c>
      <c r="X60">
        <f t="shared" si="4"/>
        <v>135.9666</v>
      </c>
      <c r="Y60">
        <f t="shared" si="5"/>
        <v>10.290902775796528</v>
      </c>
      <c r="Z60">
        <f>Table1[[#This Row],[Accel (N)]]+Table1[[#This Row],[RR (N)]]+Table1[[#This Row],[Aero Drag (N)]]</f>
        <v>-444.99249722420336</v>
      </c>
      <c r="AA60">
        <f>Table1[[#This Row],[Total (N)]]*((E60/3.6)/1000)</f>
        <v>-1.9406617240055535</v>
      </c>
      <c r="AB60">
        <f>Table1[[#This Row],[Power (kW)]]*1000</f>
        <v>-1940.6617240055534</v>
      </c>
      <c r="AC60">
        <f>(Table1[[#This Row],[Power (kW)]]*1000)*D60</f>
        <v>-100914.40964828878</v>
      </c>
      <c r="AD60" s="25">
        <f t="shared" si="6"/>
        <v>1940.6617240055534</v>
      </c>
      <c r="AE60" s="25">
        <f t="shared" si="7"/>
        <v>0</v>
      </c>
      <c r="AF60" s="25">
        <f>SUM($AD$8:AD60)</f>
        <v>45591.759640065262</v>
      </c>
      <c r="AG60" s="25">
        <f>SUM($AE$8:AE60)</f>
        <v>111036.65291428159</v>
      </c>
      <c r="AH60" s="25"/>
      <c r="AI60" s="37">
        <f>SUM($AD$8:AD60)</f>
        <v>45591.759640065262</v>
      </c>
      <c r="AJ60" s="37">
        <f>SUM($AE$8:AE60)</f>
        <v>111036.65291428159</v>
      </c>
      <c r="AK60" s="37">
        <f t="shared" si="9"/>
        <v>31914.23174804568</v>
      </c>
    </row>
    <row r="61" spans="2:37" x14ac:dyDescent="0.3">
      <c r="B61" s="3" t="s">
        <v>47</v>
      </c>
      <c r="C61" s="3">
        <v>53</v>
      </c>
      <c r="D61" s="3">
        <v>53</v>
      </c>
      <c r="E61" s="10">
        <v>13.1</v>
      </c>
      <c r="F61" s="17">
        <f t="shared" si="12"/>
        <v>-0.49999999999999994</v>
      </c>
      <c r="G61" s="17">
        <f t="shared" si="13"/>
        <v>-1.7999999999999998</v>
      </c>
      <c r="S61">
        <f t="shared" si="0"/>
        <v>0</v>
      </c>
      <c r="T61">
        <f t="shared" si="1"/>
        <v>13.1</v>
      </c>
      <c r="U61">
        <f t="shared" si="2"/>
        <v>3.6388888888888888</v>
      </c>
      <c r="W61">
        <f t="shared" si="3"/>
        <v>-494.99999999999994</v>
      </c>
      <c r="X61">
        <f t="shared" si="4"/>
        <v>135.9666</v>
      </c>
      <c r="Y61">
        <f t="shared" si="5"/>
        <v>7.1646794001965288</v>
      </c>
      <c r="Z61">
        <f>Table1[[#This Row],[Accel (N)]]+Table1[[#This Row],[RR (N)]]+Table1[[#This Row],[Aero Drag (N)]]</f>
        <v>-351.8687205998034</v>
      </c>
      <c r="AA61">
        <f>Table1[[#This Row],[Total (N)]]*((E61/3.6)/1000)</f>
        <v>-1.2804111777381735</v>
      </c>
      <c r="AB61">
        <f>Table1[[#This Row],[Power (kW)]]*1000</f>
        <v>-1280.4111777381736</v>
      </c>
      <c r="AC61">
        <f>(Table1[[#This Row],[Power (kW)]]*1000)*D61</f>
        <v>-67861.792420123194</v>
      </c>
      <c r="AD61" s="25">
        <f t="shared" si="6"/>
        <v>1280.4111777381736</v>
      </c>
      <c r="AE61" s="25">
        <f t="shared" si="7"/>
        <v>0</v>
      </c>
      <c r="AF61" s="25">
        <f>SUM($AD$8:AD61)</f>
        <v>46872.170817803439</v>
      </c>
      <c r="AG61" s="25">
        <f>SUM($AE$8:AE61)</f>
        <v>111036.65291428159</v>
      </c>
      <c r="AH61" s="25"/>
      <c r="AI61" s="37">
        <f>SUM($AD$8:AD61)</f>
        <v>46872.170817803439</v>
      </c>
      <c r="AJ61" s="37">
        <f>SUM($AE$8:AE61)</f>
        <v>111036.65291428159</v>
      </c>
      <c r="AK61" s="37">
        <f t="shared" si="9"/>
        <v>32810.519572462406</v>
      </c>
    </row>
    <row r="62" spans="2:37" x14ac:dyDescent="0.3">
      <c r="B62" s="3" t="s">
        <v>47</v>
      </c>
      <c r="C62" s="3">
        <v>54</v>
      </c>
      <c r="D62" s="3">
        <v>54</v>
      </c>
      <c r="E62" s="10">
        <v>12.1</v>
      </c>
      <c r="F62" s="17">
        <f t="shared" si="12"/>
        <v>-0.15277777777777773</v>
      </c>
      <c r="G62" s="17">
        <f t="shared" si="13"/>
        <v>-0.54999999999999982</v>
      </c>
      <c r="S62">
        <f t="shared" si="0"/>
        <v>0</v>
      </c>
      <c r="T62">
        <f t="shared" si="1"/>
        <v>12.1</v>
      </c>
      <c r="U62">
        <f t="shared" si="2"/>
        <v>3.3611111111111107</v>
      </c>
      <c r="W62">
        <f t="shared" si="3"/>
        <v>-151.24999999999994</v>
      </c>
      <c r="X62">
        <f t="shared" si="4"/>
        <v>135.9666</v>
      </c>
      <c r="Y62">
        <f t="shared" si="5"/>
        <v>6.112584994946527</v>
      </c>
      <c r="Z62">
        <f>Table1[[#This Row],[Accel (N)]]+Table1[[#This Row],[RR (N)]]+Table1[[#This Row],[Aero Drag (N)]]</f>
        <v>-9.1708150050534165</v>
      </c>
      <c r="AA62">
        <f>Table1[[#This Row],[Total (N)]]*((E62/3.6)/1000)</f>
        <v>-3.0824128211429536E-2</v>
      </c>
      <c r="AB62">
        <f>Table1[[#This Row],[Power (kW)]]*1000</f>
        <v>-30.824128211429535</v>
      </c>
      <c r="AC62">
        <f>(Table1[[#This Row],[Power (kW)]]*1000)*D62</f>
        <v>-1664.502923417195</v>
      </c>
      <c r="AD62" s="25">
        <f t="shared" si="6"/>
        <v>30.824128211429535</v>
      </c>
      <c r="AE62" s="25">
        <f t="shared" si="7"/>
        <v>0</v>
      </c>
      <c r="AF62" s="25">
        <f>SUM($AD$8:AD62)</f>
        <v>46902.994946014871</v>
      </c>
      <c r="AG62" s="25">
        <f>SUM($AE$8:AE62)</f>
        <v>111036.65291428159</v>
      </c>
      <c r="AH62" s="25"/>
      <c r="AI62" s="37">
        <f>SUM($AD$8:AD62)</f>
        <v>46902.994946014871</v>
      </c>
      <c r="AJ62" s="37">
        <f>SUM($AE$8:AE62)</f>
        <v>111036.65291428159</v>
      </c>
      <c r="AK62" s="37">
        <f t="shared" si="9"/>
        <v>32832.096462210407</v>
      </c>
    </row>
    <row r="63" spans="2:37" x14ac:dyDescent="0.3">
      <c r="B63" s="3" t="s">
        <v>47</v>
      </c>
      <c r="C63" s="3">
        <v>55</v>
      </c>
      <c r="D63" s="3">
        <v>55</v>
      </c>
      <c r="E63" s="10">
        <v>12</v>
      </c>
      <c r="F63" s="17">
        <f t="shared" si="12"/>
        <v>-1.388888888888884E-2</v>
      </c>
      <c r="G63" s="17">
        <f t="shared" si="13"/>
        <v>-4.9999999999999822E-2</v>
      </c>
      <c r="S63">
        <f t="shared" si="0"/>
        <v>0</v>
      </c>
      <c r="T63">
        <f t="shared" si="1"/>
        <v>12</v>
      </c>
      <c r="U63">
        <f t="shared" si="2"/>
        <v>3.333333333333333</v>
      </c>
      <c r="W63">
        <f t="shared" si="3"/>
        <v>-13.74999999999995</v>
      </c>
      <c r="X63">
        <f t="shared" si="4"/>
        <v>135.9666</v>
      </c>
      <c r="Y63">
        <f t="shared" si="5"/>
        <v>6.0119680299999994</v>
      </c>
      <c r="Z63">
        <f>Table1[[#This Row],[Accel (N)]]+Table1[[#This Row],[RR (N)]]+Table1[[#This Row],[Aero Drag (N)]]</f>
        <v>128.22856803000005</v>
      </c>
      <c r="AA63">
        <f>Table1[[#This Row],[Total (N)]]*((E63/3.6)/1000)</f>
        <v>0.42742856010000013</v>
      </c>
      <c r="AB63">
        <f>Table1[[#This Row],[Power (kW)]]*1000</f>
        <v>427.42856010000014</v>
      </c>
      <c r="AC63">
        <f>(Table1[[#This Row],[Power (kW)]]*1000)*D63</f>
        <v>23508.570805500007</v>
      </c>
      <c r="AD63" s="25">
        <f t="shared" si="6"/>
        <v>0</v>
      </c>
      <c r="AE63" s="25">
        <f t="shared" si="7"/>
        <v>427.42856010000014</v>
      </c>
      <c r="AF63" s="25">
        <f>SUM($AD$8:AD63)</f>
        <v>46902.994946014871</v>
      </c>
      <c r="AG63" s="25">
        <f>SUM($AE$8:AE63)</f>
        <v>111464.08147438159</v>
      </c>
      <c r="AH63" s="25"/>
      <c r="AI63" s="37">
        <f>SUM($AD$8:AD63)</f>
        <v>46902.994946014871</v>
      </c>
      <c r="AJ63" s="37">
        <f>SUM($AE$8:AE63)</f>
        <v>111464.08147438159</v>
      </c>
      <c r="AK63" s="37">
        <f t="shared" si="9"/>
        <v>32832.096462210407</v>
      </c>
    </row>
    <row r="64" spans="2:37" x14ac:dyDescent="0.3">
      <c r="B64" s="3" t="s">
        <v>47</v>
      </c>
      <c r="C64" s="3">
        <v>56</v>
      </c>
      <c r="D64" s="3">
        <v>56</v>
      </c>
      <c r="E64" s="10">
        <v>12</v>
      </c>
      <c r="F64" s="17">
        <f t="shared" si="12"/>
        <v>0</v>
      </c>
      <c r="G64" s="17">
        <f t="shared" si="13"/>
        <v>0</v>
      </c>
      <c r="S64">
        <f t="shared" si="0"/>
        <v>0</v>
      </c>
      <c r="T64">
        <f t="shared" si="1"/>
        <v>12</v>
      </c>
      <c r="U64">
        <f t="shared" si="2"/>
        <v>3.333333333333333</v>
      </c>
      <c r="W64">
        <f t="shared" si="3"/>
        <v>0</v>
      </c>
      <c r="X64">
        <f t="shared" si="4"/>
        <v>135.9666</v>
      </c>
      <c r="Y64">
        <f t="shared" si="5"/>
        <v>6.0119680299999994</v>
      </c>
      <c r="Z64">
        <f>Table1[[#This Row],[Accel (N)]]+Table1[[#This Row],[RR (N)]]+Table1[[#This Row],[Aero Drag (N)]]</f>
        <v>141.97856802999999</v>
      </c>
      <c r="AA64">
        <f>Table1[[#This Row],[Total (N)]]*((E64/3.6)/1000)</f>
        <v>0.47326189343333325</v>
      </c>
      <c r="AB64">
        <f>Table1[[#This Row],[Power (kW)]]*1000</f>
        <v>473.26189343333323</v>
      </c>
      <c r="AC64">
        <f>(Table1[[#This Row],[Power (kW)]]*1000)*D64</f>
        <v>26502.666032266661</v>
      </c>
      <c r="AD64" s="25">
        <f t="shared" si="6"/>
        <v>0</v>
      </c>
      <c r="AE64" s="25">
        <f t="shared" si="7"/>
        <v>473.26189343333323</v>
      </c>
      <c r="AF64" s="25">
        <f>SUM($AD$8:AD64)</f>
        <v>46902.994946014871</v>
      </c>
      <c r="AG64" s="25">
        <f>SUM($AE$8:AE64)</f>
        <v>111937.34336781492</v>
      </c>
      <c r="AH64" s="25"/>
      <c r="AI64" s="37">
        <f>SUM($AD$8:AD64)</f>
        <v>46902.994946014871</v>
      </c>
      <c r="AJ64" s="37">
        <f>SUM($AE$8:AE64)</f>
        <v>111937.34336781492</v>
      </c>
      <c r="AK64" s="37">
        <f t="shared" si="9"/>
        <v>32832.096462210407</v>
      </c>
    </row>
    <row r="65" spans="2:37" x14ac:dyDescent="0.3">
      <c r="B65" s="3" t="s">
        <v>47</v>
      </c>
      <c r="C65" s="3">
        <v>57</v>
      </c>
      <c r="D65" s="3">
        <v>57</v>
      </c>
      <c r="E65" s="10">
        <v>12</v>
      </c>
      <c r="F65" s="17">
        <f t="shared" si="12"/>
        <v>4.1666666666666761E-2</v>
      </c>
      <c r="G65" s="17">
        <f t="shared" si="13"/>
        <v>0.15000000000000036</v>
      </c>
      <c r="S65">
        <f t="shared" si="0"/>
        <v>0</v>
      </c>
      <c r="T65">
        <f t="shared" si="1"/>
        <v>12</v>
      </c>
      <c r="U65">
        <f t="shared" si="2"/>
        <v>3.333333333333333</v>
      </c>
      <c r="W65">
        <f t="shared" si="3"/>
        <v>41.250000000000092</v>
      </c>
      <c r="X65">
        <f t="shared" si="4"/>
        <v>135.9666</v>
      </c>
      <c r="Y65">
        <f t="shared" si="5"/>
        <v>6.0119680299999994</v>
      </c>
      <c r="Z65">
        <f>Table1[[#This Row],[Accel (N)]]+Table1[[#This Row],[RR (N)]]+Table1[[#This Row],[Aero Drag (N)]]</f>
        <v>183.22856803000008</v>
      </c>
      <c r="AA65">
        <f>Table1[[#This Row],[Total (N)]]*((E65/3.6)/1000)</f>
        <v>0.61076189343333354</v>
      </c>
      <c r="AB65">
        <f>Table1[[#This Row],[Power (kW)]]*1000</f>
        <v>610.76189343333351</v>
      </c>
      <c r="AC65">
        <f>(Table1[[#This Row],[Power (kW)]]*1000)*D65</f>
        <v>34813.427925700009</v>
      </c>
      <c r="AD65" s="25">
        <f t="shared" si="6"/>
        <v>0</v>
      </c>
      <c r="AE65" s="25">
        <f t="shared" si="7"/>
        <v>610.76189343333351</v>
      </c>
      <c r="AF65" s="25">
        <f>SUM($AD$8:AD65)</f>
        <v>46902.994946014871</v>
      </c>
      <c r="AG65" s="25">
        <f>SUM($AE$8:AE65)</f>
        <v>112548.10526124825</v>
      </c>
      <c r="AH65" s="25"/>
      <c r="AI65" s="37">
        <f>SUM($AD$8:AD65)</f>
        <v>46902.994946014871</v>
      </c>
      <c r="AJ65" s="37">
        <f>SUM($AE$8:AE65)</f>
        <v>112548.10526124825</v>
      </c>
      <c r="AK65" s="37">
        <f t="shared" si="9"/>
        <v>32832.096462210407</v>
      </c>
    </row>
    <row r="66" spans="2:37" x14ac:dyDescent="0.3">
      <c r="B66" s="3" t="s">
        <v>47</v>
      </c>
      <c r="C66" s="3">
        <v>58</v>
      </c>
      <c r="D66" s="3">
        <v>58</v>
      </c>
      <c r="E66" s="10">
        <v>12.3</v>
      </c>
      <c r="F66" s="17">
        <f t="shared" si="12"/>
        <v>8.3333333333333287E-2</v>
      </c>
      <c r="G66" s="17">
        <f t="shared" si="13"/>
        <v>0.29999999999999982</v>
      </c>
      <c r="S66">
        <f t="shared" si="0"/>
        <v>0</v>
      </c>
      <c r="T66">
        <f t="shared" si="1"/>
        <v>12.3</v>
      </c>
      <c r="U66">
        <f t="shared" si="2"/>
        <v>3.416666666666667</v>
      </c>
      <c r="W66">
        <f t="shared" si="3"/>
        <v>82.499999999999957</v>
      </c>
      <c r="X66">
        <f t="shared" si="4"/>
        <v>135.9666</v>
      </c>
      <c r="Y66">
        <f t="shared" si="5"/>
        <v>6.3163239115187517</v>
      </c>
      <c r="Z66">
        <f>Table1[[#This Row],[Accel (N)]]+Table1[[#This Row],[RR (N)]]+Table1[[#This Row],[Aero Drag (N)]]</f>
        <v>224.78292391151874</v>
      </c>
      <c r="AA66">
        <f>Table1[[#This Row],[Total (N)]]*((E66/3.6)/1000)</f>
        <v>0.76800832336435576</v>
      </c>
      <c r="AB66">
        <f>Table1[[#This Row],[Power (kW)]]*1000</f>
        <v>768.00832336435576</v>
      </c>
      <c r="AC66">
        <f>(Table1[[#This Row],[Power (kW)]]*1000)*D66</f>
        <v>44544.482755132631</v>
      </c>
      <c r="AD66" s="25">
        <f t="shared" si="6"/>
        <v>0</v>
      </c>
      <c r="AE66" s="25">
        <f t="shared" si="7"/>
        <v>768.00832336435576</v>
      </c>
      <c r="AF66" s="25">
        <f>SUM($AD$8:AD66)</f>
        <v>46902.994946014871</v>
      </c>
      <c r="AG66" s="25">
        <f>SUM($AE$8:AE66)</f>
        <v>113316.1135846126</v>
      </c>
      <c r="AH66" s="25"/>
      <c r="AI66" s="37">
        <f>SUM($AD$8:AD66)</f>
        <v>46902.994946014871</v>
      </c>
      <c r="AJ66" s="37">
        <f>SUM($AE$8:AE66)</f>
        <v>113316.1135846126</v>
      </c>
      <c r="AK66" s="37">
        <f t="shared" si="9"/>
        <v>32832.096462210407</v>
      </c>
    </row>
    <row r="67" spans="2:37" x14ac:dyDescent="0.3">
      <c r="B67" s="3" t="s">
        <v>47</v>
      </c>
      <c r="C67" s="3">
        <v>59</v>
      </c>
      <c r="D67" s="3">
        <v>59</v>
      </c>
      <c r="E67" s="10">
        <v>12.6</v>
      </c>
      <c r="F67" s="17">
        <f t="shared" si="12"/>
        <v>0.33333333333333315</v>
      </c>
      <c r="G67" s="17">
        <f t="shared" si="13"/>
        <v>1.1999999999999993</v>
      </c>
      <c r="S67">
        <f t="shared" si="0"/>
        <v>0</v>
      </c>
      <c r="T67">
        <f t="shared" si="1"/>
        <v>12.6</v>
      </c>
      <c r="U67">
        <f t="shared" si="2"/>
        <v>3.5</v>
      </c>
      <c r="W67">
        <f t="shared" si="3"/>
        <v>329.99999999999983</v>
      </c>
      <c r="X67">
        <f t="shared" si="4"/>
        <v>135.9666</v>
      </c>
      <c r="Y67">
        <f t="shared" si="5"/>
        <v>6.6281947530750012</v>
      </c>
      <c r="Z67">
        <f>Table1[[#This Row],[Accel (N)]]+Table1[[#This Row],[RR (N)]]+Table1[[#This Row],[Aero Drag (N)]]</f>
        <v>472.59479475307484</v>
      </c>
      <c r="AA67">
        <f>Table1[[#This Row],[Total (N)]]*((E67/3.6)/1000)</f>
        <v>1.654081781635762</v>
      </c>
      <c r="AB67">
        <f>Table1[[#This Row],[Power (kW)]]*1000</f>
        <v>1654.0817816357621</v>
      </c>
      <c r="AC67">
        <f>(Table1[[#This Row],[Power (kW)]]*1000)*D67</f>
        <v>97590.825116509965</v>
      </c>
      <c r="AD67" s="25">
        <f t="shared" si="6"/>
        <v>0</v>
      </c>
      <c r="AE67" s="25">
        <f t="shared" si="7"/>
        <v>1654.0817816357621</v>
      </c>
      <c r="AF67" s="25">
        <f>SUM($AD$8:AD67)</f>
        <v>46902.994946014871</v>
      </c>
      <c r="AG67" s="25">
        <f>SUM($AE$8:AE67)</f>
        <v>114970.19536624836</v>
      </c>
      <c r="AH67" s="25"/>
      <c r="AI67" s="37">
        <f>SUM($AD$8:AD67)</f>
        <v>46902.994946014871</v>
      </c>
      <c r="AJ67" s="37">
        <f>SUM($AE$8:AE67)</f>
        <v>114970.19536624836</v>
      </c>
      <c r="AK67" s="37">
        <f t="shared" si="9"/>
        <v>32832.096462210407</v>
      </c>
    </row>
    <row r="68" spans="2:37" x14ac:dyDescent="0.3">
      <c r="B68" s="3" t="s">
        <v>47</v>
      </c>
      <c r="C68" s="3">
        <v>60</v>
      </c>
      <c r="D68" s="3">
        <v>60</v>
      </c>
      <c r="E68" s="10">
        <v>14.7</v>
      </c>
      <c r="F68" s="17">
        <f t="shared" si="12"/>
        <v>0.37500000000000011</v>
      </c>
      <c r="G68" s="17">
        <f t="shared" si="13"/>
        <v>1.3500000000000005</v>
      </c>
      <c r="S68">
        <f t="shared" si="0"/>
        <v>0</v>
      </c>
      <c r="T68">
        <f t="shared" si="1"/>
        <v>14.7</v>
      </c>
      <c r="U68">
        <f t="shared" si="2"/>
        <v>4.083333333333333</v>
      </c>
      <c r="W68">
        <f t="shared" si="3"/>
        <v>371.25000000000011</v>
      </c>
      <c r="X68">
        <f t="shared" si="4"/>
        <v>135.9666</v>
      </c>
      <c r="Y68">
        <f t="shared" si="5"/>
        <v>9.0217095250187498</v>
      </c>
      <c r="Z68">
        <f>Table1[[#This Row],[Accel (N)]]+Table1[[#This Row],[RR (N)]]+Table1[[#This Row],[Aero Drag (N)]]</f>
        <v>516.23830952501885</v>
      </c>
      <c r="AA68">
        <f>Table1[[#This Row],[Total (N)]]*((E68/3.6)/1000)</f>
        <v>2.10797309722716</v>
      </c>
      <c r="AB68">
        <f>Table1[[#This Row],[Power (kW)]]*1000</f>
        <v>2107.97309722716</v>
      </c>
      <c r="AC68">
        <f>(Table1[[#This Row],[Power (kW)]]*1000)*D68</f>
        <v>126478.3858336296</v>
      </c>
      <c r="AD68" s="25">
        <f t="shared" si="6"/>
        <v>0</v>
      </c>
      <c r="AE68" s="25">
        <f t="shared" si="7"/>
        <v>2107.97309722716</v>
      </c>
      <c r="AF68" s="25">
        <f>SUM($AD$8:AD68)</f>
        <v>46902.994946014871</v>
      </c>
      <c r="AG68" s="25">
        <f>SUM($AE$8:AE68)</f>
        <v>117078.16846347552</v>
      </c>
      <c r="AH68" s="25"/>
      <c r="AI68" s="37">
        <f>SUM($AD$8:AD68)</f>
        <v>46902.994946014871</v>
      </c>
      <c r="AJ68" s="37">
        <f>SUM($AE$8:AE68)</f>
        <v>117078.16846347552</v>
      </c>
      <c r="AK68" s="37">
        <f t="shared" si="9"/>
        <v>32832.096462210407</v>
      </c>
    </row>
    <row r="69" spans="2:37" x14ac:dyDescent="0.3">
      <c r="B69" s="3" t="s">
        <v>47</v>
      </c>
      <c r="C69" s="3">
        <v>61</v>
      </c>
      <c r="D69" s="3">
        <v>61</v>
      </c>
      <c r="E69" s="10">
        <v>15.3</v>
      </c>
      <c r="F69" s="17">
        <f t="shared" si="12"/>
        <v>0.16666666666666682</v>
      </c>
      <c r="G69" s="17">
        <f t="shared" si="13"/>
        <v>0.60000000000000053</v>
      </c>
      <c r="S69">
        <f t="shared" si="0"/>
        <v>0</v>
      </c>
      <c r="T69">
        <f t="shared" si="1"/>
        <v>15.3</v>
      </c>
      <c r="U69">
        <f t="shared" si="2"/>
        <v>4.25</v>
      </c>
      <c r="W69">
        <f t="shared" si="3"/>
        <v>165.00000000000014</v>
      </c>
      <c r="X69">
        <f t="shared" si="4"/>
        <v>135.9666</v>
      </c>
      <c r="Y69">
        <f t="shared" si="5"/>
        <v>9.7732055287687523</v>
      </c>
      <c r="Z69">
        <f>Table1[[#This Row],[Accel (N)]]+Table1[[#This Row],[RR (N)]]+Table1[[#This Row],[Aero Drag (N)]]</f>
        <v>310.7398055287689</v>
      </c>
      <c r="AA69">
        <f>Table1[[#This Row],[Total (N)]]*((E69/3.6)/1000)</f>
        <v>1.3206441734972678</v>
      </c>
      <c r="AB69">
        <f>Table1[[#This Row],[Power (kW)]]*1000</f>
        <v>1320.6441734972677</v>
      </c>
      <c r="AC69">
        <f>(Table1[[#This Row],[Power (kW)]]*1000)*D69</f>
        <v>80559.294583333336</v>
      </c>
      <c r="AD69" s="25">
        <f t="shared" si="6"/>
        <v>0</v>
      </c>
      <c r="AE69" s="25">
        <f t="shared" si="7"/>
        <v>1320.6441734972677</v>
      </c>
      <c r="AF69" s="25">
        <f>SUM($AD$8:AD69)</f>
        <v>46902.994946014871</v>
      </c>
      <c r="AG69" s="25">
        <f>SUM($AE$8:AE69)</f>
        <v>118398.81263697278</v>
      </c>
      <c r="AH69" s="25"/>
      <c r="AI69" s="37">
        <f>SUM($AD$8:AD69)</f>
        <v>46902.994946014871</v>
      </c>
      <c r="AJ69" s="37">
        <f>SUM($AE$8:AE69)</f>
        <v>118398.81263697278</v>
      </c>
      <c r="AK69" s="37">
        <f t="shared" si="9"/>
        <v>32832.096462210407</v>
      </c>
    </row>
    <row r="70" spans="2:37" x14ac:dyDescent="0.3">
      <c r="B70" s="3" t="s">
        <v>47</v>
      </c>
      <c r="C70" s="3">
        <v>62</v>
      </c>
      <c r="D70" s="3">
        <v>62</v>
      </c>
      <c r="E70" s="10">
        <v>15.9</v>
      </c>
      <c r="F70" s="17">
        <f t="shared" si="12"/>
        <v>0.12499999999999981</v>
      </c>
      <c r="G70" s="17">
        <f t="shared" si="13"/>
        <v>0.44999999999999929</v>
      </c>
      <c r="S70">
        <f t="shared" si="0"/>
        <v>0</v>
      </c>
      <c r="T70">
        <f t="shared" si="1"/>
        <v>15.9</v>
      </c>
      <c r="U70">
        <f t="shared" si="2"/>
        <v>4.416666666666667</v>
      </c>
      <c r="W70">
        <f t="shared" si="3"/>
        <v>123.7499999999998</v>
      </c>
      <c r="X70">
        <f t="shared" si="4"/>
        <v>135.9666</v>
      </c>
      <c r="Y70">
        <f t="shared" si="5"/>
        <v>10.554761372668752</v>
      </c>
      <c r="Z70">
        <f>Table1[[#This Row],[Accel (N)]]+Table1[[#This Row],[RR (N)]]+Table1[[#This Row],[Aero Drag (N)]]</f>
        <v>270.27136137266854</v>
      </c>
      <c r="AA70">
        <f>Table1[[#This Row],[Total (N)]]*((E70/3.6)/1000)</f>
        <v>1.1936985127292861</v>
      </c>
      <c r="AB70">
        <f>Table1[[#This Row],[Power (kW)]]*1000</f>
        <v>1193.698512729286</v>
      </c>
      <c r="AC70">
        <f>(Table1[[#This Row],[Power (kW)]]*1000)*D70</f>
        <v>74009.307789215731</v>
      </c>
      <c r="AD70" s="25">
        <f t="shared" si="6"/>
        <v>0</v>
      </c>
      <c r="AE70" s="25">
        <f t="shared" si="7"/>
        <v>1193.698512729286</v>
      </c>
      <c r="AF70" s="25">
        <f>SUM($AD$8:AD70)</f>
        <v>46902.994946014871</v>
      </c>
      <c r="AG70" s="25">
        <f>SUM($AE$8:AE70)</f>
        <v>119592.51114970207</v>
      </c>
      <c r="AH70" s="25"/>
      <c r="AI70" s="37">
        <f>SUM($AD$8:AD70)</f>
        <v>46902.994946014871</v>
      </c>
      <c r="AJ70" s="37">
        <f>SUM($AE$8:AE70)</f>
        <v>119592.51114970207</v>
      </c>
      <c r="AK70" s="37">
        <f t="shared" si="9"/>
        <v>32832.096462210407</v>
      </c>
    </row>
    <row r="71" spans="2:37" x14ac:dyDescent="0.3">
      <c r="B71" s="3" t="s">
        <v>47</v>
      </c>
      <c r="C71" s="3">
        <v>63</v>
      </c>
      <c r="D71" s="3">
        <v>63</v>
      </c>
      <c r="E71" s="10">
        <v>16.2</v>
      </c>
      <c r="F71" s="17">
        <f t="shared" si="12"/>
        <v>0.16666666666666682</v>
      </c>
      <c r="G71" s="17">
        <f t="shared" si="13"/>
        <v>0.60000000000000053</v>
      </c>
      <c r="S71">
        <f t="shared" si="0"/>
        <v>0</v>
      </c>
      <c r="T71">
        <f t="shared" si="1"/>
        <v>16.2</v>
      </c>
      <c r="U71">
        <f t="shared" si="2"/>
        <v>4.5</v>
      </c>
      <c r="W71">
        <f t="shared" si="3"/>
        <v>165.00000000000014</v>
      </c>
      <c r="X71">
        <f t="shared" si="4"/>
        <v>135.9666</v>
      </c>
      <c r="Y71">
        <f t="shared" si="5"/>
        <v>10.956811734675002</v>
      </c>
      <c r="Z71">
        <f>Table1[[#This Row],[Accel (N)]]+Table1[[#This Row],[RR (N)]]+Table1[[#This Row],[Aero Drag (N)]]</f>
        <v>311.92341173467514</v>
      </c>
      <c r="AA71">
        <f>Table1[[#This Row],[Total (N)]]*((E71/3.6)/1000)</f>
        <v>1.403655352806038</v>
      </c>
      <c r="AB71">
        <f>Table1[[#This Row],[Power (kW)]]*1000</f>
        <v>1403.6553528060381</v>
      </c>
      <c r="AC71">
        <f>(Table1[[#This Row],[Power (kW)]]*1000)*D71</f>
        <v>88430.287226780405</v>
      </c>
      <c r="AD71" s="25">
        <f t="shared" si="6"/>
        <v>0</v>
      </c>
      <c r="AE71" s="25">
        <f t="shared" si="7"/>
        <v>1403.6553528060381</v>
      </c>
      <c r="AF71" s="25">
        <f>SUM($AD$8:AD71)</f>
        <v>46902.994946014871</v>
      </c>
      <c r="AG71" s="25">
        <f>SUM($AE$8:AE71)</f>
        <v>120996.1665025081</v>
      </c>
      <c r="AH71" s="25"/>
      <c r="AI71" s="37">
        <f>SUM($AD$8:AD71)</f>
        <v>46902.994946014871</v>
      </c>
      <c r="AJ71" s="37">
        <f>SUM($AE$8:AE71)</f>
        <v>120996.1665025081</v>
      </c>
      <c r="AK71" s="37">
        <f t="shared" si="9"/>
        <v>32832.096462210407</v>
      </c>
    </row>
    <row r="72" spans="2:37" x14ac:dyDescent="0.3">
      <c r="B72" s="3" t="s">
        <v>47</v>
      </c>
      <c r="C72" s="3">
        <v>64</v>
      </c>
      <c r="D72" s="3">
        <v>64</v>
      </c>
      <c r="E72" s="10">
        <v>17.100000000000001</v>
      </c>
      <c r="F72" s="17">
        <f t="shared" si="12"/>
        <v>0.2222222222222224</v>
      </c>
      <c r="G72" s="17">
        <f t="shared" si="13"/>
        <v>0.80000000000000071</v>
      </c>
      <c r="S72">
        <f t="shared" ref="S72:S135" si="15">IF(E72&lt;1,1,0)</f>
        <v>0</v>
      </c>
      <c r="T72">
        <f t="shared" ref="T72:T135" si="16">IF(S72=1,"",E72)</f>
        <v>17.100000000000001</v>
      </c>
      <c r="U72">
        <f t="shared" ref="U72:U135" si="17">E72/3.6</f>
        <v>4.75</v>
      </c>
      <c r="W72">
        <f t="shared" ref="W72:W135" si="18">$J$17*F72</f>
        <v>220.00000000000017</v>
      </c>
      <c r="X72">
        <f t="shared" ref="X72:X135" si="19">$J$17*9.81*$J$18</f>
        <v>135.9666</v>
      </c>
      <c r="Y72">
        <f t="shared" ref="Y72:Y135" si="20">0.5*$J$14*$J$21*1.29^2*(E72/3.6)^2</f>
        <v>12.208052580918752</v>
      </c>
      <c r="Z72">
        <f>Table1[[#This Row],[Accel (N)]]+Table1[[#This Row],[RR (N)]]+Table1[[#This Row],[Aero Drag (N)]]</f>
        <v>368.17465258091897</v>
      </c>
      <c r="AA72">
        <f>Table1[[#This Row],[Total (N)]]*((E72/3.6)/1000)</f>
        <v>1.748829599759365</v>
      </c>
      <c r="AB72">
        <f>Table1[[#This Row],[Power (kW)]]*1000</f>
        <v>1748.829599759365</v>
      </c>
      <c r="AC72">
        <f>(Table1[[#This Row],[Power (kW)]]*1000)*D72</f>
        <v>111925.09438459936</v>
      </c>
      <c r="AD72" s="25">
        <f t="shared" ref="AD72:AD135" si="21">IF(AB72&lt;0, AB72, 0) *-1</f>
        <v>0</v>
      </c>
      <c r="AE72" s="25">
        <f t="shared" ref="AE72:AE135" si="22">IF(AB72&gt;0, AB72, 0)</f>
        <v>1748.829599759365</v>
      </c>
      <c r="AF72" s="25">
        <f>SUM($AD$8:AD72)</f>
        <v>46902.994946014871</v>
      </c>
      <c r="AG72" s="25">
        <f>SUM($AE$8:AE72)</f>
        <v>122744.99610226747</v>
      </c>
      <c r="AH72" s="25"/>
      <c r="AI72" s="37">
        <f>SUM($AD$8:AD72)</f>
        <v>46902.994946014871</v>
      </c>
      <c r="AJ72" s="37">
        <f>SUM($AE$8:AE72)</f>
        <v>122744.99610226747</v>
      </c>
      <c r="AK72" s="37">
        <f t="shared" si="9"/>
        <v>32832.096462210407</v>
      </c>
    </row>
    <row r="73" spans="2:37" x14ac:dyDescent="0.3">
      <c r="B73" s="3" t="s">
        <v>47</v>
      </c>
      <c r="C73" s="3">
        <v>65</v>
      </c>
      <c r="D73" s="3">
        <v>65</v>
      </c>
      <c r="E73" s="10">
        <v>17.8</v>
      </c>
      <c r="F73" s="17">
        <f t="shared" si="12"/>
        <v>0.1388888888888889</v>
      </c>
      <c r="G73" s="17">
        <f t="shared" si="13"/>
        <v>0.5</v>
      </c>
      <c r="S73">
        <f t="shared" si="15"/>
        <v>0</v>
      </c>
      <c r="T73">
        <f t="shared" si="16"/>
        <v>17.8</v>
      </c>
      <c r="U73">
        <f t="shared" si="17"/>
        <v>4.9444444444444446</v>
      </c>
      <c r="W73">
        <f t="shared" si="18"/>
        <v>137.5</v>
      </c>
      <c r="X73">
        <f t="shared" si="19"/>
        <v>135.9666</v>
      </c>
      <c r="Y73">
        <f t="shared" si="20"/>
        <v>13.227999657119447</v>
      </c>
      <c r="Z73">
        <f>Table1[[#This Row],[Accel (N)]]+Table1[[#This Row],[RR (N)]]+Table1[[#This Row],[Aero Drag (N)]]</f>
        <v>286.6945996571194</v>
      </c>
      <c r="AA73">
        <f>Table1[[#This Row],[Total (N)]]*((E73/3.6)/1000)</f>
        <v>1.4175455205268683</v>
      </c>
      <c r="AB73">
        <f>Table1[[#This Row],[Power (kW)]]*1000</f>
        <v>1417.5455205268684</v>
      </c>
      <c r="AC73">
        <f>(Table1[[#This Row],[Power (kW)]]*1000)*D73</f>
        <v>92140.458834246441</v>
      </c>
      <c r="AD73" s="25">
        <f t="shared" si="21"/>
        <v>0</v>
      </c>
      <c r="AE73" s="25">
        <f t="shared" si="22"/>
        <v>1417.5455205268684</v>
      </c>
      <c r="AF73" s="25">
        <f>SUM($AD$8:AD73)</f>
        <v>46902.994946014871</v>
      </c>
      <c r="AG73" s="25">
        <f>SUM($AE$8:AE73)</f>
        <v>124162.54162279434</v>
      </c>
      <c r="AH73" s="25"/>
      <c r="AI73" s="37">
        <f>SUM($AD$8:AD73)</f>
        <v>46902.994946014871</v>
      </c>
      <c r="AJ73" s="37">
        <f>SUM($AE$8:AE73)</f>
        <v>124162.54162279434</v>
      </c>
      <c r="AK73" s="37">
        <f t="shared" ref="AK73:AK136" si="23">AI73*0.7</f>
        <v>32832.096462210407</v>
      </c>
    </row>
    <row r="74" spans="2:37" x14ac:dyDescent="0.3">
      <c r="B74" s="3" t="s">
        <v>47</v>
      </c>
      <c r="C74" s="3">
        <v>66</v>
      </c>
      <c r="D74" s="3">
        <v>66</v>
      </c>
      <c r="E74" s="10">
        <v>18.100000000000001</v>
      </c>
      <c r="F74" s="17">
        <f t="shared" ref="F74:F137" si="24">($E75-$E73)/2/3.6</f>
        <v>8.3333333333333037E-2</v>
      </c>
      <c r="G74" s="17">
        <f t="shared" ref="G74:G137" si="25">($E75-$E73)/2</f>
        <v>0.29999999999999893</v>
      </c>
      <c r="S74">
        <f t="shared" si="15"/>
        <v>0</v>
      </c>
      <c r="T74">
        <f t="shared" si="16"/>
        <v>18.100000000000001</v>
      </c>
      <c r="U74">
        <f t="shared" si="17"/>
        <v>5.0277777777777777</v>
      </c>
      <c r="W74">
        <f t="shared" si="18"/>
        <v>82.499999999999702</v>
      </c>
      <c r="X74">
        <f t="shared" si="19"/>
        <v>135.9666</v>
      </c>
      <c r="Y74">
        <f t="shared" si="20"/>
        <v>13.677644766029863</v>
      </c>
      <c r="Z74">
        <f>Table1[[#This Row],[Accel (N)]]+Table1[[#This Row],[RR (N)]]+Table1[[#This Row],[Aero Drag (N)]]</f>
        <v>232.14424476602954</v>
      </c>
      <c r="AA74">
        <f>Table1[[#This Row],[Total (N)]]*((E74/3.6)/1000)</f>
        <v>1.1671696750736484</v>
      </c>
      <c r="AB74">
        <f>Table1[[#This Row],[Power (kW)]]*1000</f>
        <v>1167.1696750736485</v>
      </c>
      <c r="AC74">
        <f>(Table1[[#This Row],[Power (kW)]]*1000)*D74</f>
        <v>77033.198554860806</v>
      </c>
      <c r="AD74" s="25">
        <f t="shared" si="21"/>
        <v>0</v>
      </c>
      <c r="AE74" s="25">
        <f t="shared" si="22"/>
        <v>1167.1696750736485</v>
      </c>
      <c r="AF74" s="25">
        <f>SUM($AD$8:AD74)</f>
        <v>46902.994946014871</v>
      </c>
      <c r="AG74" s="25">
        <f>SUM($AE$8:AE74)</f>
        <v>125329.71129786798</v>
      </c>
      <c r="AH74" s="25"/>
      <c r="AI74" s="37">
        <f>SUM($AD$8:AD74)</f>
        <v>46902.994946014871</v>
      </c>
      <c r="AJ74" s="37">
        <f>SUM($AE$8:AE74)</f>
        <v>125329.71129786798</v>
      </c>
      <c r="AK74" s="37">
        <f t="shared" si="23"/>
        <v>32832.096462210407</v>
      </c>
    </row>
    <row r="75" spans="2:37" x14ac:dyDescent="0.3">
      <c r="B75" s="3" t="s">
        <v>47</v>
      </c>
      <c r="C75" s="3">
        <v>67</v>
      </c>
      <c r="D75" s="3">
        <v>67</v>
      </c>
      <c r="E75" s="10">
        <v>18.399999999999999</v>
      </c>
      <c r="F75" s="17">
        <f t="shared" si="24"/>
        <v>0.30555555555555547</v>
      </c>
      <c r="G75" s="17">
        <f t="shared" si="25"/>
        <v>1.0999999999999996</v>
      </c>
      <c r="S75">
        <f t="shared" si="15"/>
        <v>0</v>
      </c>
      <c r="T75">
        <f t="shared" si="16"/>
        <v>18.399999999999999</v>
      </c>
      <c r="U75">
        <f t="shared" si="17"/>
        <v>5.1111111111111107</v>
      </c>
      <c r="W75">
        <f t="shared" si="18"/>
        <v>302.49999999999989</v>
      </c>
      <c r="X75">
        <f t="shared" si="19"/>
        <v>135.9666</v>
      </c>
      <c r="Y75">
        <f t="shared" si="20"/>
        <v>14.134804834977777</v>
      </c>
      <c r="Z75">
        <f>Table1[[#This Row],[Accel (N)]]+Table1[[#This Row],[RR (N)]]+Table1[[#This Row],[Aero Drag (N)]]</f>
        <v>452.60140483497764</v>
      </c>
      <c r="AA75">
        <f>Table1[[#This Row],[Total (N)]]*((E75/3.6)/1000)</f>
        <v>2.3132960691565523</v>
      </c>
      <c r="AB75">
        <f>Table1[[#This Row],[Power (kW)]]*1000</f>
        <v>2313.2960691565522</v>
      </c>
      <c r="AC75">
        <f>(Table1[[#This Row],[Power (kW)]]*1000)*D75</f>
        <v>154990.836633489</v>
      </c>
      <c r="AD75" s="25">
        <f t="shared" si="21"/>
        <v>0</v>
      </c>
      <c r="AE75" s="25">
        <f t="shared" si="22"/>
        <v>2313.2960691565522</v>
      </c>
      <c r="AF75" s="25">
        <f>SUM($AD$8:AD75)</f>
        <v>46902.994946014871</v>
      </c>
      <c r="AG75" s="25">
        <f>SUM($AE$8:AE75)</f>
        <v>127643.00736702453</v>
      </c>
      <c r="AH75" s="25"/>
      <c r="AI75" s="37">
        <f>SUM($AD$8:AD75)</f>
        <v>46902.994946014871</v>
      </c>
      <c r="AJ75" s="37">
        <f>SUM($AE$8:AE75)</f>
        <v>127643.00736702453</v>
      </c>
      <c r="AK75" s="37">
        <f t="shared" si="23"/>
        <v>32832.096462210407</v>
      </c>
    </row>
    <row r="76" spans="2:37" x14ac:dyDescent="0.3">
      <c r="B76" s="3" t="s">
        <v>47</v>
      </c>
      <c r="C76" s="3">
        <v>68</v>
      </c>
      <c r="D76" s="3">
        <v>68</v>
      </c>
      <c r="E76" s="10">
        <v>20.3</v>
      </c>
      <c r="F76" s="17">
        <f t="shared" si="24"/>
        <v>0.66666666666666674</v>
      </c>
      <c r="G76" s="17">
        <f t="shared" si="25"/>
        <v>2.4000000000000004</v>
      </c>
      <c r="S76">
        <f t="shared" si="15"/>
        <v>0</v>
      </c>
      <c r="T76">
        <f t="shared" si="16"/>
        <v>20.3</v>
      </c>
      <c r="U76">
        <f t="shared" si="17"/>
        <v>5.6388888888888893</v>
      </c>
      <c r="W76">
        <f t="shared" si="18"/>
        <v>660.00000000000011</v>
      </c>
      <c r="X76">
        <f t="shared" si="19"/>
        <v>135.9666</v>
      </c>
      <c r="Y76">
        <f t="shared" si="20"/>
        <v>17.204666010296535</v>
      </c>
      <c r="Z76">
        <f>Table1[[#This Row],[Accel (N)]]+Table1[[#This Row],[RR (N)]]+Table1[[#This Row],[Aero Drag (N)]]</f>
        <v>813.17126601029668</v>
      </c>
      <c r="AA76">
        <f>Table1[[#This Row],[Total (N)]]*((E76/3.6)/1000)</f>
        <v>4.585382416669173</v>
      </c>
      <c r="AB76">
        <f>Table1[[#This Row],[Power (kW)]]*1000</f>
        <v>4585.3824166691729</v>
      </c>
      <c r="AC76">
        <f>(Table1[[#This Row],[Power (kW)]]*1000)*D76</f>
        <v>311806.00433350378</v>
      </c>
      <c r="AD76" s="25">
        <f t="shared" si="21"/>
        <v>0</v>
      </c>
      <c r="AE76" s="25">
        <f t="shared" si="22"/>
        <v>4585.3824166691729</v>
      </c>
      <c r="AF76" s="25">
        <f>SUM($AD$8:AD76)</f>
        <v>46902.994946014871</v>
      </c>
      <c r="AG76" s="25">
        <f>SUM($AE$8:AE76)</f>
        <v>132228.38978369371</v>
      </c>
      <c r="AH76" s="25"/>
      <c r="AI76" s="37">
        <f>SUM($AD$8:AD76)</f>
        <v>46902.994946014871</v>
      </c>
      <c r="AJ76" s="37">
        <f>SUM($AE$8:AE76)</f>
        <v>132228.38978369371</v>
      </c>
      <c r="AK76" s="37">
        <f t="shared" si="23"/>
        <v>32832.096462210407</v>
      </c>
    </row>
    <row r="77" spans="2:37" x14ac:dyDescent="0.3">
      <c r="B77" s="3" t="s">
        <v>47</v>
      </c>
      <c r="C77" s="3">
        <v>69</v>
      </c>
      <c r="D77" s="3">
        <v>69</v>
      </c>
      <c r="E77" s="10">
        <v>23.2</v>
      </c>
      <c r="F77" s="17">
        <f t="shared" si="24"/>
        <v>0.86111111111111094</v>
      </c>
      <c r="G77" s="17">
        <f t="shared" si="25"/>
        <v>3.0999999999999996</v>
      </c>
      <c r="S77">
        <f t="shared" si="15"/>
        <v>0</v>
      </c>
      <c r="T77">
        <f t="shared" si="16"/>
        <v>23.2</v>
      </c>
      <c r="U77">
        <f t="shared" si="17"/>
        <v>6.4444444444444438</v>
      </c>
      <c r="W77">
        <f t="shared" si="18"/>
        <v>852.49999999999977</v>
      </c>
      <c r="X77">
        <f t="shared" si="19"/>
        <v>135.9666</v>
      </c>
      <c r="Y77">
        <f t="shared" si="20"/>
        <v>22.471400503244443</v>
      </c>
      <c r="Z77">
        <f>Table1[[#This Row],[Accel (N)]]+Table1[[#This Row],[RR (N)]]+Table1[[#This Row],[Aero Drag (N)]]</f>
        <v>1010.9380005032442</v>
      </c>
      <c r="AA77">
        <f>Table1[[#This Row],[Total (N)]]*((E77/3.6)/1000)</f>
        <v>6.5149337810209067</v>
      </c>
      <c r="AB77">
        <f>Table1[[#This Row],[Power (kW)]]*1000</f>
        <v>6514.9337810209063</v>
      </c>
      <c r="AC77">
        <f>(Table1[[#This Row],[Power (kW)]]*1000)*D77</f>
        <v>449530.43089044251</v>
      </c>
      <c r="AD77" s="25">
        <f t="shared" si="21"/>
        <v>0</v>
      </c>
      <c r="AE77" s="25">
        <f t="shared" si="22"/>
        <v>6514.9337810209063</v>
      </c>
      <c r="AF77" s="25">
        <f>SUM($AD$8:AD77)</f>
        <v>46902.994946014871</v>
      </c>
      <c r="AG77" s="25">
        <f>SUM($AE$8:AE77)</f>
        <v>138743.32356471461</v>
      </c>
      <c r="AH77" s="25"/>
      <c r="AI77" s="37">
        <f>SUM($AD$8:AD77)</f>
        <v>46902.994946014871</v>
      </c>
      <c r="AJ77" s="37">
        <f>SUM($AE$8:AE77)</f>
        <v>138743.32356471461</v>
      </c>
      <c r="AK77" s="37">
        <f t="shared" si="23"/>
        <v>32832.096462210407</v>
      </c>
    </row>
    <row r="78" spans="2:37" x14ac:dyDescent="0.3">
      <c r="B78" s="3" t="s">
        <v>47</v>
      </c>
      <c r="C78" s="3">
        <v>70</v>
      </c>
      <c r="D78" s="3">
        <v>70</v>
      </c>
      <c r="E78" s="10">
        <v>26.5</v>
      </c>
      <c r="F78" s="17">
        <f t="shared" si="24"/>
        <v>0.91666666666666685</v>
      </c>
      <c r="G78" s="17">
        <f t="shared" si="25"/>
        <v>3.3000000000000007</v>
      </c>
      <c r="S78">
        <f t="shared" si="15"/>
        <v>0</v>
      </c>
      <c r="T78">
        <f t="shared" si="16"/>
        <v>26.5</v>
      </c>
      <c r="U78">
        <f t="shared" si="17"/>
        <v>7.3611111111111107</v>
      </c>
      <c r="W78">
        <f t="shared" si="18"/>
        <v>907.50000000000023</v>
      </c>
      <c r="X78">
        <f t="shared" si="19"/>
        <v>135.9666</v>
      </c>
      <c r="Y78">
        <f t="shared" si="20"/>
        <v>29.318781590746529</v>
      </c>
      <c r="Z78">
        <f>Table1[[#This Row],[Accel (N)]]+Table1[[#This Row],[RR (N)]]+Table1[[#This Row],[Aero Drag (N)]]</f>
        <v>1072.7853815907467</v>
      </c>
      <c r="AA78">
        <f>Table1[[#This Row],[Total (N)]]*((E78/3.6)/1000)</f>
        <v>7.8968923922652188</v>
      </c>
      <c r="AB78">
        <f>Table1[[#This Row],[Power (kW)]]*1000</f>
        <v>7896.8923922652184</v>
      </c>
      <c r="AC78">
        <f>(Table1[[#This Row],[Power (kW)]]*1000)*D78</f>
        <v>552782.46745856525</v>
      </c>
      <c r="AD78" s="25">
        <f t="shared" si="21"/>
        <v>0</v>
      </c>
      <c r="AE78" s="25">
        <f t="shared" si="22"/>
        <v>7896.8923922652184</v>
      </c>
      <c r="AF78" s="25">
        <f>SUM($AD$8:AD78)</f>
        <v>46902.994946014871</v>
      </c>
      <c r="AG78" s="25">
        <f>SUM($AE$8:AE78)</f>
        <v>146640.21595697984</v>
      </c>
      <c r="AH78" s="25"/>
      <c r="AI78" s="37">
        <f>SUM($AD$8:AD78)</f>
        <v>46902.994946014871</v>
      </c>
      <c r="AJ78" s="37">
        <f>SUM($AE$8:AE78)</f>
        <v>146640.21595697984</v>
      </c>
      <c r="AK78" s="37">
        <f t="shared" si="23"/>
        <v>32832.096462210407</v>
      </c>
    </row>
    <row r="79" spans="2:37" x14ac:dyDescent="0.3">
      <c r="B79" s="3" t="s">
        <v>47</v>
      </c>
      <c r="C79" s="3">
        <v>71</v>
      </c>
      <c r="D79" s="3">
        <v>71</v>
      </c>
      <c r="E79" s="10">
        <v>29.8</v>
      </c>
      <c r="F79" s="17">
        <f t="shared" si="24"/>
        <v>0.84722222222222243</v>
      </c>
      <c r="G79" s="17">
        <f t="shared" si="25"/>
        <v>3.0500000000000007</v>
      </c>
      <c r="S79">
        <f t="shared" si="15"/>
        <v>0</v>
      </c>
      <c r="T79">
        <f t="shared" si="16"/>
        <v>29.8</v>
      </c>
      <c r="U79">
        <f t="shared" si="17"/>
        <v>8.2777777777777786</v>
      </c>
      <c r="W79">
        <f t="shared" si="18"/>
        <v>838.75000000000023</v>
      </c>
      <c r="X79">
        <f t="shared" si="19"/>
        <v>135.9666</v>
      </c>
      <c r="Y79">
        <f t="shared" si="20"/>
        <v>37.075472842786127</v>
      </c>
      <c r="Z79">
        <f>Table1[[#This Row],[Accel (N)]]+Table1[[#This Row],[RR (N)]]+Table1[[#This Row],[Aero Drag (N)]]</f>
        <v>1011.7920728427863</v>
      </c>
      <c r="AA79">
        <f>Table1[[#This Row],[Total (N)]]*((E79/3.6)/1000)</f>
        <v>8.3753899363097304</v>
      </c>
      <c r="AB79">
        <f>Table1[[#This Row],[Power (kW)]]*1000</f>
        <v>8375.3899363097298</v>
      </c>
      <c r="AC79">
        <f>(Table1[[#This Row],[Power (kW)]]*1000)*D79</f>
        <v>594652.68547799077</v>
      </c>
      <c r="AD79" s="25">
        <f t="shared" si="21"/>
        <v>0</v>
      </c>
      <c r="AE79" s="25">
        <f t="shared" si="22"/>
        <v>8375.3899363097298</v>
      </c>
      <c r="AF79" s="25">
        <f>SUM($AD$8:AD79)</f>
        <v>46902.994946014871</v>
      </c>
      <c r="AG79" s="25">
        <f>SUM($AE$8:AE79)</f>
        <v>155015.60589328955</v>
      </c>
      <c r="AH79" s="25"/>
      <c r="AI79" s="37">
        <f>SUM($AD$8:AD79)</f>
        <v>46902.994946014871</v>
      </c>
      <c r="AJ79" s="37">
        <f>SUM($AE$8:AE79)</f>
        <v>155015.60589328955</v>
      </c>
      <c r="AK79" s="37">
        <f t="shared" si="23"/>
        <v>32832.096462210407</v>
      </c>
    </row>
    <row r="80" spans="2:37" x14ac:dyDescent="0.3">
      <c r="B80" s="3" t="s">
        <v>47</v>
      </c>
      <c r="C80" s="3">
        <v>72</v>
      </c>
      <c r="D80" s="3">
        <v>72</v>
      </c>
      <c r="E80" s="10">
        <v>32.6</v>
      </c>
      <c r="F80" s="17">
        <f t="shared" si="24"/>
        <v>0.63888888888888862</v>
      </c>
      <c r="G80" s="17">
        <f t="shared" si="25"/>
        <v>2.2999999999999989</v>
      </c>
      <c r="S80">
        <f t="shared" si="15"/>
        <v>0</v>
      </c>
      <c r="T80">
        <f t="shared" si="16"/>
        <v>32.6</v>
      </c>
      <c r="U80">
        <f t="shared" si="17"/>
        <v>9.0555555555555554</v>
      </c>
      <c r="W80">
        <f t="shared" si="18"/>
        <v>632.49999999999977</v>
      </c>
      <c r="X80">
        <f t="shared" si="19"/>
        <v>135.9666</v>
      </c>
      <c r="Y80">
        <f t="shared" si="20"/>
        <v>44.369994052519452</v>
      </c>
      <c r="Z80">
        <f>Table1[[#This Row],[Accel (N)]]+Table1[[#This Row],[RR (N)]]+Table1[[#This Row],[Aero Drag (N)]]</f>
        <v>812.83659405251922</v>
      </c>
      <c r="AA80">
        <f>Table1[[#This Row],[Total (N)]]*((E80/3.6)/1000)</f>
        <v>7.3606869350311452</v>
      </c>
      <c r="AB80">
        <f>Table1[[#This Row],[Power (kW)]]*1000</f>
        <v>7360.6869350311454</v>
      </c>
      <c r="AC80">
        <f>(Table1[[#This Row],[Power (kW)]]*1000)*D80</f>
        <v>529969.45932224242</v>
      </c>
      <c r="AD80" s="25">
        <f t="shared" si="21"/>
        <v>0</v>
      </c>
      <c r="AE80" s="25">
        <f t="shared" si="22"/>
        <v>7360.6869350311454</v>
      </c>
      <c r="AF80" s="25">
        <f>SUM($AD$8:AD80)</f>
        <v>46902.994946014871</v>
      </c>
      <c r="AG80" s="25">
        <f>SUM($AE$8:AE80)</f>
        <v>162376.2928283207</v>
      </c>
      <c r="AH80" s="25"/>
      <c r="AI80" s="37">
        <f>SUM($AD$8:AD80)</f>
        <v>46902.994946014871</v>
      </c>
      <c r="AJ80" s="37">
        <f>SUM($AE$8:AE80)</f>
        <v>162376.2928283207</v>
      </c>
      <c r="AK80" s="37">
        <f t="shared" si="23"/>
        <v>32832.096462210407</v>
      </c>
    </row>
    <row r="81" spans="2:37" x14ac:dyDescent="0.3">
      <c r="B81" s="3" t="s">
        <v>47</v>
      </c>
      <c r="C81" s="3">
        <v>73</v>
      </c>
      <c r="D81" s="3">
        <v>73</v>
      </c>
      <c r="E81" s="10">
        <v>34.4</v>
      </c>
      <c r="F81" s="17">
        <f t="shared" si="24"/>
        <v>0.40277777777777757</v>
      </c>
      <c r="G81" s="17">
        <f t="shared" si="25"/>
        <v>1.4499999999999993</v>
      </c>
      <c r="S81">
        <f t="shared" si="15"/>
        <v>0</v>
      </c>
      <c r="T81">
        <f t="shared" si="16"/>
        <v>34.4</v>
      </c>
      <c r="U81">
        <f t="shared" si="17"/>
        <v>9.5555555555555554</v>
      </c>
      <c r="W81">
        <f t="shared" si="18"/>
        <v>398.74999999999977</v>
      </c>
      <c r="X81">
        <f t="shared" si="19"/>
        <v>135.9666</v>
      </c>
      <c r="Y81">
        <f t="shared" si="20"/>
        <v>49.405017277644447</v>
      </c>
      <c r="Z81">
        <f>Table1[[#This Row],[Accel (N)]]+Table1[[#This Row],[RR (N)]]+Table1[[#This Row],[Aero Drag (N)]]</f>
        <v>584.12161727764419</v>
      </c>
      <c r="AA81">
        <f>Table1[[#This Row],[Total (N)]]*((E81/3.6)/1000)</f>
        <v>5.5816065650974886</v>
      </c>
      <c r="AB81">
        <f>Table1[[#This Row],[Power (kW)]]*1000</f>
        <v>5581.6065650974888</v>
      </c>
      <c r="AC81">
        <f>(Table1[[#This Row],[Power (kW)]]*1000)*D81</f>
        <v>407457.27925211668</v>
      </c>
      <c r="AD81" s="25">
        <f t="shared" si="21"/>
        <v>0</v>
      </c>
      <c r="AE81" s="25">
        <f t="shared" si="22"/>
        <v>5581.6065650974888</v>
      </c>
      <c r="AF81" s="25">
        <f>SUM($AD$8:AD81)</f>
        <v>46902.994946014871</v>
      </c>
      <c r="AG81" s="25">
        <f>SUM($AE$8:AE81)</f>
        <v>167957.89939341819</v>
      </c>
      <c r="AH81" s="25"/>
      <c r="AI81" s="37">
        <f>SUM($AD$8:AD81)</f>
        <v>46902.994946014871</v>
      </c>
      <c r="AJ81" s="37">
        <f>SUM($AE$8:AE81)</f>
        <v>167957.89939341819</v>
      </c>
      <c r="AK81" s="37">
        <f t="shared" si="23"/>
        <v>32832.096462210407</v>
      </c>
    </row>
    <row r="82" spans="2:37" x14ac:dyDescent="0.3">
      <c r="B82" s="3" t="s">
        <v>47</v>
      </c>
      <c r="C82" s="3">
        <v>74</v>
      </c>
      <c r="D82" s="3">
        <v>74</v>
      </c>
      <c r="E82" s="10">
        <v>35.5</v>
      </c>
      <c r="F82" s="17">
        <f t="shared" si="24"/>
        <v>0.27777777777777779</v>
      </c>
      <c r="G82" s="17">
        <f t="shared" si="25"/>
        <v>1</v>
      </c>
      <c r="S82">
        <f t="shared" si="15"/>
        <v>0</v>
      </c>
      <c r="T82">
        <f t="shared" si="16"/>
        <v>35.5</v>
      </c>
      <c r="U82">
        <f t="shared" si="17"/>
        <v>9.8611111111111107</v>
      </c>
      <c r="W82">
        <f t="shared" si="18"/>
        <v>275</v>
      </c>
      <c r="X82">
        <f t="shared" si="19"/>
        <v>135.9666</v>
      </c>
      <c r="Y82">
        <f t="shared" si="20"/>
        <v>52.615157706996527</v>
      </c>
      <c r="Z82">
        <f>Table1[[#This Row],[Accel (N)]]+Table1[[#This Row],[RR (N)]]+Table1[[#This Row],[Aero Drag (N)]]</f>
        <v>463.58175770699648</v>
      </c>
      <c r="AA82">
        <f>Table1[[#This Row],[Total (N)]]*((E82/3.6)/1000)</f>
        <v>4.5714312218328814</v>
      </c>
      <c r="AB82">
        <f>Table1[[#This Row],[Power (kW)]]*1000</f>
        <v>4571.4312218328814</v>
      </c>
      <c r="AC82">
        <f>(Table1[[#This Row],[Power (kW)]]*1000)*D82</f>
        <v>338285.91041563323</v>
      </c>
      <c r="AD82" s="25">
        <f t="shared" si="21"/>
        <v>0</v>
      </c>
      <c r="AE82" s="25">
        <f t="shared" si="22"/>
        <v>4571.4312218328814</v>
      </c>
      <c r="AF82" s="25">
        <f>SUM($AD$8:AD82)</f>
        <v>46902.994946014871</v>
      </c>
      <c r="AG82" s="25">
        <f>SUM($AE$8:AE82)</f>
        <v>172529.33061525106</v>
      </c>
      <c r="AH82" s="25"/>
      <c r="AI82" s="37">
        <f>SUM($AD$8:AD82)</f>
        <v>46902.994946014871</v>
      </c>
      <c r="AJ82" s="37">
        <f>SUM($AE$8:AE82)</f>
        <v>172529.33061525106</v>
      </c>
      <c r="AK82" s="37">
        <f t="shared" si="23"/>
        <v>32832.096462210407</v>
      </c>
    </row>
    <row r="83" spans="2:37" x14ac:dyDescent="0.3">
      <c r="B83" s="3" t="s">
        <v>47</v>
      </c>
      <c r="C83" s="3">
        <v>75</v>
      </c>
      <c r="D83" s="3">
        <v>75</v>
      </c>
      <c r="E83" s="10">
        <v>36.4</v>
      </c>
      <c r="F83" s="17">
        <f t="shared" si="24"/>
        <v>0.26388888888888867</v>
      </c>
      <c r="G83" s="17">
        <f t="shared" si="25"/>
        <v>0.94999999999999929</v>
      </c>
      <c r="S83">
        <f t="shared" si="15"/>
        <v>0</v>
      </c>
      <c r="T83">
        <f t="shared" si="16"/>
        <v>36.4</v>
      </c>
      <c r="U83">
        <f t="shared" si="17"/>
        <v>10.111111111111111</v>
      </c>
      <c r="W83">
        <f t="shared" si="18"/>
        <v>261.24999999999977</v>
      </c>
      <c r="X83">
        <f t="shared" si="19"/>
        <v>135.9666</v>
      </c>
      <c r="Y83">
        <f t="shared" si="20"/>
        <v>55.316785840477777</v>
      </c>
      <c r="Z83">
        <f>Table1[[#This Row],[Accel (N)]]+Table1[[#This Row],[RR (N)]]+Table1[[#This Row],[Aero Drag (N)]]</f>
        <v>452.53338584047754</v>
      </c>
      <c r="AA83">
        <f>Table1[[#This Row],[Total (N)]]*((E83/3.6)/1000)</f>
        <v>4.5756153457203839</v>
      </c>
      <c r="AB83">
        <f>Table1[[#This Row],[Power (kW)]]*1000</f>
        <v>4575.6153457203836</v>
      </c>
      <c r="AC83">
        <f>(Table1[[#This Row],[Power (kW)]]*1000)*D83</f>
        <v>343171.15092902875</v>
      </c>
      <c r="AD83" s="25">
        <f t="shared" si="21"/>
        <v>0</v>
      </c>
      <c r="AE83" s="25">
        <f t="shared" si="22"/>
        <v>4575.6153457203836</v>
      </c>
      <c r="AF83" s="25">
        <f>SUM($AD$8:AD83)</f>
        <v>46902.994946014871</v>
      </c>
      <c r="AG83" s="25">
        <f>SUM($AE$8:AE83)</f>
        <v>177104.94596097144</v>
      </c>
      <c r="AH83" s="25"/>
      <c r="AI83" s="37">
        <f>SUM($AD$8:AD83)</f>
        <v>46902.994946014871</v>
      </c>
      <c r="AJ83" s="37">
        <f>SUM($AE$8:AE83)</f>
        <v>177104.94596097144</v>
      </c>
      <c r="AK83" s="37">
        <f t="shared" si="23"/>
        <v>32832.096462210407</v>
      </c>
    </row>
    <row r="84" spans="2:37" x14ac:dyDescent="0.3">
      <c r="B84" s="3" t="s">
        <v>47</v>
      </c>
      <c r="C84" s="3">
        <v>76</v>
      </c>
      <c r="D84" s="3">
        <v>76</v>
      </c>
      <c r="E84" s="10">
        <v>37.4</v>
      </c>
      <c r="F84" s="17">
        <f t="shared" si="24"/>
        <v>0.29166666666666685</v>
      </c>
      <c r="G84" s="17">
        <f t="shared" si="25"/>
        <v>1.0500000000000007</v>
      </c>
      <c r="S84">
        <f t="shared" si="15"/>
        <v>0</v>
      </c>
      <c r="T84">
        <f t="shared" si="16"/>
        <v>37.4</v>
      </c>
      <c r="U84">
        <f t="shared" si="17"/>
        <v>10.388888888888888</v>
      </c>
      <c r="W84">
        <f t="shared" si="18"/>
        <v>288.75000000000017</v>
      </c>
      <c r="X84">
        <f t="shared" si="19"/>
        <v>135.9666</v>
      </c>
      <c r="Y84">
        <f t="shared" si="20"/>
        <v>58.397919455852772</v>
      </c>
      <c r="Z84">
        <f>Table1[[#This Row],[Accel (N)]]+Table1[[#This Row],[RR (N)]]+Table1[[#This Row],[Aero Drag (N)]]</f>
        <v>483.11451945585299</v>
      </c>
      <c r="AA84">
        <f>Table1[[#This Row],[Total (N)]]*((E84/3.6)/1000)</f>
        <v>5.0190230632358048</v>
      </c>
      <c r="AB84">
        <f>Table1[[#This Row],[Power (kW)]]*1000</f>
        <v>5019.0230632358052</v>
      </c>
      <c r="AC84">
        <f>(Table1[[#This Row],[Power (kW)]]*1000)*D84</f>
        <v>381445.75280592119</v>
      </c>
      <c r="AD84" s="25">
        <f t="shared" si="21"/>
        <v>0</v>
      </c>
      <c r="AE84" s="25">
        <f t="shared" si="22"/>
        <v>5019.0230632358052</v>
      </c>
      <c r="AF84" s="25">
        <f>SUM($AD$8:AD84)</f>
        <v>46902.994946014871</v>
      </c>
      <c r="AG84" s="25">
        <f>SUM($AE$8:AE84)</f>
        <v>182123.96902420724</v>
      </c>
      <c r="AH84" s="25"/>
      <c r="AI84" s="37">
        <f>SUM($AD$8:AD84)</f>
        <v>46902.994946014871</v>
      </c>
      <c r="AJ84" s="37">
        <f>SUM($AE$8:AE84)</f>
        <v>182123.96902420724</v>
      </c>
      <c r="AK84" s="37">
        <f t="shared" si="23"/>
        <v>32832.096462210407</v>
      </c>
    </row>
    <row r="85" spans="2:37" x14ac:dyDescent="0.3">
      <c r="B85" s="3" t="s">
        <v>47</v>
      </c>
      <c r="C85" s="3">
        <v>77</v>
      </c>
      <c r="D85" s="3">
        <v>77</v>
      </c>
      <c r="E85" s="10">
        <v>38.5</v>
      </c>
      <c r="F85" s="17">
        <f t="shared" si="24"/>
        <v>0.26388888888888867</v>
      </c>
      <c r="G85" s="17">
        <f t="shared" si="25"/>
        <v>0.94999999999999929</v>
      </c>
      <c r="S85">
        <f t="shared" si="15"/>
        <v>0</v>
      </c>
      <c r="T85">
        <f t="shared" si="16"/>
        <v>38.5</v>
      </c>
      <c r="U85">
        <f t="shared" si="17"/>
        <v>10.694444444444445</v>
      </c>
      <c r="W85">
        <f t="shared" si="18"/>
        <v>261.24999999999977</v>
      </c>
      <c r="X85">
        <f t="shared" si="19"/>
        <v>135.9666</v>
      </c>
      <c r="Y85">
        <f t="shared" si="20"/>
        <v>61.883608419913209</v>
      </c>
      <c r="Z85">
        <f>Table1[[#This Row],[Accel (N)]]+Table1[[#This Row],[RR (N)]]+Table1[[#This Row],[Aero Drag (N)]]</f>
        <v>459.10020841991297</v>
      </c>
      <c r="AA85">
        <f>Table1[[#This Row],[Total (N)]]*((E85/3.6)/1000)</f>
        <v>4.9098216733796249</v>
      </c>
      <c r="AB85">
        <f>Table1[[#This Row],[Power (kW)]]*1000</f>
        <v>4909.8216733796253</v>
      </c>
      <c r="AC85">
        <f>(Table1[[#This Row],[Power (kW)]]*1000)*D85</f>
        <v>378056.26885023114</v>
      </c>
      <c r="AD85" s="25">
        <f t="shared" si="21"/>
        <v>0</v>
      </c>
      <c r="AE85" s="25">
        <f t="shared" si="22"/>
        <v>4909.8216733796253</v>
      </c>
      <c r="AF85" s="25">
        <f>SUM($AD$8:AD85)</f>
        <v>46902.994946014871</v>
      </c>
      <c r="AG85" s="25">
        <f>SUM($AE$8:AE85)</f>
        <v>187033.79069758687</v>
      </c>
      <c r="AH85" s="25"/>
      <c r="AI85" s="37">
        <f>SUM($AD$8:AD85)</f>
        <v>46902.994946014871</v>
      </c>
      <c r="AJ85" s="37">
        <f>SUM($AE$8:AE85)</f>
        <v>187033.79069758687</v>
      </c>
      <c r="AK85" s="37">
        <f t="shared" si="23"/>
        <v>32832.096462210407</v>
      </c>
    </row>
    <row r="86" spans="2:37" x14ac:dyDescent="0.3">
      <c r="B86" s="3" t="s">
        <v>47</v>
      </c>
      <c r="C86" s="3">
        <v>78</v>
      </c>
      <c r="D86" s="3">
        <v>78</v>
      </c>
      <c r="E86" s="10">
        <v>39.299999999999997</v>
      </c>
      <c r="F86" s="17">
        <f t="shared" si="24"/>
        <v>0.1388888888888889</v>
      </c>
      <c r="G86" s="17">
        <f t="shared" si="25"/>
        <v>0.5</v>
      </c>
      <c r="S86">
        <f t="shared" si="15"/>
        <v>0</v>
      </c>
      <c r="T86">
        <f t="shared" si="16"/>
        <v>39.299999999999997</v>
      </c>
      <c r="U86">
        <f t="shared" si="17"/>
        <v>10.916666666666666</v>
      </c>
      <c r="W86">
        <f t="shared" si="18"/>
        <v>137.5</v>
      </c>
      <c r="X86">
        <f t="shared" si="19"/>
        <v>135.9666</v>
      </c>
      <c r="Y86">
        <f t="shared" si="20"/>
        <v>64.482114601768757</v>
      </c>
      <c r="Z86">
        <f>Table1[[#This Row],[Accel (N)]]+Table1[[#This Row],[RR (N)]]+Table1[[#This Row],[Aero Drag (N)]]</f>
        <v>337.94871460176876</v>
      </c>
      <c r="AA86">
        <f>Table1[[#This Row],[Total (N)]]*((E86/3.6)/1000)</f>
        <v>3.6892734677359758</v>
      </c>
      <c r="AB86">
        <f>Table1[[#This Row],[Power (kW)]]*1000</f>
        <v>3689.2734677359758</v>
      </c>
      <c r="AC86">
        <f>(Table1[[#This Row],[Power (kW)]]*1000)*D86</f>
        <v>287763.33048340614</v>
      </c>
      <c r="AD86" s="25">
        <f t="shared" si="21"/>
        <v>0</v>
      </c>
      <c r="AE86" s="25">
        <f t="shared" si="22"/>
        <v>3689.2734677359758</v>
      </c>
      <c r="AF86" s="25">
        <f>SUM($AD$8:AD86)</f>
        <v>46902.994946014871</v>
      </c>
      <c r="AG86" s="25">
        <f>SUM($AE$8:AE86)</f>
        <v>190723.06416532284</v>
      </c>
      <c r="AH86" s="25"/>
      <c r="AI86" s="37">
        <f>SUM($AD$8:AD86)</f>
        <v>46902.994946014871</v>
      </c>
      <c r="AJ86" s="37">
        <f>SUM($AE$8:AE86)</f>
        <v>190723.06416532284</v>
      </c>
      <c r="AK86" s="37">
        <f t="shared" si="23"/>
        <v>32832.096462210407</v>
      </c>
    </row>
    <row r="87" spans="2:37" x14ac:dyDescent="0.3">
      <c r="B87" s="3" t="s">
        <v>47</v>
      </c>
      <c r="C87" s="3">
        <v>79</v>
      </c>
      <c r="D87" s="3">
        <v>79</v>
      </c>
      <c r="E87" s="10">
        <v>39.5</v>
      </c>
      <c r="F87" s="17">
        <f t="shared" si="24"/>
        <v>-4.1666666666666269E-2</v>
      </c>
      <c r="G87" s="17">
        <f t="shared" si="25"/>
        <v>-0.14999999999999858</v>
      </c>
      <c r="S87">
        <f t="shared" si="15"/>
        <v>0</v>
      </c>
      <c r="T87">
        <f t="shared" si="16"/>
        <v>39.5</v>
      </c>
      <c r="U87">
        <f t="shared" si="17"/>
        <v>10.972222222222221</v>
      </c>
      <c r="W87">
        <f t="shared" si="18"/>
        <v>-41.249999999999609</v>
      </c>
      <c r="X87">
        <f t="shared" si="19"/>
        <v>135.9666</v>
      </c>
      <c r="Y87">
        <f t="shared" si="20"/>
        <v>65.140091102829857</v>
      </c>
      <c r="Z87">
        <f>Table1[[#This Row],[Accel (N)]]+Table1[[#This Row],[RR (N)]]+Table1[[#This Row],[Aero Drag (N)]]</f>
        <v>159.85669110283027</v>
      </c>
      <c r="AA87">
        <f>Table1[[#This Row],[Total (N)]]*((E87/3.6)/1000)</f>
        <v>1.7539831384893876</v>
      </c>
      <c r="AB87">
        <f>Table1[[#This Row],[Power (kW)]]*1000</f>
        <v>1753.9831384893876</v>
      </c>
      <c r="AC87">
        <f>(Table1[[#This Row],[Power (kW)]]*1000)*D87</f>
        <v>138564.66794066163</v>
      </c>
      <c r="AD87" s="25">
        <f t="shared" si="21"/>
        <v>0</v>
      </c>
      <c r="AE87" s="25">
        <f t="shared" si="22"/>
        <v>1753.9831384893876</v>
      </c>
      <c r="AF87" s="25">
        <f>SUM($AD$8:AD87)</f>
        <v>46902.994946014871</v>
      </c>
      <c r="AG87" s="25">
        <f>SUM($AE$8:AE87)</f>
        <v>192477.04730381223</v>
      </c>
      <c r="AH87" s="25"/>
      <c r="AI87" s="37">
        <f>SUM($AD$8:AD87)</f>
        <v>46902.994946014871</v>
      </c>
      <c r="AJ87" s="37">
        <f>SUM($AE$8:AE87)</f>
        <v>192477.04730381223</v>
      </c>
      <c r="AK87" s="37">
        <f t="shared" si="23"/>
        <v>32832.096462210407</v>
      </c>
    </row>
    <row r="88" spans="2:37" x14ac:dyDescent="0.3">
      <c r="B88" s="3" t="s">
        <v>47</v>
      </c>
      <c r="C88" s="3">
        <v>80</v>
      </c>
      <c r="D88" s="3">
        <v>80</v>
      </c>
      <c r="E88" s="10">
        <v>39</v>
      </c>
      <c r="F88" s="17">
        <f t="shared" si="24"/>
        <v>-0.1388888888888889</v>
      </c>
      <c r="G88" s="17">
        <f t="shared" si="25"/>
        <v>-0.5</v>
      </c>
      <c r="S88">
        <f t="shared" si="15"/>
        <v>0</v>
      </c>
      <c r="T88">
        <f t="shared" si="16"/>
        <v>39</v>
      </c>
      <c r="U88">
        <f t="shared" si="17"/>
        <v>10.833333333333334</v>
      </c>
      <c r="W88">
        <f t="shared" si="18"/>
        <v>-137.5</v>
      </c>
      <c r="X88">
        <f t="shared" si="19"/>
        <v>135.9666</v>
      </c>
      <c r="Y88">
        <f t="shared" si="20"/>
        <v>63.501412316875019</v>
      </c>
      <c r="Z88">
        <f>Table1[[#This Row],[Accel (N)]]+Table1[[#This Row],[RR (N)]]+Table1[[#This Row],[Aero Drag (N)]]</f>
        <v>61.968012316875019</v>
      </c>
      <c r="AA88">
        <f>Table1[[#This Row],[Total (N)]]*((E88/3.6)/1000)</f>
        <v>0.67132013343281272</v>
      </c>
      <c r="AB88">
        <f>Table1[[#This Row],[Power (kW)]]*1000</f>
        <v>671.32013343281267</v>
      </c>
      <c r="AC88">
        <f>(Table1[[#This Row],[Power (kW)]]*1000)*D88</f>
        <v>53705.610674625015</v>
      </c>
      <c r="AD88" s="25">
        <f t="shared" si="21"/>
        <v>0</v>
      </c>
      <c r="AE88" s="25">
        <f t="shared" si="22"/>
        <v>671.32013343281267</v>
      </c>
      <c r="AF88" s="25">
        <f>SUM($AD$8:AD88)</f>
        <v>46902.994946014871</v>
      </c>
      <c r="AG88" s="25">
        <f>SUM($AE$8:AE88)</f>
        <v>193148.36743724503</v>
      </c>
      <c r="AH88" s="25"/>
      <c r="AI88" s="37">
        <f>SUM($AD$8:AD88)</f>
        <v>46902.994946014871</v>
      </c>
      <c r="AJ88" s="37">
        <f>SUM($AE$8:AE88)</f>
        <v>193148.36743724503</v>
      </c>
      <c r="AK88" s="37">
        <f t="shared" si="23"/>
        <v>32832.096462210407</v>
      </c>
    </row>
    <row r="89" spans="2:37" x14ac:dyDescent="0.3">
      <c r="B89" s="3" t="s">
        <v>47</v>
      </c>
      <c r="C89" s="3">
        <v>81</v>
      </c>
      <c r="D89" s="3">
        <v>81</v>
      </c>
      <c r="E89" s="10">
        <v>38.5</v>
      </c>
      <c r="F89" s="17">
        <f t="shared" si="24"/>
        <v>-0.23611111111111149</v>
      </c>
      <c r="G89" s="17">
        <f t="shared" si="25"/>
        <v>-0.85000000000000142</v>
      </c>
      <c r="S89">
        <f t="shared" si="15"/>
        <v>0</v>
      </c>
      <c r="T89">
        <f t="shared" si="16"/>
        <v>38.5</v>
      </c>
      <c r="U89">
        <f t="shared" si="17"/>
        <v>10.694444444444445</v>
      </c>
      <c r="W89">
        <f t="shared" si="18"/>
        <v>-233.75000000000037</v>
      </c>
      <c r="X89">
        <f t="shared" si="19"/>
        <v>135.9666</v>
      </c>
      <c r="Y89">
        <f t="shared" si="20"/>
        <v>61.883608419913209</v>
      </c>
      <c r="Z89">
        <f>Table1[[#This Row],[Accel (N)]]+Table1[[#This Row],[RR (N)]]+Table1[[#This Row],[Aero Drag (N)]]</f>
        <v>-35.899791580087161</v>
      </c>
      <c r="AA89">
        <f>Table1[[#This Row],[Total (N)]]*((E89/3.6)/1000)</f>
        <v>-0.38392832662037657</v>
      </c>
      <c r="AB89">
        <f>Table1[[#This Row],[Power (kW)]]*1000</f>
        <v>-383.92832662037659</v>
      </c>
      <c r="AC89">
        <f>(Table1[[#This Row],[Power (kW)]]*1000)*D89</f>
        <v>-31098.194456250505</v>
      </c>
      <c r="AD89" s="25">
        <f t="shared" si="21"/>
        <v>383.92832662037659</v>
      </c>
      <c r="AE89" s="25">
        <f t="shared" si="22"/>
        <v>0</v>
      </c>
      <c r="AF89" s="25">
        <f>SUM($AD$8:AD89)</f>
        <v>47286.923272635249</v>
      </c>
      <c r="AG89" s="25">
        <f>SUM($AE$8:AE89)</f>
        <v>193148.36743724503</v>
      </c>
      <c r="AH89" s="25"/>
      <c r="AI89" s="37">
        <f>SUM($AD$8:AD89)</f>
        <v>47286.923272635249</v>
      </c>
      <c r="AJ89" s="37">
        <f>SUM($AE$8:AE89)</f>
        <v>193148.36743724503</v>
      </c>
      <c r="AK89" s="37">
        <f t="shared" si="23"/>
        <v>33100.846290844675</v>
      </c>
    </row>
    <row r="90" spans="2:37" x14ac:dyDescent="0.3">
      <c r="B90" s="3" t="s">
        <v>47</v>
      </c>
      <c r="C90" s="3">
        <v>82</v>
      </c>
      <c r="D90" s="3">
        <v>82</v>
      </c>
      <c r="E90" s="10">
        <v>37.299999999999997</v>
      </c>
      <c r="F90" s="17">
        <f t="shared" si="24"/>
        <v>-0.20833333333333331</v>
      </c>
      <c r="G90" s="17">
        <f t="shared" si="25"/>
        <v>-0.75</v>
      </c>
      <c r="S90">
        <f t="shared" si="15"/>
        <v>0</v>
      </c>
      <c r="T90">
        <f t="shared" si="16"/>
        <v>37.299999999999997</v>
      </c>
      <c r="U90">
        <f t="shared" si="17"/>
        <v>10.361111111111111</v>
      </c>
      <c r="W90">
        <f t="shared" si="18"/>
        <v>-206.24999999999997</v>
      </c>
      <c r="X90">
        <f t="shared" si="19"/>
        <v>135.9666</v>
      </c>
      <c r="Y90">
        <f t="shared" si="20"/>
        <v>58.08604861429653</v>
      </c>
      <c r="Z90">
        <f>Table1[[#This Row],[Accel (N)]]+Table1[[#This Row],[RR (N)]]+Table1[[#This Row],[Aero Drag (N)]]</f>
        <v>-12.197351385703442</v>
      </c>
      <c r="AA90">
        <f>Table1[[#This Row],[Total (N)]]*((E90/3.6)/1000)</f>
        <v>-0.12637811296853843</v>
      </c>
      <c r="AB90">
        <f>Table1[[#This Row],[Power (kW)]]*1000</f>
        <v>-126.37811296853843</v>
      </c>
      <c r="AC90">
        <f>(Table1[[#This Row],[Power (kW)]]*1000)*D90</f>
        <v>-10363.005263420151</v>
      </c>
      <c r="AD90" s="25">
        <f t="shared" si="21"/>
        <v>126.37811296853843</v>
      </c>
      <c r="AE90" s="25">
        <f t="shared" si="22"/>
        <v>0</v>
      </c>
      <c r="AF90" s="25">
        <f>SUM($AD$8:AD90)</f>
        <v>47413.301385603787</v>
      </c>
      <c r="AG90" s="25">
        <f>SUM($AE$8:AE90)</f>
        <v>193148.36743724503</v>
      </c>
      <c r="AH90" s="25"/>
      <c r="AI90" s="37">
        <f>SUM($AD$8:AD90)</f>
        <v>47413.301385603787</v>
      </c>
      <c r="AJ90" s="37">
        <f>SUM($AE$8:AE90)</f>
        <v>193148.36743724503</v>
      </c>
      <c r="AK90" s="37">
        <f t="shared" si="23"/>
        <v>33189.310969922648</v>
      </c>
    </row>
    <row r="91" spans="2:37" x14ac:dyDescent="0.3">
      <c r="B91" s="3" t="s">
        <v>47</v>
      </c>
      <c r="C91" s="3">
        <v>83</v>
      </c>
      <c r="D91" s="3">
        <v>83</v>
      </c>
      <c r="E91" s="10">
        <v>37</v>
      </c>
      <c r="F91" s="17">
        <f t="shared" si="24"/>
        <v>-8.3333333333332538E-2</v>
      </c>
      <c r="G91" s="17">
        <f t="shared" si="25"/>
        <v>-0.29999999999999716</v>
      </c>
      <c r="S91">
        <f t="shared" si="15"/>
        <v>0</v>
      </c>
      <c r="T91">
        <f t="shared" si="16"/>
        <v>37</v>
      </c>
      <c r="U91">
        <f t="shared" si="17"/>
        <v>10.277777777777777</v>
      </c>
      <c r="W91">
        <f t="shared" si="18"/>
        <v>-82.499999999999218</v>
      </c>
      <c r="X91">
        <f t="shared" si="19"/>
        <v>135.9666</v>
      </c>
      <c r="Y91">
        <f t="shared" si="20"/>
        <v>57.155446062986108</v>
      </c>
      <c r="Z91">
        <f>Table1[[#This Row],[Accel (N)]]+Table1[[#This Row],[RR (N)]]+Table1[[#This Row],[Aero Drag (N)]]</f>
        <v>110.6220460629869</v>
      </c>
      <c r="AA91">
        <f>Table1[[#This Row],[Total (N)]]*((E91/3.6)/1000)</f>
        <v>1.1369488067584763</v>
      </c>
      <c r="AB91">
        <f>Table1[[#This Row],[Power (kW)]]*1000</f>
        <v>1136.9488067584764</v>
      </c>
      <c r="AC91">
        <f>(Table1[[#This Row],[Power (kW)]]*1000)*D91</f>
        <v>94366.750960953534</v>
      </c>
      <c r="AD91" s="25">
        <f t="shared" si="21"/>
        <v>0</v>
      </c>
      <c r="AE91" s="25">
        <f t="shared" si="22"/>
        <v>1136.9488067584764</v>
      </c>
      <c r="AF91" s="25">
        <f>SUM($AD$8:AD91)</f>
        <v>47413.301385603787</v>
      </c>
      <c r="AG91" s="25">
        <f>SUM($AE$8:AE91)</f>
        <v>194285.31624400351</v>
      </c>
      <c r="AH91" s="25"/>
      <c r="AI91" s="37">
        <f>SUM($AD$8:AD91)</f>
        <v>47413.301385603787</v>
      </c>
      <c r="AJ91" s="37">
        <f>SUM($AE$8:AE91)</f>
        <v>194285.31624400351</v>
      </c>
      <c r="AK91" s="37">
        <f t="shared" si="23"/>
        <v>33189.310969922648</v>
      </c>
    </row>
    <row r="92" spans="2:37" x14ac:dyDescent="0.3">
      <c r="B92" s="3" t="s">
        <v>47</v>
      </c>
      <c r="C92" s="3">
        <v>84</v>
      </c>
      <c r="D92" s="3">
        <v>84</v>
      </c>
      <c r="E92" s="10">
        <v>36.700000000000003</v>
      </c>
      <c r="F92" s="17">
        <f t="shared" si="24"/>
        <v>-0.15277777777777798</v>
      </c>
      <c r="G92" s="17">
        <f t="shared" si="25"/>
        <v>-0.55000000000000071</v>
      </c>
      <c r="S92">
        <f t="shared" si="15"/>
        <v>0</v>
      </c>
      <c r="T92">
        <f t="shared" si="16"/>
        <v>36.700000000000003</v>
      </c>
      <c r="U92">
        <f t="shared" si="17"/>
        <v>10.194444444444445</v>
      </c>
      <c r="W92">
        <f t="shared" si="18"/>
        <v>-151.2500000000002</v>
      </c>
      <c r="X92">
        <f t="shared" si="19"/>
        <v>135.9666</v>
      </c>
      <c r="Y92">
        <f t="shared" si="20"/>
        <v>56.232358471713205</v>
      </c>
      <c r="Z92">
        <f>Table1[[#This Row],[Accel (N)]]+Table1[[#This Row],[RR (N)]]+Table1[[#This Row],[Aero Drag (N)]]</f>
        <v>40.948958471713006</v>
      </c>
      <c r="AA92">
        <f>Table1[[#This Row],[Total (N)]]*((E92/3.6)/1000)</f>
        <v>0.41745188219774093</v>
      </c>
      <c r="AB92">
        <f>Table1[[#This Row],[Power (kW)]]*1000</f>
        <v>417.45188219774093</v>
      </c>
      <c r="AC92">
        <f>(Table1[[#This Row],[Power (kW)]]*1000)*D92</f>
        <v>35065.958104610239</v>
      </c>
      <c r="AD92" s="25">
        <f t="shared" si="21"/>
        <v>0</v>
      </c>
      <c r="AE92" s="25">
        <f t="shared" si="22"/>
        <v>417.45188219774093</v>
      </c>
      <c r="AF92" s="25">
        <f>SUM($AD$8:AD92)</f>
        <v>47413.301385603787</v>
      </c>
      <c r="AG92" s="25">
        <f>SUM($AE$8:AE92)</f>
        <v>194702.76812620126</v>
      </c>
      <c r="AH92" s="25"/>
      <c r="AI92" s="37">
        <f>SUM($AD$8:AD92)</f>
        <v>47413.301385603787</v>
      </c>
      <c r="AJ92" s="37">
        <f>SUM($AE$8:AE92)</f>
        <v>194702.76812620126</v>
      </c>
      <c r="AK92" s="37">
        <f t="shared" si="23"/>
        <v>33189.310969922648</v>
      </c>
    </row>
    <row r="93" spans="2:37" x14ac:dyDescent="0.3">
      <c r="B93" s="3" t="s">
        <v>47</v>
      </c>
      <c r="C93" s="3">
        <v>85</v>
      </c>
      <c r="D93" s="3">
        <v>85</v>
      </c>
      <c r="E93" s="10">
        <v>35.9</v>
      </c>
      <c r="F93" s="17">
        <f t="shared" si="24"/>
        <v>-0.19444444444444522</v>
      </c>
      <c r="G93" s="17">
        <f t="shared" si="25"/>
        <v>-0.70000000000000284</v>
      </c>
      <c r="S93">
        <f t="shared" si="15"/>
        <v>0</v>
      </c>
      <c r="T93">
        <f t="shared" si="16"/>
        <v>35.9</v>
      </c>
      <c r="U93">
        <f t="shared" si="17"/>
        <v>9.9722222222222214</v>
      </c>
      <c r="W93">
        <f t="shared" si="18"/>
        <v>-192.50000000000077</v>
      </c>
      <c r="X93">
        <f t="shared" si="19"/>
        <v>135.9666</v>
      </c>
      <c r="Y93">
        <f t="shared" si="20"/>
        <v>53.807531366279854</v>
      </c>
      <c r="Z93">
        <f>Table1[[#This Row],[Accel (N)]]+Table1[[#This Row],[RR (N)]]+Table1[[#This Row],[Aero Drag (N)]]</f>
        <v>-2.7258686337209141</v>
      </c>
      <c r="AA93">
        <f>Table1[[#This Row],[Total (N)]]*((E93/3.6)/1000)</f>
        <v>-2.7182967764050225E-2</v>
      </c>
      <c r="AB93">
        <f>Table1[[#This Row],[Power (kW)]]*1000</f>
        <v>-27.182967764050225</v>
      </c>
      <c r="AC93">
        <f>(Table1[[#This Row],[Power (kW)]]*1000)*D93</f>
        <v>-2310.5522599442693</v>
      </c>
      <c r="AD93" s="25">
        <f t="shared" si="21"/>
        <v>27.182967764050225</v>
      </c>
      <c r="AE93" s="25">
        <f t="shared" si="22"/>
        <v>0</v>
      </c>
      <c r="AF93" s="25">
        <f>SUM($AD$8:AD93)</f>
        <v>47440.484353367836</v>
      </c>
      <c r="AG93" s="25">
        <f>SUM($AE$8:AE93)</f>
        <v>194702.76812620126</v>
      </c>
      <c r="AH93" s="25"/>
      <c r="AI93" s="37">
        <f>SUM($AD$8:AD93)</f>
        <v>47440.484353367836</v>
      </c>
      <c r="AJ93" s="37">
        <f>SUM($AE$8:AE93)</f>
        <v>194702.76812620126</v>
      </c>
      <c r="AK93" s="37">
        <f t="shared" si="23"/>
        <v>33208.339047357484</v>
      </c>
    </row>
    <row r="94" spans="2:37" x14ac:dyDescent="0.3">
      <c r="B94" s="3" t="s">
        <v>47</v>
      </c>
      <c r="C94" s="3">
        <v>86</v>
      </c>
      <c r="D94" s="3">
        <v>86</v>
      </c>
      <c r="E94" s="10">
        <v>35.299999999999997</v>
      </c>
      <c r="F94" s="17">
        <f t="shared" si="24"/>
        <v>-0.18055555555555516</v>
      </c>
      <c r="G94" s="17">
        <f t="shared" si="25"/>
        <v>-0.64999999999999858</v>
      </c>
      <c r="S94">
        <f t="shared" si="15"/>
        <v>0</v>
      </c>
      <c r="T94">
        <f t="shared" si="16"/>
        <v>35.299999999999997</v>
      </c>
      <c r="U94">
        <f t="shared" si="17"/>
        <v>9.8055555555555554</v>
      </c>
      <c r="W94">
        <f t="shared" si="18"/>
        <v>-178.7499999999996</v>
      </c>
      <c r="X94">
        <f t="shared" si="19"/>
        <v>135.9666</v>
      </c>
      <c r="Y94">
        <f t="shared" si="20"/>
        <v>52.023980850713201</v>
      </c>
      <c r="Z94">
        <f>Table1[[#This Row],[Accel (N)]]+Table1[[#This Row],[RR (N)]]+Table1[[#This Row],[Aero Drag (N)]]</f>
        <v>9.2405808507135987</v>
      </c>
      <c r="AA94">
        <f>Table1[[#This Row],[Total (N)]]*((E94/3.6)/1000)</f>
        <v>9.0609028897275012E-2</v>
      </c>
      <c r="AB94">
        <f>Table1[[#This Row],[Power (kW)]]*1000</f>
        <v>90.60902889727501</v>
      </c>
      <c r="AC94">
        <f>(Table1[[#This Row],[Power (kW)]]*1000)*D94</f>
        <v>7792.3764851656506</v>
      </c>
      <c r="AD94" s="25">
        <f t="shared" si="21"/>
        <v>0</v>
      </c>
      <c r="AE94" s="25">
        <f t="shared" si="22"/>
        <v>90.60902889727501</v>
      </c>
      <c r="AF94" s="25">
        <f>SUM($AD$8:AD94)</f>
        <v>47440.484353367836</v>
      </c>
      <c r="AG94" s="25">
        <f>SUM($AE$8:AE94)</f>
        <v>194793.37715509854</v>
      </c>
      <c r="AH94" s="25"/>
      <c r="AI94" s="37">
        <f>SUM($AD$8:AD94)</f>
        <v>47440.484353367836</v>
      </c>
      <c r="AJ94" s="37">
        <f>SUM($AE$8:AE94)</f>
        <v>194793.37715509854</v>
      </c>
      <c r="AK94" s="37">
        <f t="shared" si="23"/>
        <v>33208.339047357484</v>
      </c>
    </row>
    <row r="95" spans="2:37" x14ac:dyDescent="0.3">
      <c r="B95" s="3" t="s">
        <v>47</v>
      </c>
      <c r="C95" s="3">
        <v>87</v>
      </c>
      <c r="D95" s="3">
        <v>87</v>
      </c>
      <c r="E95" s="10">
        <v>34.6</v>
      </c>
      <c r="F95" s="17">
        <f t="shared" si="24"/>
        <v>-0.15277777777777699</v>
      </c>
      <c r="G95" s="17">
        <f t="shared" si="25"/>
        <v>-0.54999999999999716</v>
      </c>
      <c r="S95">
        <f t="shared" si="15"/>
        <v>0</v>
      </c>
      <c r="T95">
        <f t="shared" si="16"/>
        <v>34.6</v>
      </c>
      <c r="U95">
        <f t="shared" si="17"/>
        <v>9.6111111111111107</v>
      </c>
      <c r="W95">
        <f t="shared" si="18"/>
        <v>-151.2499999999992</v>
      </c>
      <c r="X95">
        <f t="shared" si="19"/>
        <v>135.9666</v>
      </c>
      <c r="Y95">
        <f t="shared" si="20"/>
        <v>49.981164213852786</v>
      </c>
      <c r="Z95">
        <f>Table1[[#This Row],[Accel (N)]]+Table1[[#This Row],[RR (N)]]+Table1[[#This Row],[Aero Drag (N)]]</f>
        <v>34.697764213853581</v>
      </c>
      <c r="AA95">
        <f>Table1[[#This Row],[Total (N)]]*((E95/3.6)/1000)</f>
        <v>0.3334840671664816</v>
      </c>
      <c r="AB95">
        <f>Table1[[#This Row],[Power (kW)]]*1000</f>
        <v>333.48406716648162</v>
      </c>
      <c r="AC95">
        <f>(Table1[[#This Row],[Power (kW)]]*1000)*D95</f>
        <v>29013.113843483901</v>
      </c>
      <c r="AD95" s="25">
        <f t="shared" si="21"/>
        <v>0</v>
      </c>
      <c r="AE95" s="25">
        <f t="shared" si="22"/>
        <v>333.48406716648162</v>
      </c>
      <c r="AF95" s="25">
        <f>SUM($AD$8:AD95)</f>
        <v>47440.484353367836</v>
      </c>
      <c r="AG95" s="25">
        <f>SUM($AE$8:AE95)</f>
        <v>195126.86122226503</v>
      </c>
      <c r="AH95" s="25"/>
      <c r="AI95" s="37">
        <f>SUM($AD$8:AD95)</f>
        <v>47440.484353367836</v>
      </c>
      <c r="AJ95" s="37">
        <f>SUM($AE$8:AE95)</f>
        <v>195126.86122226503</v>
      </c>
      <c r="AK95" s="37">
        <f t="shared" si="23"/>
        <v>33208.339047357484</v>
      </c>
    </row>
    <row r="96" spans="2:37" x14ac:dyDescent="0.3">
      <c r="B96" s="3" t="s">
        <v>47</v>
      </c>
      <c r="C96" s="3">
        <v>88</v>
      </c>
      <c r="D96" s="3">
        <v>88</v>
      </c>
      <c r="E96" s="10">
        <v>34.200000000000003</v>
      </c>
      <c r="F96" s="17">
        <f t="shared" si="24"/>
        <v>-0.37500000000000039</v>
      </c>
      <c r="G96" s="17">
        <f t="shared" si="25"/>
        <v>-1.3500000000000014</v>
      </c>
      <c r="S96">
        <f t="shared" si="15"/>
        <v>0</v>
      </c>
      <c r="T96">
        <f t="shared" si="16"/>
        <v>34.200000000000003</v>
      </c>
      <c r="U96">
        <f t="shared" si="17"/>
        <v>9.5</v>
      </c>
      <c r="W96">
        <f t="shared" si="18"/>
        <v>-371.2500000000004</v>
      </c>
      <c r="X96">
        <f t="shared" si="19"/>
        <v>135.9666</v>
      </c>
      <c r="Y96">
        <f t="shared" si="20"/>
        <v>48.832210323675007</v>
      </c>
      <c r="Z96">
        <f>Table1[[#This Row],[Accel (N)]]+Table1[[#This Row],[RR (N)]]+Table1[[#This Row],[Aero Drag (N)]]</f>
        <v>-186.45118967632538</v>
      </c>
      <c r="AA96">
        <f>Table1[[#This Row],[Total (N)]]*((E96/3.6)/1000)</f>
        <v>-1.7712863019250911</v>
      </c>
      <c r="AB96">
        <f>Table1[[#This Row],[Power (kW)]]*1000</f>
        <v>-1771.286301925091</v>
      </c>
      <c r="AC96">
        <f>(Table1[[#This Row],[Power (kW)]]*1000)*D96</f>
        <v>-155873.19456940802</v>
      </c>
      <c r="AD96" s="25">
        <f t="shared" si="21"/>
        <v>1771.286301925091</v>
      </c>
      <c r="AE96" s="25">
        <f t="shared" si="22"/>
        <v>0</v>
      </c>
      <c r="AF96" s="25">
        <f>SUM($AD$8:AD96)</f>
        <v>49211.77065529293</v>
      </c>
      <c r="AG96" s="25">
        <f>SUM($AE$8:AE96)</f>
        <v>195126.86122226503</v>
      </c>
      <c r="AH96" s="25"/>
      <c r="AI96" s="37">
        <f>SUM($AD$8:AD96)</f>
        <v>49211.77065529293</v>
      </c>
      <c r="AJ96" s="37">
        <f>SUM($AE$8:AE96)</f>
        <v>195126.86122226503</v>
      </c>
      <c r="AK96" s="37">
        <f t="shared" si="23"/>
        <v>34448.239458705051</v>
      </c>
    </row>
    <row r="97" spans="2:37" x14ac:dyDescent="0.3">
      <c r="B97" s="3" t="s">
        <v>47</v>
      </c>
      <c r="C97" s="3">
        <v>89</v>
      </c>
      <c r="D97" s="3">
        <v>89</v>
      </c>
      <c r="E97" s="10">
        <v>31.9</v>
      </c>
      <c r="F97" s="17">
        <f t="shared" si="24"/>
        <v>-0.95833333333333359</v>
      </c>
      <c r="G97" s="17">
        <f t="shared" si="25"/>
        <v>-3.4500000000000011</v>
      </c>
      <c r="S97">
        <f t="shared" si="15"/>
        <v>0</v>
      </c>
      <c r="T97">
        <f t="shared" si="16"/>
        <v>31.9</v>
      </c>
      <c r="U97">
        <f t="shared" si="17"/>
        <v>8.8611111111111107</v>
      </c>
      <c r="W97">
        <f t="shared" si="18"/>
        <v>-948.75000000000023</v>
      </c>
      <c r="X97">
        <f t="shared" si="19"/>
        <v>135.9666</v>
      </c>
      <c r="Y97">
        <f t="shared" si="20"/>
        <v>42.484991576446532</v>
      </c>
      <c r="Z97">
        <f>Table1[[#This Row],[Accel (N)]]+Table1[[#This Row],[RR (N)]]+Table1[[#This Row],[Aero Drag (N)]]</f>
        <v>-770.29840842355372</v>
      </c>
      <c r="AA97">
        <f>Table1[[#This Row],[Total (N)]]*((E97/3.6)/1000)</f>
        <v>-6.8256997857531569</v>
      </c>
      <c r="AB97">
        <f>Table1[[#This Row],[Power (kW)]]*1000</f>
        <v>-6825.6997857531569</v>
      </c>
      <c r="AC97">
        <f>(Table1[[#This Row],[Power (kW)]]*1000)*D97</f>
        <v>-607487.28093203099</v>
      </c>
      <c r="AD97" s="25">
        <f t="shared" si="21"/>
        <v>6825.6997857531569</v>
      </c>
      <c r="AE97" s="25">
        <f t="shared" si="22"/>
        <v>0</v>
      </c>
      <c r="AF97" s="25">
        <f>SUM($AD$8:AD97)</f>
        <v>56037.470441046084</v>
      </c>
      <c r="AG97" s="25">
        <f>SUM($AE$8:AE97)</f>
        <v>195126.86122226503</v>
      </c>
      <c r="AH97" s="25"/>
      <c r="AI97" s="37">
        <f>SUM($AD$8:AD97)</f>
        <v>56037.470441046084</v>
      </c>
      <c r="AJ97" s="37">
        <f>SUM($AE$8:AE97)</f>
        <v>195126.86122226503</v>
      </c>
      <c r="AK97" s="37">
        <f t="shared" si="23"/>
        <v>39226.229308732254</v>
      </c>
    </row>
    <row r="98" spans="2:37" x14ac:dyDescent="0.3">
      <c r="B98" s="3" t="s">
        <v>47</v>
      </c>
      <c r="C98" s="3">
        <v>90</v>
      </c>
      <c r="D98" s="3">
        <v>90</v>
      </c>
      <c r="E98" s="10">
        <v>27.3</v>
      </c>
      <c r="F98" s="17">
        <f t="shared" si="24"/>
        <v>-1.3749999999999998</v>
      </c>
      <c r="G98" s="17">
        <f t="shared" si="25"/>
        <v>-4.9499999999999993</v>
      </c>
      <c r="S98">
        <f t="shared" si="15"/>
        <v>0</v>
      </c>
      <c r="T98">
        <f t="shared" si="16"/>
        <v>27.3</v>
      </c>
      <c r="U98">
        <f t="shared" si="17"/>
        <v>7.583333333333333</v>
      </c>
      <c r="W98">
        <f t="shared" si="18"/>
        <v>-1361.2499999999998</v>
      </c>
      <c r="X98">
        <f t="shared" si="19"/>
        <v>135.9666</v>
      </c>
      <c r="Y98">
        <f t="shared" si="20"/>
        <v>31.115692035268754</v>
      </c>
      <c r="Z98">
        <f>Table1[[#This Row],[Accel (N)]]+Table1[[#This Row],[RR (N)]]+Table1[[#This Row],[Aero Drag (N)]]</f>
        <v>-1194.1677079647311</v>
      </c>
      <c r="AA98">
        <f>Table1[[#This Row],[Total (N)]]*((E98/3.6)/1000)</f>
        <v>-9.0557717853992106</v>
      </c>
      <c r="AB98">
        <f>Table1[[#This Row],[Power (kW)]]*1000</f>
        <v>-9055.7717853992108</v>
      </c>
      <c r="AC98">
        <f>(Table1[[#This Row],[Power (kW)]]*1000)*D98</f>
        <v>-815019.46068592893</v>
      </c>
      <c r="AD98" s="25">
        <f t="shared" si="21"/>
        <v>9055.7717853992108</v>
      </c>
      <c r="AE98" s="25">
        <f t="shared" si="22"/>
        <v>0</v>
      </c>
      <c r="AF98" s="25">
        <f>SUM($AD$8:AD98)</f>
        <v>65093.242226445291</v>
      </c>
      <c r="AG98" s="25">
        <f>SUM($AE$8:AE98)</f>
        <v>195126.86122226503</v>
      </c>
      <c r="AH98" s="25"/>
      <c r="AI98" s="37">
        <f>SUM($AD$8:AD98)</f>
        <v>65093.242226445291</v>
      </c>
      <c r="AJ98" s="37">
        <f>SUM($AE$8:AE98)</f>
        <v>195126.86122226503</v>
      </c>
      <c r="AK98" s="37">
        <f t="shared" si="23"/>
        <v>45565.269558511704</v>
      </c>
    </row>
    <row r="99" spans="2:37" x14ac:dyDescent="0.3">
      <c r="B99" s="3" t="s">
        <v>47</v>
      </c>
      <c r="C99" s="3">
        <v>91</v>
      </c>
      <c r="D99" s="3">
        <v>91</v>
      </c>
      <c r="E99" s="10">
        <v>22</v>
      </c>
      <c r="F99" s="17">
        <f t="shared" si="24"/>
        <v>-1.4305555555555556</v>
      </c>
      <c r="G99" s="17">
        <f t="shared" si="25"/>
        <v>-5.15</v>
      </c>
      <c r="S99">
        <f t="shared" si="15"/>
        <v>0</v>
      </c>
      <c r="T99">
        <f t="shared" si="16"/>
        <v>22</v>
      </c>
      <c r="U99">
        <f t="shared" si="17"/>
        <v>6.1111111111111107</v>
      </c>
      <c r="W99">
        <f t="shared" si="18"/>
        <v>-1416.25</v>
      </c>
      <c r="X99">
        <f t="shared" si="19"/>
        <v>135.9666</v>
      </c>
      <c r="Y99">
        <f t="shared" si="20"/>
        <v>20.206892545277778</v>
      </c>
      <c r="Z99">
        <f>Table1[[#This Row],[Accel (N)]]+Table1[[#This Row],[RR (N)]]+Table1[[#This Row],[Aero Drag (N)]]</f>
        <v>-1260.0765074547223</v>
      </c>
      <c r="AA99">
        <f>Table1[[#This Row],[Total (N)]]*((E99/3.6)/1000)</f>
        <v>-7.700467545556636</v>
      </c>
      <c r="AB99">
        <f>Table1[[#This Row],[Power (kW)]]*1000</f>
        <v>-7700.4675455566357</v>
      </c>
      <c r="AC99">
        <f>(Table1[[#This Row],[Power (kW)]]*1000)*D99</f>
        <v>-700742.5466456539</v>
      </c>
      <c r="AD99" s="25">
        <f t="shared" si="21"/>
        <v>7700.4675455566357</v>
      </c>
      <c r="AE99" s="25">
        <f t="shared" si="22"/>
        <v>0</v>
      </c>
      <c r="AF99" s="25">
        <f>SUM($AD$8:AD99)</f>
        <v>72793.709772001923</v>
      </c>
      <c r="AG99" s="25">
        <f>SUM($AE$8:AE99)</f>
        <v>195126.86122226503</v>
      </c>
      <c r="AH99" s="25"/>
      <c r="AI99" s="37">
        <f>SUM($AD$8:AD99)</f>
        <v>72793.709772001923</v>
      </c>
      <c r="AJ99" s="37">
        <f>SUM($AE$8:AE99)</f>
        <v>195126.86122226503</v>
      </c>
      <c r="AK99" s="37">
        <f t="shared" si="23"/>
        <v>50955.59684040134</v>
      </c>
    </row>
    <row r="100" spans="2:37" x14ac:dyDescent="0.3">
      <c r="B100" s="3" t="s">
        <v>47</v>
      </c>
      <c r="C100" s="3">
        <v>92</v>
      </c>
      <c r="D100" s="3">
        <v>92</v>
      </c>
      <c r="E100" s="10">
        <v>17</v>
      </c>
      <c r="F100" s="17">
        <f t="shared" si="24"/>
        <v>-1.0833333333333335</v>
      </c>
      <c r="G100" s="17">
        <f t="shared" si="25"/>
        <v>-3.9000000000000004</v>
      </c>
      <c r="S100">
        <f t="shared" si="15"/>
        <v>0</v>
      </c>
      <c r="T100">
        <f t="shared" si="16"/>
        <v>17</v>
      </c>
      <c r="U100">
        <f t="shared" si="17"/>
        <v>4.7222222222222223</v>
      </c>
      <c r="W100">
        <f t="shared" si="18"/>
        <v>-1072.5000000000002</v>
      </c>
      <c r="X100">
        <f t="shared" si="19"/>
        <v>135.9666</v>
      </c>
      <c r="Y100">
        <f t="shared" si="20"/>
        <v>12.065685837986113</v>
      </c>
      <c r="Z100">
        <f>Table1[[#This Row],[Accel (N)]]+Table1[[#This Row],[RR (N)]]+Table1[[#This Row],[Aero Drag (N)]]</f>
        <v>-924.46771416201409</v>
      </c>
      <c r="AA100">
        <f>Table1[[#This Row],[Total (N)]]*((E100/3.6)/1000)</f>
        <v>-4.365541983542844</v>
      </c>
      <c r="AB100">
        <f>Table1[[#This Row],[Power (kW)]]*1000</f>
        <v>-4365.5419835428438</v>
      </c>
      <c r="AC100">
        <f>(Table1[[#This Row],[Power (kW)]]*1000)*D100</f>
        <v>-401629.86248594162</v>
      </c>
      <c r="AD100" s="25">
        <f t="shared" si="21"/>
        <v>4365.5419835428438</v>
      </c>
      <c r="AE100" s="25">
        <f t="shared" si="22"/>
        <v>0</v>
      </c>
      <c r="AF100" s="25">
        <f>SUM($AD$8:AD100)</f>
        <v>77159.25175554477</v>
      </c>
      <c r="AG100" s="25">
        <f>SUM($AE$8:AE100)</f>
        <v>195126.86122226503</v>
      </c>
      <c r="AH100" s="25"/>
      <c r="AI100" s="37">
        <f>SUM($AD$8:AD100)</f>
        <v>77159.25175554477</v>
      </c>
      <c r="AJ100" s="37">
        <f>SUM($AE$8:AE100)</f>
        <v>195126.86122226503</v>
      </c>
      <c r="AK100" s="37">
        <f t="shared" si="23"/>
        <v>54011.476228881336</v>
      </c>
    </row>
    <row r="101" spans="2:37" x14ac:dyDescent="0.3">
      <c r="B101" s="3" t="s">
        <v>47</v>
      </c>
      <c r="C101" s="3">
        <v>93</v>
      </c>
      <c r="D101" s="3">
        <v>93</v>
      </c>
      <c r="E101" s="10">
        <v>14.2</v>
      </c>
      <c r="F101" s="17">
        <f t="shared" si="24"/>
        <v>-0.69444444444444442</v>
      </c>
      <c r="G101" s="17">
        <f t="shared" si="25"/>
        <v>-2.5</v>
      </c>
      <c r="S101">
        <f t="shared" si="15"/>
        <v>0</v>
      </c>
      <c r="T101">
        <f t="shared" si="16"/>
        <v>14.2</v>
      </c>
      <c r="U101">
        <f t="shared" si="17"/>
        <v>3.9444444444444442</v>
      </c>
      <c r="W101">
        <f t="shared" si="18"/>
        <v>-687.5</v>
      </c>
      <c r="X101">
        <f t="shared" si="19"/>
        <v>135.9666</v>
      </c>
      <c r="Y101">
        <f t="shared" si="20"/>
        <v>8.4184252331194447</v>
      </c>
      <c r="Z101">
        <f>Table1[[#This Row],[Accel (N)]]+Table1[[#This Row],[RR (N)]]+Table1[[#This Row],[Aero Drag (N)]]</f>
        <v>-543.11497476688055</v>
      </c>
      <c r="AA101">
        <f>Table1[[#This Row],[Total (N)]]*((E101/3.6)/1000)</f>
        <v>-2.1422868449138064</v>
      </c>
      <c r="AB101">
        <f>Table1[[#This Row],[Power (kW)]]*1000</f>
        <v>-2142.2868449138064</v>
      </c>
      <c r="AC101">
        <f>(Table1[[#This Row],[Power (kW)]]*1000)*D101</f>
        <v>-199232.676576984</v>
      </c>
      <c r="AD101" s="25">
        <f t="shared" si="21"/>
        <v>2142.2868449138064</v>
      </c>
      <c r="AE101" s="25">
        <f t="shared" si="22"/>
        <v>0</v>
      </c>
      <c r="AF101" s="25">
        <f>SUM($AD$8:AD101)</f>
        <v>79301.538600458574</v>
      </c>
      <c r="AG101" s="25">
        <f>SUM($AE$8:AE101)</f>
        <v>195126.86122226503</v>
      </c>
      <c r="AH101" s="25"/>
      <c r="AI101" s="37">
        <f>SUM($AD$8:AD101)</f>
        <v>79301.538600458574</v>
      </c>
      <c r="AJ101" s="37">
        <f>SUM($AE$8:AE101)</f>
        <v>195126.86122226503</v>
      </c>
      <c r="AK101" s="37">
        <f t="shared" si="23"/>
        <v>55511.077020320998</v>
      </c>
    </row>
    <row r="102" spans="2:37" x14ac:dyDescent="0.3">
      <c r="B102" s="3" t="s">
        <v>47</v>
      </c>
      <c r="C102" s="3">
        <v>94</v>
      </c>
      <c r="D102" s="3">
        <v>94</v>
      </c>
      <c r="E102" s="10">
        <v>12</v>
      </c>
      <c r="F102" s="17">
        <f t="shared" si="24"/>
        <v>-0.70833333333333326</v>
      </c>
      <c r="G102" s="17">
        <f t="shared" si="25"/>
        <v>-2.5499999999999998</v>
      </c>
      <c r="S102">
        <f t="shared" si="15"/>
        <v>0</v>
      </c>
      <c r="T102">
        <f t="shared" si="16"/>
        <v>12</v>
      </c>
      <c r="U102">
        <f t="shared" si="17"/>
        <v>3.333333333333333</v>
      </c>
      <c r="W102">
        <f t="shared" si="18"/>
        <v>-701.24999999999989</v>
      </c>
      <c r="X102">
        <f t="shared" si="19"/>
        <v>135.9666</v>
      </c>
      <c r="Y102">
        <f t="shared" si="20"/>
        <v>6.0119680299999994</v>
      </c>
      <c r="Z102">
        <f>Table1[[#This Row],[Accel (N)]]+Table1[[#This Row],[RR (N)]]+Table1[[#This Row],[Aero Drag (N)]]</f>
        <v>-559.27143196999987</v>
      </c>
      <c r="AA102">
        <f>Table1[[#This Row],[Total (N)]]*((E102/3.6)/1000)</f>
        <v>-1.864238106566666</v>
      </c>
      <c r="AB102">
        <f>Table1[[#This Row],[Power (kW)]]*1000</f>
        <v>-1864.2381065666659</v>
      </c>
      <c r="AC102">
        <f>(Table1[[#This Row],[Power (kW)]]*1000)*D102</f>
        <v>-175238.38201726659</v>
      </c>
      <c r="AD102" s="25">
        <f t="shared" si="21"/>
        <v>1864.2381065666659</v>
      </c>
      <c r="AE102" s="25">
        <f t="shared" si="22"/>
        <v>0</v>
      </c>
      <c r="AF102" s="25">
        <f>SUM($AD$8:AD102)</f>
        <v>81165.776707025245</v>
      </c>
      <c r="AG102" s="25">
        <f>SUM($AE$8:AE102)</f>
        <v>195126.86122226503</v>
      </c>
      <c r="AH102" s="25"/>
      <c r="AI102" s="37">
        <f>SUM($AD$8:AD102)</f>
        <v>81165.776707025245</v>
      </c>
      <c r="AJ102" s="37">
        <f>SUM($AE$8:AE102)</f>
        <v>195126.86122226503</v>
      </c>
      <c r="AK102" s="37">
        <f t="shared" si="23"/>
        <v>56816.043694917666</v>
      </c>
    </row>
    <row r="103" spans="2:37" x14ac:dyDescent="0.3">
      <c r="B103" s="3" t="s">
        <v>47</v>
      </c>
      <c r="C103" s="3">
        <v>95</v>
      </c>
      <c r="D103" s="3">
        <v>95</v>
      </c>
      <c r="E103" s="10">
        <v>9.1</v>
      </c>
      <c r="F103" s="17">
        <f t="shared" si="24"/>
        <v>-0.86111111111111116</v>
      </c>
      <c r="G103" s="17">
        <f t="shared" si="25"/>
        <v>-3.1</v>
      </c>
      <c r="S103">
        <f t="shared" si="15"/>
        <v>0</v>
      </c>
      <c r="T103">
        <f t="shared" si="16"/>
        <v>9.1</v>
      </c>
      <c r="U103">
        <f t="shared" si="17"/>
        <v>2.5277777777777777</v>
      </c>
      <c r="W103">
        <f t="shared" si="18"/>
        <v>-852.5</v>
      </c>
      <c r="X103">
        <f t="shared" si="19"/>
        <v>135.9666</v>
      </c>
      <c r="Y103">
        <f t="shared" si="20"/>
        <v>3.4572991150298611</v>
      </c>
      <c r="Z103">
        <f>Table1[[#This Row],[Accel (N)]]+Table1[[#This Row],[RR (N)]]+Table1[[#This Row],[Aero Drag (N)]]</f>
        <v>-713.07610088497017</v>
      </c>
      <c r="AA103">
        <f>Table1[[#This Row],[Total (N)]]*((E103/3.6)/1000)</f>
        <v>-1.8024979216814523</v>
      </c>
      <c r="AB103">
        <f>Table1[[#This Row],[Power (kW)]]*1000</f>
        <v>-1802.4979216814522</v>
      </c>
      <c r="AC103">
        <f>(Table1[[#This Row],[Power (kW)]]*1000)*D103</f>
        <v>-171237.30255973796</v>
      </c>
      <c r="AD103" s="25">
        <f t="shared" si="21"/>
        <v>1802.4979216814522</v>
      </c>
      <c r="AE103" s="25">
        <f t="shared" si="22"/>
        <v>0</v>
      </c>
      <c r="AF103" s="25">
        <f>SUM($AD$8:AD103)</f>
        <v>82968.274628706698</v>
      </c>
      <c r="AG103" s="25">
        <f>SUM($AE$8:AE103)</f>
        <v>195126.86122226503</v>
      </c>
      <c r="AH103" s="25"/>
      <c r="AI103" s="37">
        <f>SUM($AD$8:AD103)</f>
        <v>82968.274628706698</v>
      </c>
      <c r="AJ103" s="37">
        <f>SUM($AE$8:AE103)</f>
        <v>195126.86122226503</v>
      </c>
      <c r="AK103" s="37">
        <f t="shared" si="23"/>
        <v>58077.792240094685</v>
      </c>
    </row>
    <row r="104" spans="2:37" x14ac:dyDescent="0.3">
      <c r="B104" s="3" t="s">
        <v>47</v>
      </c>
      <c r="C104" s="3">
        <v>96</v>
      </c>
      <c r="D104" s="3">
        <v>96</v>
      </c>
      <c r="E104" s="10">
        <v>5.8</v>
      </c>
      <c r="F104" s="17">
        <f t="shared" si="24"/>
        <v>-0.76388888888888884</v>
      </c>
      <c r="G104" s="17">
        <f t="shared" si="25"/>
        <v>-2.75</v>
      </c>
      <c r="S104">
        <f t="shared" si="15"/>
        <v>0</v>
      </c>
      <c r="T104">
        <f t="shared" si="16"/>
        <v>5.8</v>
      </c>
      <c r="U104">
        <f t="shared" si="17"/>
        <v>1.6111111111111109</v>
      </c>
      <c r="W104">
        <f t="shared" si="18"/>
        <v>-756.25</v>
      </c>
      <c r="X104">
        <f t="shared" si="19"/>
        <v>135.9666</v>
      </c>
      <c r="Y104">
        <f t="shared" si="20"/>
        <v>1.4044625314527777</v>
      </c>
      <c r="Z104">
        <f>Table1[[#This Row],[Accel (N)]]+Table1[[#This Row],[RR (N)]]+Table1[[#This Row],[Aero Drag (N)]]</f>
        <v>-618.87893746854729</v>
      </c>
      <c r="AA104">
        <f>Table1[[#This Row],[Total (N)]]*((E104/3.6)/1000)</f>
        <v>-0.997082732588215</v>
      </c>
      <c r="AB104">
        <f>Table1[[#This Row],[Power (kW)]]*1000</f>
        <v>-997.08273258821498</v>
      </c>
      <c r="AC104">
        <f>(Table1[[#This Row],[Power (kW)]]*1000)*D104</f>
        <v>-95719.942328468635</v>
      </c>
      <c r="AD104" s="25">
        <f t="shared" si="21"/>
        <v>997.08273258821498</v>
      </c>
      <c r="AE104" s="25">
        <f t="shared" si="22"/>
        <v>0</v>
      </c>
      <c r="AF104" s="25">
        <f>SUM($AD$8:AD104)</f>
        <v>83965.357361294911</v>
      </c>
      <c r="AG104" s="25">
        <f>SUM($AE$8:AE104)</f>
        <v>195126.86122226503</v>
      </c>
      <c r="AH104" s="25"/>
      <c r="AI104" s="37">
        <f>SUM($AD$8:AD104)</f>
        <v>83965.357361294911</v>
      </c>
      <c r="AJ104" s="37">
        <f>SUM($AE$8:AE104)</f>
        <v>195126.86122226503</v>
      </c>
      <c r="AK104" s="37">
        <f t="shared" si="23"/>
        <v>58775.750152906432</v>
      </c>
    </row>
    <row r="105" spans="2:37" x14ac:dyDescent="0.3">
      <c r="B105" s="3" t="s">
        <v>47</v>
      </c>
      <c r="C105" s="3">
        <v>97</v>
      </c>
      <c r="D105" s="3">
        <v>97</v>
      </c>
      <c r="E105" s="10">
        <v>3.6</v>
      </c>
      <c r="F105" s="17">
        <f t="shared" si="24"/>
        <v>-0.49999999999999994</v>
      </c>
      <c r="G105" s="17">
        <f t="shared" si="25"/>
        <v>-1.7999999999999998</v>
      </c>
      <c r="S105">
        <f t="shared" si="15"/>
        <v>0</v>
      </c>
      <c r="T105">
        <f t="shared" si="16"/>
        <v>3.6</v>
      </c>
      <c r="U105">
        <f t="shared" si="17"/>
        <v>1</v>
      </c>
      <c r="W105">
        <f t="shared" si="18"/>
        <v>-494.99999999999994</v>
      </c>
      <c r="X105">
        <f t="shared" si="19"/>
        <v>135.9666</v>
      </c>
      <c r="Y105">
        <f t="shared" si="20"/>
        <v>0.54107712270000008</v>
      </c>
      <c r="Z105">
        <f>Table1[[#This Row],[Accel (N)]]+Table1[[#This Row],[RR (N)]]+Table1[[#This Row],[Aero Drag (N)]]</f>
        <v>-358.4923228772999</v>
      </c>
      <c r="AA105">
        <f>Table1[[#This Row],[Total (N)]]*((E105/3.6)/1000)</f>
        <v>-0.35849232287729993</v>
      </c>
      <c r="AB105">
        <f>Table1[[#This Row],[Power (kW)]]*1000</f>
        <v>-358.49232287729996</v>
      </c>
      <c r="AC105">
        <f>(Table1[[#This Row],[Power (kW)]]*1000)*D105</f>
        <v>-34773.755319098098</v>
      </c>
      <c r="AD105" s="25">
        <f t="shared" si="21"/>
        <v>358.49232287729996</v>
      </c>
      <c r="AE105" s="25">
        <f t="shared" si="22"/>
        <v>0</v>
      </c>
      <c r="AF105" s="25">
        <f>SUM($AD$8:AD105)</f>
        <v>84323.849684172208</v>
      </c>
      <c r="AG105" s="25">
        <f>SUM($AE$8:AE105)</f>
        <v>195126.86122226503</v>
      </c>
      <c r="AH105" s="25"/>
      <c r="AI105" s="37">
        <f>SUM($AD$8:AD105)</f>
        <v>84323.849684172208</v>
      </c>
      <c r="AJ105" s="37">
        <f>SUM($AE$8:AE105)</f>
        <v>195126.86122226503</v>
      </c>
      <c r="AK105" s="37">
        <f t="shared" si="23"/>
        <v>59026.694778920544</v>
      </c>
    </row>
    <row r="106" spans="2:37" x14ac:dyDescent="0.3">
      <c r="B106" s="3" t="s">
        <v>47</v>
      </c>
      <c r="C106" s="3">
        <v>98</v>
      </c>
      <c r="D106" s="3">
        <v>98</v>
      </c>
      <c r="E106" s="10">
        <v>2.2000000000000002</v>
      </c>
      <c r="F106" s="17">
        <f t="shared" si="24"/>
        <v>-0.5</v>
      </c>
      <c r="G106" s="17">
        <f t="shared" si="25"/>
        <v>-1.8</v>
      </c>
      <c r="S106">
        <f t="shared" si="15"/>
        <v>0</v>
      </c>
      <c r="T106">
        <f t="shared" si="16"/>
        <v>2.2000000000000002</v>
      </c>
      <c r="U106">
        <f t="shared" si="17"/>
        <v>0.61111111111111116</v>
      </c>
      <c r="W106">
        <f t="shared" si="18"/>
        <v>-495</v>
      </c>
      <c r="X106">
        <f t="shared" si="19"/>
        <v>135.9666</v>
      </c>
      <c r="Y106">
        <f t="shared" si="20"/>
        <v>0.20206892545277783</v>
      </c>
      <c r="Z106">
        <f>Table1[[#This Row],[Accel (N)]]+Table1[[#This Row],[RR (N)]]+Table1[[#This Row],[Aero Drag (N)]]</f>
        <v>-358.83133107454728</v>
      </c>
      <c r="AA106">
        <f>Table1[[#This Row],[Total (N)]]*((E106/3.6)/1000)</f>
        <v>-0.21928581343444559</v>
      </c>
      <c r="AB106">
        <f>Table1[[#This Row],[Power (kW)]]*1000</f>
        <v>-219.2858134344456</v>
      </c>
      <c r="AC106">
        <f>(Table1[[#This Row],[Power (kW)]]*1000)*D106</f>
        <v>-21490.009716575671</v>
      </c>
      <c r="AD106" s="25">
        <f t="shared" si="21"/>
        <v>219.2858134344456</v>
      </c>
      <c r="AE106" s="25">
        <f t="shared" si="22"/>
        <v>0</v>
      </c>
      <c r="AF106" s="25">
        <f>SUM($AD$8:AD106)</f>
        <v>84543.13549760665</v>
      </c>
      <c r="AG106" s="25">
        <f>SUM($AE$8:AE106)</f>
        <v>195126.86122226503</v>
      </c>
      <c r="AH106" s="25"/>
      <c r="AI106" s="37">
        <f>SUM($AD$8:AD106)</f>
        <v>84543.13549760665</v>
      </c>
      <c r="AJ106" s="37">
        <f>SUM($AE$8:AE106)</f>
        <v>195126.86122226503</v>
      </c>
      <c r="AK106" s="37">
        <f t="shared" si="23"/>
        <v>59180.194848324652</v>
      </c>
    </row>
    <row r="107" spans="2:37" x14ac:dyDescent="0.3">
      <c r="B107" s="3" t="s">
        <v>47</v>
      </c>
      <c r="C107" s="3">
        <v>99</v>
      </c>
      <c r="D107" s="3">
        <v>99</v>
      </c>
      <c r="E107" s="10">
        <v>0</v>
      </c>
      <c r="F107" s="17">
        <f t="shared" si="24"/>
        <v>-0.30555555555555558</v>
      </c>
      <c r="G107" s="17">
        <f t="shared" si="25"/>
        <v>-1.1000000000000001</v>
      </c>
      <c r="S107">
        <f t="shared" si="15"/>
        <v>1</v>
      </c>
      <c r="T107" t="str">
        <f t="shared" si="16"/>
        <v/>
      </c>
      <c r="U107">
        <f t="shared" si="17"/>
        <v>0</v>
      </c>
      <c r="W107">
        <f t="shared" si="18"/>
        <v>-302.5</v>
      </c>
      <c r="X107">
        <f t="shared" si="19"/>
        <v>135.9666</v>
      </c>
      <c r="Y107">
        <f t="shared" si="20"/>
        <v>0</v>
      </c>
      <c r="Z107">
        <f>Table1[[#This Row],[Accel (N)]]+Table1[[#This Row],[RR (N)]]+Table1[[#This Row],[Aero Drag (N)]]</f>
        <v>-166.5334</v>
      </c>
      <c r="AA107">
        <f>Table1[[#This Row],[Total (N)]]*((E107/3.6)/1000)</f>
        <v>0</v>
      </c>
      <c r="AB107">
        <f>Table1[[#This Row],[Power (kW)]]*1000</f>
        <v>0</v>
      </c>
      <c r="AC107">
        <f>(Table1[[#This Row],[Power (kW)]]*1000)*D107</f>
        <v>0</v>
      </c>
      <c r="AD107" s="25">
        <f t="shared" si="21"/>
        <v>0</v>
      </c>
      <c r="AE107" s="25">
        <f t="shared" si="22"/>
        <v>0</v>
      </c>
      <c r="AF107" s="25">
        <f>SUM($AD$8:AD107)</f>
        <v>84543.13549760665</v>
      </c>
      <c r="AG107" s="25">
        <f>SUM($AE$8:AE107)</f>
        <v>195126.86122226503</v>
      </c>
      <c r="AH107" s="25"/>
      <c r="AI107" s="37">
        <f>SUM($AD$8:AD107)</f>
        <v>84543.13549760665</v>
      </c>
      <c r="AJ107" s="37">
        <f>SUM($AE$8:AE107)</f>
        <v>195126.86122226503</v>
      </c>
      <c r="AK107" s="37">
        <f t="shared" si="23"/>
        <v>59180.194848324652</v>
      </c>
    </row>
    <row r="108" spans="2:37" x14ac:dyDescent="0.3">
      <c r="B108" s="3" t="s">
        <v>47</v>
      </c>
      <c r="C108" s="3">
        <v>100</v>
      </c>
      <c r="D108" s="3">
        <v>100</v>
      </c>
      <c r="E108" s="10">
        <v>0</v>
      </c>
      <c r="F108" s="17">
        <f t="shared" si="24"/>
        <v>0</v>
      </c>
      <c r="G108" s="17">
        <f t="shared" si="25"/>
        <v>0</v>
      </c>
      <c r="S108">
        <f t="shared" si="15"/>
        <v>1</v>
      </c>
      <c r="T108" t="str">
        <f t="shared" si="16"/>
        <v/>
      </c>
      <c r="U108">
        <f t="shared" si="17"/>
        <v>0</v>
      </c>
      <c r="W108">
        <f t="shared" si="18"/>
        <v>0</v>
      </c>
      <c r="X108">
        <f t="shared" si="19"/>
        <v>135.9666</v>
      </c>
      <c r="Y108">
        <f t="shared" si="20"/>
        <v>0</v>
      </c>
      <c r="Z108">
        <f>Table1[[#This Row],[Accel (N)]]+Table1[[#This Row],[RR (N)]]+Table1[[#This Row],[Aero Drag (N)]]</f>
        <v>135.9666</v>
      </c>
      <c r="AA108">
        <f>Table1[[#This Row],[Total (N)]]*((E108/3.6)/1000)</f>
        <v>0</v>
      </c>
      <c r="AB108">
        <f>Table1[[#This Row],[Power (kW)]]*1000</f>
        <v>0</v>
      </c>
      <c r="AC108">
        <f>(Table1[[#This Row],[Power (kW)]]*1000)*D108</f>
        <v>0</v>
      </c>
      <c r="AD108" s="25">
        <f t="shared" si="21"/>
        <v>0</v>
      </c>
      <c r="AE108" s="25">
        <f t="shared" si="22"/>
        <v>0</v>
      </c>
      <c r="AF108" s="25">
        <f>SUM($AD$8:AD108)</f>
        <v>84543.13549760665</v>
      </c>
      <c r="AG108" s="25">
        <f>SUM($AE$8:AE108)</f>
        <v>195126.86122226503</v>
      </c>
      <c r="AH108" s="25"/>
      <c r="AI108" s="37">
        <f>SUM($AD$8:AD108)</f>
        <v>84543.13549760665</v>
      </c>
      <c r="AJ108" s="37">
        <f>SUM($AE$8:AE108)</f>
        <v>195126.86122226503</v>
      </c>
      <c r="AK108" s="37">
        <f t="shared" si="23"/>
        <v>59180.194848324652</v>
      </c>
    </row>
    <row r="109" spans="2:37" x14ac:dyDescent="0.3">
      <c r="B109" s="3" t="s">
        <v>47</v>
      </c>
      <c r="C109" s="3">
        <v>101</v>
      </c>
      <c r="D109" s="3">
        <v>101</v>
      </c>
      <c r="E109" s="10">
        <v>0</v>
      </c>
      <c r="F109" s="17">
        <f t="shared" si="24"/>
        <v>0</v>
      </c>
      <c r="G109" s="17">
        <f t="shared" si="25"/>
        <v>0</v>
      </c>
      <c r="S109">
        <f t="shared" si="15"/>
        <v>1</v>
      </c>
      <c r="T109" t="str">
        <f t="shared" si="16"/>
        <v/>
      </c>
      <c r="U109">
        <f t="shared" si="17"/>
        <v>0</v>
      </c>
      <c r="W109">
        <f t="shared" si="18"/>
        <v>0</v>
      </c>
      <c r="X109">
        <f t="shared" si="19"/>
        <v>135.9666</v>
      </c>
      <c r="Y109">
        <f t="shared" si="20"/>
        <v>0</v>
      </c>
      <c r="Z109">
        <f>Table1[[#This Row],[Accel (N)]]+Table1[[#This Row],[RR (N)]]+Table1[[#This Row],[Aero Drag (N)]]</f>
        <v>135.9666</v>
      </c>
      <c r="AA109">
        <f>Table1[[#This Row],[Total (N)]]*((E109/3.6)/1000)</f>
        <v>0</v>
      </c>
      <c r="AB109">
        <f>Table1[[#This Row],[Power (kW)]]*1000</f>
        <v>0</v>
      </c>
      <c r="AC109">
        <f>(Table1[[#This Row],[Power (kW)]]*1000)*D109</f>
        <v>0</v>
      </c>
      <c r="AD109" s="25">
        <f t="shared" si="21"/>
        <v>0</v>
      </c>
      <c r="AE109" s="25">
        <f t="shared" si="22"/>
        <v>0</v>
      </c>
      <c r="AF109" s="25">
        <f>SUM($AD$8:AD109)</f>
        <v>84543.13549760665</v>
      </c>
      <c r="AG109" s="25">
        <f>SUM($AE$8:AE109)</f>
        <v>195126.86122226503</v>
      </c>
      <c r="AH109" s="25"/>
      <c r="AI109" s="37">
        <f>SUM($AD$8:AD109)</f>
        <v>84543.13549760665</v>
      </c>
      <c r="AJ109" s="37">
        <f>SUM($AE$8:AE109)</f>
        <v>195126.86122226503</v>
      </c>
      <c r="AK109" s="37">
        <f t="shared" si="23"/>
        <v>59180.194848324652</v>
      </c>
    </row>
    <row r="110" spans="2:37" x14ac:dyDescent="0.3">
      <c r="B110" s="3" t="s">
        <v>47</v>
      </c>
      <c r="C110" s="3">
        <v>102</v>
      </c>
      <c r="D110" s="3">
        <v>102</v>
      </c>
      <c r="E110" s="10">
        <v>0</v>
      </c>
      <c r="F110" s="17">
        <f t="shared" si="24"/>
        <v>0</v>
      </c>
      <c r="G110" s="17">
        <f t="shared" si="25"/>
        <v>0</v>
      </c>
      <c r="S110">
        <f t="shared" si="15"/>
        <v>1</v>
      </c>
      <c r="T110" t="str">
        <f t="shared" si="16"/>
        <v/>
      </c>
      <c r="U110">
        <f t="shared" si="17"/>
        <v>0</v>
      </c>
      <c r="W110">
        <f t="shared" si="18"/>
        <v>0</v>
      </c>
      <c r="X110">
        <f t="shared" si="19"/>
        <v>135.9666</v>
      </c>
      <c r="Y110">
        <f t="shared" si="20"/>
        <v>0</v>
      </c>
      <c r="Z110">
        <f>Table1[[#This Row],[Accel (N)]]+Table1[[#This Row],[RR (N)]]+Table1[[#This Row],[Aero Drag (N)]]</f>
        <v>135.9666</v>
      </c>
      <c r="AA110">
        <f>Table1[[#This Row],[Total (N)]]*((E110/3.6)/1000)</f>
        <v>0</v>
      </c>
      <c r="AB110">
        <f>Table1[[#This Row],[Power (kW)]]*1000</f>
        <v>0</v>
      </c>
      <c r="AC110">
        <f>(Table1[[#This Row],[Power (kW)]]*1000)*D110</f>
        <v>0</v>
      </c>
      <c r="AD110" s="25">
        <f t="shared" si="21"/>
        <v>0</v>
      </c>
      <c r="AE110" s="25">
        <f t="shared" si="22"/>
        <v>0</v>
      </c>
      <c r="AF110" s="25">
        <f>SUM($AD$8:AD110)</f>
        <v>84543.13549760665</v>
      </c>
      <c r="AG110" s="25">
        <f>SUM($AE$8:AE110)</f>
        <v>195126.86122226503</v>
      </c>
      <c r="AH110" s="25"/>
      <c r="AI110" s="37">
        <f>SUM($AD$8:AD110)</f>
        <v>84543.13549760665</v>
      </c>
      <c r="AJ110" s="37">
        <f>SUM($AE$8:AE110)</f>
        <v>195126.86122226503</v>
      </c>
      <c r="AK110" s="37">
        <f t="shared" si="23"/>
        <v>59180.194848324652</v>
      </c>
    </row>
    <row r="111" spans="2:37" x14ac:dyDescent="0.3">
      <c r="B111" s="3" t="s">
        <v>47</v>
      </c>
      <c r="C111" s="3">
        <v>103</v>
      </c>
      <c r="D111" s="3">
        <v>103</v>
      </c>
      <c r="E111" s="10">
        <v>0</v>
      </c>
      <c r="F111" s="17">
        <f t="shared" si="24"/>
        <v>0</v>
      </c>
      <c r="G111" s="17">
        <f t="shared" si="25"/>
        <v>0</v>
      </c>
      <c r="S111">
        <f t="shared" si="15"/>
        <v>1</v>
      </c>
      <c r="T111" t="str">
        <f t="shared" si="16"/>
        <v/>
      </c>
      <c r="U111">
        <f t="shared" si="17"/>
        <v>0</v>
      </c>
      <c r="W111">
        <f t="shared" si="18"/>
        <v>0</v>
      </c>
      <c r="X111">
        <f t="shared" si="19"/>
        <v>135.9666</v>
      </c>
      <c r="Y111">
        <f t="shared" si="20"/>
        <v>0</v>
      </c>
      <c r="Z111">
        <f>Table1[[#This Row],[Accel (N)]]+Table1[[#This Row],[RR (N)]]+Table1[[#This Row],[Aero Drag (N)]]</f>
        <v>135.9666</v>
      </c>
      <c r="AA111">
        <f>Table1[[#This Row],[Total (N)]]*((E111/3.6)/1000)</f>
        <v>0</v>
      </c>
      <c r="AB111">
        <f>Table1[[#This Row],[Power (kW)]]*1000</f>
        <v>0</v>
      </c>
      <c r="AC111">
        <f>(Table1[[#This Row],[Power (kW)]]*1000)*D111</f>
        <v>0</v>
      </c>
      <c r="AD111" s="25">
        <f t="shared" si="21"/>
        <v>0</v>
      </c>
      <c r="AE111" s="25">
        <f t="shared" si="22"/>
        <v>0</v>
      </c>
      <c r="AF111" s="25">
        <f>SUM($AD$8:AD111)</f>
        <v>84543.13549760665</v>
      </c>
      <c r="AG111" s="25">
        <f>SUM($AE$8:AE111)</f>
        <v>195126.86122226503</v>
      </c>
      <c r="AH111" s="25"/>
      <c r="AI111" s="37">
        <f>SUM($AD$8:AD111)</f>
        <v>84543.13549760665</v>
      </c>
      <c r="AJ111" s="37">
        <f>SUM($AE$8:AE111)</f>
        <v>195126.86122226503</v>
      </c>
      <c r="AK111" s="37">
        <f t="shared" si="23"/>
        <v>59180.194848324652</v>
      </c>
    </row>
    <row r="112" spans="2:37" x14ac:dyDescent="0.3">
      <c r="B112" s="3" t="s">
        <v>47</v>
      </c>
      <c r="C112" s="3">
        <v>104</v>
      </c>
      <c r="D112" s="3">
        <v>104</v>
      </c>
      <c r="E112" s="10">
        <v>0</v>
      </c>
      <c r="F112" s="17">
        <f t="shared" si="24"/>
        <v>0</v>
      </c>
      <c r="G112" s="17">
        <f t="shared" si="25"/>
        <v>0</v>
      </c>
      <c r="S112">
        <f t="shared" si="15"/>
        <v>1</v>
      </c>
      <c r="T112" t="str">
        <f t="shared" si="16"/>
        <v/>
      </c>
      <c r="U112">
        <f t="shared" si="17"/>
        <v>0</v>
      </c>
      <c r="W112">
        <f t="shared" si="18"/>
        <v>0</v>
      </c>
      <c r="X112">
        <f t="shared" si="19"/>
        <v>135.9666</v>
      </c>
      <c r="Y112">
        <f t="shared" si="20"/>
        <v>0</v>
      </c>
      <c r="Z112">
        <f>Table1[[#This Row],[Accel (N)]]+Table1[[#This Row],[RR (N)]]+Table1[[#This Row],[Aero Drag (N)]]</f>
        <v>135.9666</v>
      </c>
      <c r="AA112">
        <f>Table1[[#This Row],[Total (N)]]*((E112/3.6)/1000)</f>
        <v>0</v>
      </c>
      <c r="AB112">
        <f>Table1[[#This Row],[Power (kW)]]*1000</f>
        <v>0</v>
      </c>
      <c r="AC112">
        <f>(Table1[[#This Row],[Power (kW)]]*1000)*D112</f>
        <v>0</v>
      </c>
      <c r="AD112" s="25">
        <f t="shared" si="21"/>
        <v>0</v>
      </c>
      <c r="AE112" s="25">
        <f t="shared" si="22"/>
        <v>0</v>
      </c>
      <c r="AF112" s="25">
        <f>SUM($AD$8:AD112)</f>
        <v>84543.13549760665</v>
      </c>
      <c r="AG112" s="25">
        <f>SUM($AE$8:AE112)</f>
        <v>195126.86122226503</v>
      </c>
      <c r="AH112" s="25"/>
      <c r="AI112" s="37">
        <f>SUM($AD$8:AD112)</f>
        <v>84543.13549760665</v>
      </c>
      <c r="AJ112" s="37">
        <f>SUM($AE$8:AE112)</f>
        <v>195126.86122226503</v>
      </c>
      <c r="AK112" s="37">
        <f t="shared" si="23"/>
        <v>59180.194848324652</v>
      </c>
    </row>
    <row r="113" spans="2:37" x14ac:dyDescent="0.3">
      <c r="B113" s="3" t="s">
        <v>47</v>
      </c>
      <c r="C113" s="3">
        <v>105</v>
      </c>
      <c r="D113" s="3">
        <v>105</v>
      </c>
      <c r="E113" s="10">
        <v>0</v>
      </c>
      <c r="F113" s="17">
        <f t="shared" si="24"/>
        <v>0</v>
      </c>
      <c r="G113" s="17">
        <f t="shared" si="25"/>
        <v>0</v>
      </c>
      <c r="S113">
        <f t="shared" si="15"/>
        <v>1</v>
      </c>
      <c r="T113" t="str">
        <f t="shared" si="16"/>
        <v/>
      </c>
      <c r="U113">
        <f t="shared" si="17"/>
        <v>0</v>
      </c>
      <c r="W113">
        <f t="shared" si="18"/>
        <v>0</v>
      </c>
      <c r="X113">
        <f t="shared" si="19"/>
        <v>135.9666</v>
      </c>
      <c r="Y113">
        <f t="shared" si="20"/>
        <v>0</v>
      </c>
      <c r="Z113">
        <f>Table1[[#This Row],[Accel (N)]]+Table1[[#This Row],[RR (N)]]+Table1[[#This Row],[Aero Drag (N)]]</f>
        <v>135.9666</v>
      </c>
      <c r="AA113">
        <f>Table1[[#This Row],[Total (N)]]*((E113/3.6)/1000)</f>
        <v>0</v>
      </c>
      <c r="AB113">
        <f>Table1[[#This Row],[Power (kW)]]*1000</f>
        <v>0</v>
      </c>
      <c r="AC113">
        <f>(Table1[[#This Row],[Power (kW)]]*1000)*D113</f>
        <v>0</v>
      </c>
      <c r="AD113" s="25">
        <f t="shared" si="21"/>
        <v>0</v>
      </c>
      <c r="AE113" s="25">
        <f t="shared" si="22"/>
        <v>0</v>
      </c>
      <c r="AF113" s="25">
        <f>SUM($AD$8:AD113)</f>
        <v>84543.13549760665</v>
      </c>
      <c r="AG113" s="25">
        <f>SUM($AE$8:AE113)</f>
        <v>195126.86122226503</v>
      </c>
      <c r="AH113" s="25"/>
      <c r="AI113" s="37">
        <f>SUM($AD$8:AD113)</f>
        <v>84543.13549760665</v>
      </c>
      <c r="AJ113" s="37">
        <f>SUM($AE$8:AE113)</f>
        <v>195126.86122226503</v>
      </c>
      <c r="AK113" s="37">
        <f t="shared" si="23"/>
        <v>59180.194848324652</v>
      </c>
    </row>
    <row r="114" spans="2:37" x14ac:dyDescent="0.3">
      <c r="B114" s="3" t="s">
        <v>47</v>
      </c>
      <c r="C114" s="3">
        <v>106</v>
      </c>
      <c r="D114" s="3">
        <v>106</v>
      </c>
      <c r="E114" s="10">
        <v>0</v>
      </c>
      <c r="F114" s="17">
        <f t="shared" si="24"/>
        <v>0</v>
      </c>
      <c r="G114" s="17">
        <f t="shared" si="25"/>
        <v>0</v>
      </c>
      <c r="S114">
        <f t="shared" si="15"/>
        <v>1</v>
      </c>
      <c r="T114" t="str">
        <f t="shared" si="16"/>
        <v/>
      </c>
      <c r="U114">
        <f t="shared" si="17"/>
        <v>0</v>
      </c>
      <c r="W114">
        <f t="shared" si="18"/>
        <v>0</v>
      </c>
      <c r="X114">
        <f t="shared" si="19"/>
        <v>135.9666</v>
      </c>
      <c r="Y114">
        <f t="shared" si="20"/>
        <v>0</v>
      </c>
      <c r="Z114">
        <f>Table1[[#This Row],[Accel (N)]]+Table1[[#This Row],[RR (N)]]+Table1[[#This Row],[Aero Drag (N)]]</f>
        <v>135.9666</v>
      </c>
      <c r="AA114">
        <f>Table1[[#This Row],[Total (N)]]*((E114/3.6)/1000)</f>
        <v>0</v>
      </c>
      <c r="AB114">
        <f>Table1[[#This Row],[Power (kW)]]*1000</f>
        <v>0</v>
      </c>
      <c r="AC114">
        <f>(Table1[[#This Row],[Power (kW)]]*1000)*D114</f>
        <v>0</v>
      </c>
      <c r="AD114" s="25">
        <f t="shared" si="21"/>
        <v>0</v>
      </c>
      <c r="AE114" s="25">
        <f t="shared" si="22"/>
        <v>0</v>
      </c>
      <c r="AF114" s="25">
        <f>SUM($AD$8:AD114)</f>
        <v>84543.13549760665</v>
      </c>
      <c r="AG114" s="25">
        <f>SUM($AE$8:AE114)</f>
        <v>195126.86122226503</v>
      </c>
      <c r="AH114" s="25"/>
      <c r="AI114" s="37">
        <f>SUM($AD$8:AD114)</f>
        <v>84543.13549760665</v>
      </c>
      <c r="AJ114" s="37">
        <f>SUM($AE$8:AE114)</f>
        <v>195126.86122226503</v>
      </c>
      <c r="AK114" s="37">
        <f t="shared" si="23"/>
        <v>59180.194848324652</v>
      </c>
    </row>
    <row r="115" spans="2:37" x14ac:dyDescent="0.3">
      <c r="B115" s="3" t="s">
        <v>47</v>
      </c>
      <c r="C115" s="3">
        <v>107</v>
      </c>
      <c r="D115" s="3">
        <v>107</v>
      </c>
      <c r="E115" s="10">
        <v>0</v>
      </c>
      <c r="F115" s="17">
        <f t="shared" si="24"/>
        <v>0</v>
      </c>
      <c r="G115" s="17">
        <f t="shared" si="25"/>
        <v>0</v>
      </c>
      <c r="S115">
        <f t="shared" si="15"/>
        <v>1</v>
      </c>
      <c r="T115" t="str">
        <f t="shared" si="16"/>
        <v/>
      </c>
      <c r="U115">
        <f t="shared" si="17"/>
        <v>0</v>
      </c>
      <c r="W115">
        <f t="shared" si="18"/>
        <v>0</v>
      </c>
      <c r="X115">
        <f t="shared" si="19"/>
        <v>135.9666</v>
      </c>
      <c r="Y115">
        <f t="shared" si="20"/>
        <v>0</v>
      </c>
      <c r="Z115">
        <f>Table1[[#This Row],[Accel (N)]]+Table1[[#This Row],[RR (N)]]+Table1[[#This Row],[Aero Drag (N)]]</f>
        <v>135.9666</v>
      </c>
      <c r="AA115">
        <f>Table1[[#This Row],[Total (N)]]*((E115/3.6)/1000)</f>
        <v>0</v>
      </c>
      <c r="AB115">
        <f>Table1[[#This Row],[Power (kW)]]*1000</f>
        <v>0</v>
      </c>
      <c r="AC115">
        <f>(Table1[[#This Row],[Power (kW)]]*1000)*D115</f>
        <v>0</v>
      </c>
      <c r="AD115" s="25">
        <f t="shared" si="21"/>
        <v>0</v>
      </c>
      <c r="AE115" s="25">
        <f t="shared" si="22"/>
        <v>0</v>
      </c>
      <c r="AF115" s="25">
        <f>SUM($AD$8:AD115)</f>
        <v>84543.13549760665</v>
      </c>
      <c r="AG115" s="25">
        <f>SUM($AE$8:AE115)</f>
        <v>195126.86122226503</v>
      </c>
      <c r="AH115" s="25"/>
      <c r="AI115" s="37">
        <f>SUM($AD$8:AD115)</f>
        <v>84543.13549760665</v>
      </c>
      <c r="AJ115" s="37">
        <f>SUM($AE$8:AE115)</f>
        <v>195126.86122226503</v>
      </c>
      <c r="AK115" s="37">
        <f t="shared" si="23"/>
        <v>59180.194848324652</v>
      </c>
    </row>
    <row r="116" spans="2:37" x14ac:dyDescent="0.3">
      <c r="B116" s="3" t="s">
        <v>47</v>
      </c>
      <c r="C116" s="3">
        <v>108</v>
      </c>
      <c r="D116" s="3">
        <v>108</v>
      </c>
      <c r="E116" s="10">
        <v>0</v>
      </c>
      <c r="F116" s="17">
        <f t="shared" si="24"/>
        <v>0</v>
      </c>
      <c r="G116" s="17">
        <f t="shared" si="25"/>
        <v>0</v>
      </c>
      <c r="S116">
        <f t="shared" si="15"/>
        <v>1</v>
      </c>
      <c r="T116" t="str">
        <f t="shared" si="16"/>
        <v/>
      </c>
      <c r="U116">
        <f t="shared" si="17"/>
        <v>0</v>
      </c>
      <c r="W116">
        <f t="shared" si="18"/>
        <v>0</v>
      </c>
      <c r="X116">
        <f t="shared" si="19"/>
        <v>135.9666</v>
      </c>
      <c r="Y116">
        <f t="shared" si="20"/>
        <v>0</v>
      </c>
      <c r="Z116">
        <f>Table1[[#This Row],[Accel (N)]]+Table1[[#This Row],[RR (N)]]+Table1[[#This Row],[Aero Drag (N)]]</f>
        <v>135.9666</v>
      </c>
      <c r="AA116">
        <f>Table1[[#This Row],[Total (N)]]*((E116/3.6)/1000)</f>
        <v>0</v>
      </c>
      <c r="AB116">
        <f>Table1[[#This Row],[Power (kW)]]*1000</f>
        <v>0</v>
      </c>
      <c r="AC116">
        <f>(Table1[[#This Row],[Power (kW)]]*1000)*D116</f>
        <v>0</v>
      </c>
      <c r="AD116" s="25">
        <f t="shared" si="21"/>
        <v>0</v>
      </c>
      <c r="AE116" s="25">
        <f t="shared" si="22"/>
        <v>0</v>
      </c>
      <c r="AF116" s="25">
        <f>SUM($AD$8:AD116)</f>
        <v>84543.13549760665</v>
      </c>
      <c r="AG116" s="25">
        <f>SUM($AE$8:AE116)</f>
        <v>195126.86122226503</v>
      </c>
      <c r="AH116" s="25"/>
      <c r="AI116" s="37">
        <f>SUM($AD$8:AD116)</f>
        <v>84543.13549760665</v>
      </c>
      <c r="AJ116" s="37">
        <f>SUM($AE$8:AE116)</f>
        <v>195126.86122226503</v>
      </c>
      <c r="AK116" s="37">
        <f t="shared" si="23"/>
        <v>59180.194848324652</v>
      </c>
    </row>
    <row r="117" spans="2:37" x14ac:dyDescent="0.3">
      <c r="B117" s="3" t="s">
        <v>47</v>
      </c>
      <c r="C117" s="3">
        <v>109</v>
      </c>
      <c r="D117" s="3">
        <v>109</v>
      </c>
      <c r="E117" s="10">
        <v>0</v>
      </c>
      <c r="F117" s="17">
        <f t="shared" si="24"/>
        <v>0</v>
      </c>
      <c r="G117" s="17">
        <f t="shared" si="25"/>
        <v>0</v>
      </c>
      <c r="S117">
        <f t="shared" si="15"/>
        <v>1</v>
      </c>
      <c r="T117" t="str">
        <f t="shared" si="16"/>
        <v/>
      </c>
      <c r="U117">
        <f t="shared" si="17"/>
        <v>0</v>
      </c>
      <c r="W117">
        <f t="shared" si="18"/>
        <v>0</v>
      </c>
      <c r="X117">
        <f t="shared" si="19"/>
        <v>135.9666</v>
      </c>
      <c r="Y117">
        <f t="shared" si="20"/>
        <v>0</v>
      </c>
      <c r="Z117">
        <f>Table1[[#This Row],[Accel (N)]]+Table1[[#This Row],[RR (N)]]+Table1[[#This Row],[Aero Drag (N)]]</f>
        <v>135.9666</v>
      </c>
      <c r="AA117">
        <f>Table1[[#This Row],[Total (N)]]*((E117/3.6)/1000)</f>
        <v>0</v>
      </c>
      <c r="AB117">
        <f>Table1[[#This Row],[Power (kW)]]*1000</f>
        <v>0</v>
      </c>
      <c r="AC117">
        <f>(Table1[[#This Row],[Power (kW)]]*1000)*D117</f>
        <v>0</v>
      </c>
      <c r="AD117" s="25">
        <f t="shared" si="21"/>
        <v>0</v>
      </c>
      <c r="AE117" s="25">
        <f t="shared" si="22"/>
        <v>0</v>
      </c>
      <c r="AF117" s="25">
        <f>SUM($AD$8:AD117)</f>
        <v>84543.13549760665</v>
      </c>
      <c r="AG117" s="25">
        <f>SUM($AE$8:AE117)</f>
        <v>195126.86122226503</v>
      </c>
      <c r="AH117" s="25"/>
      <c r="AI117" s="37">
        <f>SUM($AD$8:AD117)</f>
        <v>84543.13549760665</v>
      </c>
      <c r="AJ117" s="37">
        <f>SUM($AE$8:AE117)</f>
        <v>195126.86122226503</v>
      </c>
      <c r="AK117" s="37">
        <f t="shared" si="23"/>
        <v>59180.194848324652</v>
      </c>
    </row>
    <row r="118" spans="2:37" x14ac:dyDescent="0.3">
      <c r="B118" s="3" t="s">
        <v>47</v>
      </c>
      <c r="C118" s="3">
        <v>110</v>
      </c>
      <c r="D118" s="3">
        <v>110</v>
      </c>
      <c r="E118" s="10">
        <v>0</v>
      </c>
      <c r="F118" s="17">
        <f t="shared" si="24"/>
        <v>0</v>
      </c>
      <c r="G118" s="17">
        <f t="shared" si="25"/>
        <v>0</v>
      </c>
      <c r="S118">
        <f t="shared" si="15"/>
        <v>1</v>
      </c>
      <c r="T118" t="str">
        <f t="shared" si="16"/>
        <v/>
      </c>
      <c r="U118">
        <f t="shared" si="17"/>
        <v>0</v>
      </c>
      <c r="W118">
        <f t="shared" si="18"/>
        <v>0</v>
      </c>
      <c r="X118">
        <f t="shared" si="19"/>
        <v>135.9666</v>
      </c>
      <c r="Y118">
        <f t="shared" si="20"/>
        <v>0</v>
      </c>
      <c r="Z118">
        <f>Table1[[#This Row],[Accel (N)]]+Table1[[#This Row],[RR (N)]]+Table1[[#This Row],[Aero Drag (N)]]</f>
        <v>135.9666</v>
      </c>
      <c r="AA118">
        <f>Table1[[#This Row],[Total (N)]]*((E118/3.6)/1000)</f>
        <v>0</v>
      </c>
      <c r="AB118">
        <f>Table1[[#This Row],[Power (kW)]]*1000</f>
        <v>0</v>
      </c>
      <c r="AC118">
        <f>(Table1[[#This Row],[Power (kW)]]*1000)*D118</f>
        <v>0</v>
      </c>
      <c r="AD118" s="25">
        <f t="shared" si="21"/>
        <v>0</v>
      </c>
      <c r="AE118" s="25">
        <f t="shared" si="22"/>
        <v>0</v>
      </c>
      <c r="AF118" s="25">
        <f>SUM($AD$8:AD118)</f>
        <v>84543.13549760665</v>
      </c>
      <c r="AG118" s="25">
        <f>SUM($AE$8:AE118)</f>
        <v>195126.86122226503</v>
      </c>
      <c r="AH118" s="25"/>
      <c r="AI118" s="37">
        <f>SUM($AD$8:AD118)</f>
        <v>84543.13549760665</v>
      </c>
      <c r="AJ118" s="37">
        <f>SUM($AE$8:AE118)</f>
        <v>195126.86122226503</v>
      </c>
      <c r="AK118" s="37">
        <f t="shared" si="23"/>
        <v>59180.194848324652</v>
      </c>
    </row>
    <row r="119" spans="2:37" x14ac:dyDescent="0.3">
      <c r="B119" s="3" t="s">
        <v>47</v>
      </c>
      <c r="C119" s="3">
        <v>111</v>
      </c>
      <c r="D119" s="3">
        <v>111</v>
      </c>
      <c r="E119" s="10">
        <v>0</v>
      </c>
      <c r="F119" s="17">
        <f t="shared" si="24"/>
        <v>0</v>
      </c>
      <c r="G119" s="17">
        <f t="shared" si="25"/>
        <v>0</v>
      </c>
      <c r="S119">
        <f t="shared" si="15"/>
        <v>1</v>
      </c>
      <c r="T119" t="str">
        <f t="shared" si="16"/>
        <v/>
      </c>
      <c r="U119">
        <f t="shared" si="17"/>
        <v>0</v>
      </c>
      <c r="W119">
        <f t="shared" si="18"/>
        <v>0</v>
      </c>
      <c r="X119">
        <f t="shared" si="19"/>
        <v>135.9666</v>
      </c>
      <c r="Y119">
        <f t="shared" si="20"/>
        <v>0</v>
      </c>
      <c r="Z119">
        <f>Table1[[#This Row],[Accel (N)]]+Table1[[#This Row],[RR (N)]]+Table1[[#This Row],[Aero Drag (N)]]</f>
        <v>135.9666</v>
      </c>
      <c r="AA119">
        <f>Table1[[#This Row],[Total (N)]]*((E119/3.6)/1000)</f>
        <v>0</v>
      </c>
      <c r="AB119">
        <f>Table1[[#This Row],[Power (kW)]]*1000</f>
        <v>0</v>
      </c>
      <c r="AC119">
        <f>(Table1[[#This Row],[Power (kW)]]*1000)*D119</f>
        <v>0</v>
      </c>
      <c r="AD119" s="25">
        <f t="shared" si="21"/>
        <v>0</v>
      </c>
      <c r="AE119" s="25">
        <f t="shared" si="22"/>
        <v>0</v>
      </c>
      <c r="AF119" s="25">
        <f>SUM($AD$8:AD119)</f>
        <v>84543.13549760665</v>
      </c>
      <c r="AG119" s="25">
        <f>SUM($AE$8:AE119)</f>
        <v>195126.86122226503</v>
      </c>
      <c r="AH119" s="25"/>
      <c r="AI119" s="37">
        <f>SUM($AD$8:AD119)</f>
        <v>84543.13549760665</v>
      </c>
      <c r="AJ119" s="37">
        <f>SUM($AE$8:AE119)</f>
        <v>195126.86122226503</v>
      </c>
      <c r="AK119" s="37">
        <f t="shared" si="23"/>
        <v>59180.194848324652</v>
      </c>
    </row>
    <row r="120" spans="2:37" x14ac:dyDescent="0.3">
      <c r="B120" s="3" t="s">
        <v>47</v>
      </c>
      <c r="C120" s="3">
        <v>112</v>
      </c>
      <c r="D120" s="3">
        <v>112</v>
      </c>
      <c r="E120" s="10">
        <v>0</v>
      </c>
      <c r="F120" s="17">
        <f t="shared" si="24"/>
        <v>0</v>
      </c>
      <c r="G120" s="17">
        <f t="shared" si="25"/>
        <v>0</v>
      </c>
      <c r="S120">
        <f t="shared" si="15"/>
        <v>1</v>
      </c>
      <c r="T120" t="str">
        <f t="shared" si="16"/>
        <v/>
      </c>
      <c r="U120">
        <f t="shared" si="17"/>
        <v>0</v>
      </c>
      <c r="W120">
        <f t="shared" si="18"/>
        <v>0</v>
      </c>
      <c r="X120">
        <f t="shared" si="19"/>
        <v>135.9666</v>
      </c>
      <c r="Y120">
        <f t="shared" si="20"/>
        <v>0</v>
      </c>
      <c r="Z120">
        <f>Table1[[#This Row],[Accel (N)]]+Table1[[#This Row],[RR (N)]]+Table1[[#This Row],[Aero Drag (N)]]</f>
        <v>135.9666</v>
      </c>
      <c r="AA120">
        <f>Table1[[#This Row],[Total (N)]]*((E120/3.6)/1000)</f>
        <v>0</v>
      </c>
      <c r="AB120">
        <f>Table1[[#This Row],[Power (kW)]]*1000</f>
        <v>0</v>
      </c>
      <c r="AC120">
        <f>(Table1[[#This Row],[Power (kW)]]*1000)*D120</f>
        <v>0</v>
      </c>
      <c r="AD120" s="25">
        <f t="shared" si="21"/>
        <v>0</v>
      </c>
      <c r="AE120" s="25">
        <f t="shared" si="22"/>
        <v>0</v>
      </c>
      <c r="AF120" s="25">
        <f>SUM($AD$8:AD120)</f>
        <v>84543.13549760665</v>
      </c>
      <c r="AG120" s="25">
        <f>SUM($AE$8:AE120)</f>
        <v>195126.86122226503</v>
      </c>
      <c r="AH120" s="25"/>
      <c r="AI120" s="37">
        <f>SUM($AD$8:AD120)</f>
        <v>84543.13549760665</v>
      </c>
      <c r="AJ120" s="37">
        <f>SUM($AE$8:AE120)</f>
        <v>195126.86122226503</v>
      </c>
      <c r="AK120" s="37">
        <f t="shared" si="23"/>
        <v>59180.194848324652</v>
      </c>
    </row>
    <row r="121" spans="2:37" x14ac:dyDescent="0.3">
      <c r="B121" s="3" t="s">
        <v>47</v>
      </c>
      <c r="C121" s="3">
        <v>113</v>
      </c>
      <c r="D121" s="3">
        <v>113</v>
      </c>
      <c r="E121" s="10">
        <v>0</v>
      </c>
      <c r="F121" s="17">
        <f t="shared" si="24"/>
        <v>0</v>
      </c>
      <c r="G121" s="17">
        <f t="shared" si="25"/>
        <v>0</v>
      </c>
      <c r="S121">
        <f t="shared" si="15"/>
        <v>1</v>
      </c>
      <c r="T121" t="str">
        <f t="shared" si="16"/>
        <v/>
      </c>
      <c r="U121">
        <f t="shared" si="17"/>
        <v>0</v>
      </c>
      <c r="W121">
        <f t="shared" si="18"/>
        <v>0</v>
      </c>
      <c r="X121">
        <f t="shared" si="19"/>
        <v>135.9666</v>
      </c>
      <c r="Y121">
        <f t="shared" si="20"/>
        <v>0</v>
      </c>
      <c r="Z121">
        <f>Table1[[#This Row],[Accel (N)]]+Table1[[#This Row],[RR (N)]]+Table1[[#This Row],[Aero Drag (N)]]</f>
        <v>135.9666</v>
      </c>
      <c r="AA121">
        <f>Table1[[#This Row],[Total (N)]]*((E121/3.6)/1000)</f>
        <v>0</v>
      </c>
      <c r="AB121">
        <f>Table1[[#This Row],[Power (kW)]]*1000</f>
        <v>0</v>
      </c>
      <c r="AC121">
        <f>(Table1[[#This Row],[Power (kW)]]*1000)*D121</f>
        <v>0</v>
      </c>
      <c r="AD121" s="25">
        <f t="shared" si="21"/>
        <v>0</v>
      </c>
      <c r="AE121" s="25">
        <f t="shared" si="22"/>
        <v>0</v>
      </c>
      <c r="AF121" s="25">
        <f>SUM($AD$8:AD121)</f>
        <v>84543.13549760665</v>
      </c>
      <c r="AG121" s="25">
        <f>SUM($AE$8:AE121)</f>
        <v>195126.86122226503</v>
      </c>
      <c r="AH121" s="25"/>
      <c r="AI121" s="37">
        <f>SUM($AD$8:AD121)</f>
        <v>84543.13549760665</v>
      </c>
      <c r="AJ121" s="37">
        <f>SUM($AE$8:AE121)</f>
        <v>195126.86122226503</v>
      </c>
      <c r="AK121" s="37">
        <f t="shared" si="23"/>
        <v>59180.194848324652</v>
      </c>
    </row>
    <row r="122" spans="2:37" x14ac:dyDescent="0.3">
      <c r="B122" s="3" t="s">
        <v>47</v>
      </c>
      <c r="C122" s="3">
        <v>114</v>
      </c>
      <c r="D122" s="3">
        <v>114</v>
      </c>
      <c r="E122" s="10">
        <v>0</v>
      </c>
      <c r="F122" s="17">
        <f t="shared" si="24"/>
        <v>0</v>
      </c>
      <c r="G122" s="17">
        <f t="shared" si="25"/>
        <v>0</v>
      </c>
      <c r="S122">
        <f t="shared" si="15"/>
        <v>1</v>
      </c>
      <c r="T122" t="str">
        <f t="shared" si="16"/>
        <v/>
      </c>
      <c r="U122">
        <f t="shared" si="17"/>
        <v>0</v>
      </c>
      <c r="W122">
        <f t="shared" si="18"/>
        <v>0</v>
      </c>
      <c r="X122">
        <f t="shared" si="19"/>
        <v>135.9666</v>
      </c>
      <c r="Y122">
        <f t="shared" si="20"/>
        <v>0</v>
      </c>
      <c r="Z122">
        <f>Table1[[#This Row],[Accel (N)]]+Table1[[#This Row],[RR (N)]]+Table1[[#This Row],[Aero Drag (N)]]</f>
        <v>135.9666</v>
      </c>
      <c r="AA122">
        <f>Table1[[#This Row],[Total (N)]]*((E122/3.6)/1000)</f>
        <v>0</v>
      </c>
      <c r="AB122">
        <f>Table1[[#This Row],[Power (kW)]]*1000</f>
        <v>0</v>
      </c>
      <c r="AC122">
        <f>(Table1[[#This Row],[Power (kW)]]*1000)*D122</f>
        <v>0</v>
      </c>
      <c r="AD122" s="25">
        <f t="shared" si="21"/>
        <v>0</v>
      </c>
      <c r="AE122" s="25">
        <f t="shared" si="22"/>
        <v>0</v>
      </c>
      <c r="AF122" s="25">
        <f>SUM($AD$8:AD122)</f>
        <v>84543.13549760665</v>
      </c>
      <c r="AG122" s="25">
        <f>SUM($AE$8:AE122)</f>
        <v>195126.86122226503</v>
      </c>
      <c r="AH122" s="25"/>
      <c r="AI122" s="37">
        <f>SUM($AD$8:AD122)</f>
        <v>84543.13549760665</v>
      </c>
      <c r="AJ122" s="37">
        <f>SUM($AE$8:AE122)</f>
        <v>195126.86122226503</v>
      </c>
      <c r="AK122" s="37">
        <f t="shared" si="23"/>
        <v>59180.194848324652</v>
      </c>
    </row>
    <row r="123" spans="2:37" x14ac:dyDescent="0.3">
      <c r="B123" s="3" t="s">
        <v>47</v>
      </c>
      <c r="C123" s="3">
        <v>115</v>
      </c>
      <c r="D123" s="3">
        <v>115</v>
      </c>
      <c r="E123" s="10">
        <v>0</v>
      </c>
      <c r="F123" s="17">
        <f t="shared" si="24"/>
        <v>0</v>
      </c>
      <c r="G123" s="17">
        <f t="shared" si="25"/>
        <v>0</v>
      </c>
      <c r="S123">
        <f t="shared" si="15"/>
        <v>1</v>
      </c>
      <c r="T123" t="str">
        <f t="shared" si="16"/>
        <v/>
      </c>
      <c r="U123">
        <f t="shared" si="17"/>
        <v>0</v>
      </c>
      <c r="W123">
        <f t="shared" si="18"/>
        <v>0</v>
      </c>
      <c r="X123">
        <f t="shared" si="19"/>
        <v>135.9666</v>
      </c>
      <c r="Y123">
        <f t="shared" si="20"/>
        <v>0</v>
      </c>
      <c r="Z123">
        <f>Table1[[#This Row],[Accel (N)]]+Table1[[#This Row],[RR (N)]]+Table1[[#This Row],[Aero Drag (N)]]</f>
        <v>135.9666</v>
      </c>
      <c r="AA123">
        <f>Table1[[#This Row],[Total (N)]]*((E123/3.6)/1000)</f>
        <v>0</v>
      </c>
      <c r="AB123">
        <f>Table1[[#This Row],[Power (kW)]]*1000</f>
        <v>0</v>
      </c>
      <c r="AC123">
        <f>(Table1[[#This Row],[Power (kW)]]*1000)*D123</f>
        <v>0</v>
      </c>
      <c r="AD123" s="25">
        <f t="shared" si="21"/>
        <v>0</v>
      </c>
      <c r="AE123" s="25">
        <f t="shared" si="22"/>
        <v>0</v>
      </c>
      <c r="AF123" s="25">
        <f>SUM($AD$8:AD123)</f>
        <v>84543.13549760665</v>
      </c>
      <c r="AG123" s="25">
        <f>SUM($AE$8:AE123)</f>
        <v>195126.86122226503</v>
      </c>
      <c r="AH123" s="25"/>
      <c r="AI123" s="37">
        <f>SUM($AD$8:AD123)</f>
        <v>84543.13549760665</v>
      </c>
      <c r="AJ123" s="37">
        <f>SUM($AE$8:AE123)</f>
        <v>195126.86122226503</v>
      </c>
      <c r="AK123" s="37">
        <f t="shared" si="23"/>
        <v>59180.194848324652</v>
      </c>
    </row>
    <row r="124" spans="2:37" x14ac:dyDescent="0.3">
      <c r="B124" s="3" t="s">
        <v>47</v>
      </c>
      <c r="C124" s="3">
        <v>116</v>
      </c>
      <c r="D124" s="3">
        <v>116</v>
      </c>
      <c r="E124" s="10">
        <v>0</v>
      </c>
      <c r="F124" s="17">
        <f t="shared" si="24"/>
        <v>0</v>
      </c>
      <c r="G124" s="17">
        <f t="shared" si="25"/>
        <v>0</v>
      </c>
      <c r="S124">
        <f t="shared" si="15"/>
        <v>1</v>
      </c>
      <c r="T124" t="str">
        <f t="shared" si="16"/>
        <v/>
      </c>
      <c r="U124">
        <f t="shared" si="17"/>
        <v>0</v>
      </c>
      <c r="W124">
        <f t="shared" si="18"/>
        <v>0</v>
      </c>
      <c r="X124">
        <f t="shared" si="19"/>
        <v>135.9666</v>
      </c>
      <c r="Y124">
        <f t="shared" si="20"/>
        <v>0</v>
      </c>
      <c r="Z124">
        <f>Table1[[#This Row],[Accel (N)]]+Table1[[#This Row],[RR (N)]]+Table1[[#This Row],[Aero Drag (N)]]</f>
        <v>135.9666</v>
      </c>
      <c r="AA124">
        <f>Table1[[#This Row],[Total (N)]]*((E124/3.6)/1000)</f>
        <v>0</v>
      </c>
      <c r="AB124">
        <f>Table1[[#This Row],[Power (kW)]]*1000</f>
        <v>0</v>
      </c>
      <c r="AC124">
        <f>(Table1[[#This Row],[Power (kW)]]*1000)*D124</f>
        <v>0</v>
      </c>
      <c r="AD124" s="25">
        <f t="shared" si="21"/>
        <v>0</v>
      </c>
      <c r="AE124" s="25">
        <f t="shared" si="22"/>
        <v>0</v>
      </c>
      <c r="AF124" s="25">
        <f>SUM($AD$8:AD124)</f>
        <v>84543.13549760665</v>
      </c>
      <c r="AG124" s="25">
        <f>SUM($AE$8:AE124)</f>
        <v>195126.86122226503</v>
      </c>
      <c r="AH124" s="25"/>
      <c r="AI124" s="37">
        <f>SUM($AD$8:AD124)</f>
        <v>84543.13549760665</v>
      </c>
      <c r="AJ124" s="37">
        <f>SUM($AE$8:AE124)</f>
        <v>195126.86122226503</v>
      </c>
      <c r="AK124" s="37">
        <f t="shared" si="23"/>
        <v>59180.194848324652</v>
      </c>
    </row>
    <row r="125" spans="2:37" x14ac:dyDescent="0.3">
      <c r="B125" s="3" t="s">
        <v>47</v>
      </c>
      <c r="C125" s="3">
        <v>117</v>
      </c>
      <c r="D125" s="3">
        <v>117</v>
      </c>
      <c r="E125" s="10">
        <v>0</v>
      </c>
      <c r="F125" s="17">
        <f t="shared" si="24"/>
        <v>0</v>
      </c>
      <c r="G125" s="17">
        <f t="shared" si="25"/>
        <v>0</v>
      </c>
      <c r="S125">
        <f t="shared" si="15"/>
        <v>1</v>
      </c>
      <c r="T125" t="str">
        <f t="shared" si="16"/>
        <v/>
      </c>
      <c r="U125">
        <f t="shared" si="17"/>
        <v>0</v>
      </c>
      <c r="W125">
        <f t="shared" si="18"/>
        <v>0</v>
      </c>
      <c r="X125">
        <f t="shared" si="19"/>
        <v>135.9666</v>
      </c>
      <c r="Y125">
        <f t="shared" si="20"/>
        <v>0</v>
      </c>
      <c r="Z125">
        <f>Table1[[#This Row],[Accel (N)]]+Table1[[#This Row],[RR (N)]]+Table1[[#This Row],[Aero Drag (N)]]</f>
        <v>135.9666</v>
      </c>
      <c r="AA125">
        <f>Table1[[#This Row],[Total (N)]]*((E125/3.6)/1000)</f>
        <v>0</v>
      </c>
      <c r="AB125">
        <f>Table1[[#This Row],[Power (kW)]]*1000</f>
        <v>0</v>
      </c>
      <c r="AC125">
        <f>(Table1[[#This Row],[Power (kW)]]*1000)*D125</f>
        <v>0</v>
      </c>
      <c r="AD125" s="25">
        <f t="shared" si="21"/>
        <v>0</v>
      </c>
      <c r="AE125" s="25">
        <f t="shared" si="22"/>
        <v>0</v>
      </c>
      <c r="AF125" s="25">
        <f>SUM($AD$8:AD125)</f>
        <v>84543.13549760665</v>
      </c>
      <c r="AG125" s="25">
        <f>SUM($AE$8:AE125)</f>
        <v>195126.86122226503</v>
      </c>
      <c r="AH125" s="25"/>
      <c r="AI125" s="37">
        <f>SUM($AD$8:AD125)</f>
        <v>84543.13549760665</v>
      </c>
      <c r="AJ125" s="37">
        <f>SUM($AE$8:AE125)</f>
        <v>195126.86122226503</v>
      </c>
      <c r="AK125" s="37">
        <f t="shared" si="23"/>
        <v>59180.194848324652</v>
      </c>
    </row>
    <row r="126" spans="2:37" x14ac:dyDescent="0.3">
      <c r="B126" s="3" t="s">
        <v>47</v>
      </c>
      <c r="C126" s="3">
        <v>118</v>
      </c>
      <c r="D126" s="3">
        <v>118</v>
      </c>
      <c r="E126" s="10">
        <v>0</v>
      </c>
      <c r="F126" s="17">
        <f t="shared" si="24"/>
        <v>0</v>
      </c>
      <c r="G126" s="17">
        <f t="shared" si="25"/>
        <v>0</v>
      </c>
      <c r="S126">
        <f t="shared" si="15"/>
        <v>1</v>
      </c>
      <c r="T126" t="str">
        <f t="shared" si="16"/>
        <v/>
      </c>
      <c r="U126">
        <f t="shared" si="17"/>
        <v>0</v>
      </c>
      <c r="W126">
        <f t="shared" si="18"/>
        <v>0</v>
      </c>
      <c r="X126">
        <f t="shared" si="19"/>
        <v>135.9666</v>
      </c>
      <c r="Y126">
        <f t="shared" si="20"/>
        <v>0</v>
      </c>
      <c r="Z126">
        <f>Table1[[#This Row],[Accel (N)]]+Table1[[#This Row],[RR (N)]]+Table1[[#This Row],[Aero Drag (N)]]</f>
        <v>135.9666</v>
      </c>
      <c r="AA126">
        <f>Table1[[#This Row],[Total (N)]]*((E126/3.6)/1000)</f>
        <v>0</v>
      </c>
      <c r="AB126">
        <f>Table1[[#This Row],[Power (kW)]]*1000</f>
        <v>0</v>
      </c>
      <c r="AC126">
        <f>(Table1[[#This Row],[Power (kW)]]*1000)*D126</f>
        <v>0</v>
      </c>
      <c r="AD126" s="25">
        <f t="shared" si="21"/>
        <v>0</v>
      </c>
      <c r="AE126" s="25">
        <f t="shared" si="22"/>
        <v>0</v>
      </c>
      <c r="AF126" s="25">
        <f>SUM($AD$8:AD126)</f>
        <v>84543.13549760665</v>
      </c>
      <c r="AG126" s="25">
        <f>SUM($AE$8:AE126)</f>
        <v>195126.86122226503</v>
      </c>
      <c r="AH126" s="25"/>
      <c r="AI126" s="37">
        <f>SUM($AD$8:AD126)</f>
        <v>84543.13549760665</v>
      </c>
      <c r="AJ126" s="37">
        <f>SUM($AE$8:AE126)</f>
        <v>195126.86122226503</v>
      </c>
      <c r="AK126" s="37">
        <f t="shared" si="23"/>
        <v>59180.194848324652</v>
      </c>
    </row>
    <row r="127" spans="2:37" x14ac:dyDescent="0.3">
      <c r="B127" s="3" t="s">
        <v>47</v>
      </c>
      <c r="C127" s="3">
        <v>119</v>
      </c>
      <c r="D127" s="3">
        <v>119</v>
      </c>
      <c r="E127" s="10">
        <v>0</v>
      </c>
      <c r="F127" s="17">
        <f t="shared" si="24"/>
        <v>0</v>
      </c>
      <c r="G127" s="17">
        <f t="shared" si="25"/>
        <v>0</v>
      </c>
      <c r="S127">
        <f t="shared" si="15"/>
        <v>1</v>
      </c>
      <c r="T127" t="str">
        <f t="shared" si="16"/>
        <v/>
      </c>
      <c r="U127">
        <f t="shared" si="17"/>
        <v>0</v>
      </c>
      <c r="W127">
        <f t="shared" si="18"/>
        <v>0</v>
      </c>
      <c r="X127">
        <f t="shared" si="19"/>
        <v>135.9666</v>
      </c>
      <c r="Y127">
        <f t="shared" si="20"/>
        <v>0</v>
      </c>
      <c r="Z127">
        <f>Table1[[#This Row],[Accel (N)]]+Table1[[#This Row],[RR (N)]]+Table1[[#This Row],[Aero Drag (N)]]</f>
        <v>135.9666</v>
      </c>
      <c r="AA127">
        <f>Table1[[#This Row],[Total (N)]]*((E127/3.6)/1000)</f>
        <v>0</v>
      </c>
      <c r="AB127">
        <f>Table1[[#This Row],[Power (kW)]]*1000</f>
        <v>0</v>
      </c>
      <c r="AC127">
        <f>(Table1[[#This Row],[Power (kW)]]*1000)*D127</f>
        <v>0</v>
      </c>
      <c r="AD127" s="25">
        <f t="shared" si="21"/>
        <v>0</v>
      </c>
      <c r="AE127" s="25">
        <f t="shared" si="22"/>
        <v>0</v>
      </c>
      <c r="AF127" s="25">
        <f>SUM($AD$8:AD127)</f>
        <v>84543.13549760665</v>
      </c>
      <c r="AG127" s="25">
        <f>SUM($AE$8:AE127)</f>
        <v>195126.86122226503</v>
      </c>
      <c r="AH127" s="25"/>
      <c r="AI127" s="37">
        <f>SUM($AD$8:AD127)</f>
        <v>84543.13549760665</v>
      </c>
      <c r="AJ127" s="37">
        <f>SUM($AE$8:AE127)</f>
        <v>195126.86122226503</v>
      </c>
      <c r="AK127" s="37">
        <f t="shared" si="23"/>
        <v>59180.194848324652</v>
      </c>
    </row>
    <row r="128" spans="2:37" x14ac:dyDescent="0.3">
      <c r="B128" s="3" t="s">
        <v>47</v>
      </c>
      <c r="C128" s="3">
        <v>120</v>
      </c>
      <c r="D128" s="3">
        <v>120</v>
      </c>
      <c r="E128" s="10">
        <v>0</v>
      </c>
      <c r="F128" s="17">
        <f t="shared" si="24"/>
        <v>0</v>
      </c>
      <c r="G128" s="17">
        <f t="shared" si="25"/>
        <v>0</v>
      </c>
      <c r="S128">
        <f t="shared" si="15"/>
        <v>1</v>
      </c>
      <c r="T128" t="str">
        <f t="shared" si="16"/>
        <v/>
      </c>
      <c r="U128">
        <f t="shared" si="17"/>
        <v>0</v>
      </c>
      <c r="W128">
        <f t="shared" si="18"/>
        <v>0</v>
      </c>
      <c r="X128">
        <f t="shared" si="19"/>
        <v>135.9666</v>
      </c>
      <c r="Y128">
        <f t="shared" si="20"/>
        <v>0</v>
      </c>
      <c r="Z128">
        <f>Table1[[#This Row],[Accel (N)]]+Table1[[#This Row],[RR (N)]]+Table1[[#This Row],[Aero Drag (N)]]</f>
        <v>135.9666</v>
      </c>
      <c r="AA128">
        <f>Table1[[#This Row],[Total (N)]]*((E128/3.6)/1000)</f>
        <v>0</v>
      </c>
      <c r="AB128">
        <f>Table1[[#This Row],[Power (kW)]]*1000</f>
        <v>0</v>
      </c>
      <c r="AC128">
        <f>(Table1[[#This Row],[Power (kW)]]*1000)*D128</f>
        <v>0</v>
      </c>
      <c r="AD128" s="25">
        <f t="shared" si="21"/>
        <v>0</v>
      </c>
      <c r="AE128" s="25">
        <f t="shared" si="22"/>
        <v>0</v>
      </c>
      <c r="AF128" s="25">
        <f>SUM($AD$8:AD128)</f>
        <v>84543.13549760665</v>
      </c>
      <c r="AG128" s="25">
        <f>SUM($AE$8:AE128)</f>
        <v>195126.86122226503</v>
      </c>
      <c r="AH128" s="25"/>
      <c r="AI128" s="37">
        <f>SUM($AD$8:AD128)</f>
        <v>84543.13549760665</v>
      </c>
      <c r="AJ128" s="37">
        <f>SUM($AE$8:AE128)</f>
        <v>195126.86122226503</v>
      </c>
      <c r="AK128" s="37">
        <f t="shared" si="23"/>
        <v>59180.194848324652</v>
      </c>
    </row>
    <row r="129" spans="2:37" x14ac:dyDescent="0.3">
      <c r="B129" s="3" t="s">
        <v>47</v>
      </c>
      <c r="C129" s="3">
        <v>121</v>
      </c>
      <c r="D129" s="3">
        <v>121</v>
      </c>
      <c r="E129" s="10">
        <v>0</v>
      </c>
      <c r="F129" s="17">
        <f t="shared" si="24"/>
        <v>0</v>
      </c>
      <c r="G129" s="17">
        <f t="shared" si="25"/>
        <v>0</v>
      </c>
      <c r="S129">
        <f t="shared" si="15"/>
        <v>1</v>
      </c>
      <c r="T129" t="str">
        <f t="shared" si="16"/>
        <v/>
      </c>
      <c r="U129">
        <f t="shared" si="17"/>
        <v>0</v>
      </c>
      <c r="W129">
        <f t="shared" si="18"/>
        <v>0</v>
      </c>
      <c r="X129">
        <f t="shared" si="19"/>
        <v>135.9666</v>
      </c>
      <c r="Y129">
        <f t="shared" si="20"/>
        <v>0</v>
      </c>
      <c r="Z129">
        <f>Table1[[#This Row],[Accel (N)]]+Table1[[#This Row],[RR (N)]]+Table1[[#This Row],[Aero Drag (N)]]</f>
        <v>135.9666</v>
      </c>
      <c r="AA129">
        <f>Table1[[#This Row],[Total (N)]]*((E129/3.6)/1000)</f>
        <v>0</v>
      </c>
      <c r="AB129">
        <f>Table1[[#This Row],[Power (kW)]]*1000</f>
        <v>0</v>
      </c>
      <c r="AC129">
        <f>(Table1[[#This Row],[Power (kW)]]*1000)*D129</f>
        <v>0</v>
      </c>
      <c r="AD129" s="25">
        <f t="shared" si="21"/>
        <v>0</v>
      </c>
      <c r="AE129" s="25">
        <f t="shared" si="22"/>
        <v>0</v>
      </c>
      <c r="AF129" s="25">
        <f>SUM($AD$8:AD129)</f>
        <v>84543.13549760665</v>
      </c>
      <c r="AG129" s="25">
        <f>SUM($AE$8:AE129)</f>
        <v>195126.86122226503</v>
      </c>
      <c r="AH129" s="25"/>
      <c r="AI129" s="37">
        <f>SUM($AD$8:AD129)</f>
        <v>84543.13549760665</v>
      </c>
      <c r="AJ129" s="37">
        <f>SUM($AE$8:AE129)</f>
        <v>195126.86122226503</v>
      </c>
      <c r="AK129" s="37">
        <f t="shared" si="23"/>
        <v>59180.194848324652</v>
      </c>
    </row>
    <row r="130" spans="2:37" x14ac:dyDescent="0.3">
      <c r="B130" s="3" t="s">
        <v>47</v>
      </c>
      <c r="C130" s="3">
        <v>122</v>
      </c>
      <c r="D130" s="3">
        <v>122</v>
      </c>
      <c r="E130" s="10">
        <v>0</v>
      </c>
      <c r="F130" s="17">
        <f t="shared" si="24"/>
        <v>0</v>
      </c>
      <c r="G130" s="17">
        <f t="shared" si="25"/>
        <v>0</v>
      </c>
      <c r="S130">
        <f t="shared" si="15"/>
        <v>1</v>
      </c>
      <c r="T130" t="str">
        <f t="shared" si="16"/>
        <v/>
      </c>
      <c r="U130">
        <f t="shared" si="17"/>
        <v>0</v>
      </c>
      <c r="W130">
        <f t="shared" si="18"/>
        <v>0</v>
      </c>
      <c r="X130">
        <f t="shared" si="19"/>
        <v>135.9666</v>
      </c>
      <c r="Y130">
        <f t="shared" si="20"/>
        <v>0</v>
      </c>
      <c r="Z130">
        <f>Table1[[#This Row],[Accel (N)]]+Table1[[#This Row],[RR (N)]]+Table1[[#This Row],[Aero Drag (N)]]</f>
        <v>135.9666</v>
      </c>
      <c r="AA130">
        <f>Table1[[#This Row],[Total (N)]]*((E130/3.6)/1000)</f>
        <v>0</v>
      </c>
      <c r="AB130">
        <f>Table1[[#This Row],[Power (kW)]]*1000</f>
        <v>0</v>
      </c>
      <c r="AC130">
        <f>(Table1[[#This Row],[Power (kW)]]*1000)*D130</f>
        <v>0</v>
      </c>
      <c r="AD130" s="25">
        <f t="shared" si="21"/>
        <v>0</v>
      </c>
      <c r="AE130" s="25">
        <f t="shared" si="22"/>
        <v>0</v>
      </c>
      <c r="AF130" s="25">
        <f>SUM($AD$8:AD130)</f>
        <v>84543.13549760665</v>
      </c>
      <c r="AG130" s="25">
        <f>SUM($AE$8:AE130)</f>
        <v>195126.86122226503</v>
      </c>
      <c r="AH130" s="25"/>
      <c r="AI130" s="37">
        <f>SUM($AD$8:AD130)</f>
        <v>84543.13549760665</v>
      </c>
      <c r="AJ130" s="37">
        <f>SUM($AE$8:AE130)</f>
        <v>195126.86122226503</v>
      </c>
      <c r="AK130" s="37">
        <f t="shared" si="23"/>
        <v>59180.194848324652</v>
      </c>
    </row>
    <row r="131" spans="2:37" x14ac:dyDescent="0.3">
      <c r="B131" s="3" t="s">
        <v>47</v>
      </c>
      <c r="C131" s="3">
        <v>123</v>
      </c>
      <c r="D131" s="3">
        <v>123</v>
      </c>
      <c r="E131" s="10">
        <v>0</v>
      </c>
      <c r="F131" s="17">
        <f t="shared" si="24"/>
        <v>0</v>
      </c>
      <c r="G131" s="17">
        <f t="shared" si="25"/>
        <v>0</v>
      </c>
      <c r="S131">
        <f t="shared" si="15"/>
        <v>1</v>
      </c>
      <c r="T131" t="str">
        <f t="shared" si="16"/>
        <v/>
      </c>
      <c r="U131">
        <f t="shared" si="17"/>
        <v>0</v>
      </c>
      <c r="W131">
        <f t="shared" si="18"/>
        <v>0</v>
      </c>
      <c r="X131">
        <f t="shared" si="19"/>
        <v>135.9666</v>
      </c>
      <c r="Y131">
        <f t="shared" si="20"/>
        <v>0</v>
      </c>
      <c r="Z131">
        <f>Table1[[#This Row],[Accel (N)]]+Table1[[#This Row],[RR (N)]]+Table1[[#This Row],[Aero Drag (N)]]</f>
        <v>135.9666</v>
      </c>
      <c r="AA131">
        <f>Table1[[#This Row],[Total (N)]]*((E131/3.6)/1000)</f>
        <v>0</v>
      </c>
      <c r="AB131">
        <f>Table1[[#This Row],[Power (kW)]]*1000</f>
        <v>0</v>
      </c>
      <c r="AC131">
        <f>(Table1[[#This Row],[Power (kW)]]*1000)*D131</f>
        <v>0</v>
      </c>
      <c r="AD131" s="25">
        <f t="shared" si="21"/>
        <v>0</v>
      </c>
      <c r="AE131" s="25">
        <f t="shared" si="22"/>
        <v>0</v>
      </c>
      <c r="AF131" s="25">
        <f>SUM($AD$8:AD131)</f>
        <v>84543.13549760665</v>
      </c>
      <c r="AG131" s="25">
        <f>SUM($AE$8:AE131)</f>
        <v>195126.86122226503</v>
      </c>
      <c r="AH131" s="25"/>
      <c r="AI131" s="37">
        <f>SUM($AD$8:AD131)</f>
        <v>84543.13549760665</v>
      </c>
      <c r="AJ131" s="37">
        <f>SUM($AE$8:AE131)</f>
        <v>195126.86122226503</v>
      </c>
      <c r="AK131" s="37">
        <f t="shared" si="23"/>
        <v>59180.194848324652</v>
      </c>
    </row>
    <row r="132" spans="2:37" x14ac:dyDescent="0.3">
      <c r="B132" s="3" t="s">
        <v>47</v>
      </c>
      <c r="C132" s="3">
        <v>124</v>
      </c>
      <c r="D132" s="3">
        <v>124</v>
      </c>
      <c r="E132" s="10">
        <v>0</v>
      </c>
      <c r="F132" s="17">
        <f t="shared" si="24"/>
        <v>0</v>
      </c>
      <c r="G132" s="17">
        <f t="shared" si="25"/>
        <v>0</v>
      </c>
      <c r="S132">
        <f t="shared" si="15"/>
        <v>1</v>
      </c>
      <c r="T132" t="str">
        <f t="shared" si="16"/>
        <v/>
      </c>
      <c r="U132">
        <f t="shared" si="17"/>
        <v>0</v>
      </c>
      <c r="W132">
        <f t="shared" si="18"/>
        <v>0</v>
      </c>
      <c r="X132">
        <f t="shared" si="19"/>
        <v>135.9666</v>
      </c>
      <c r="Y132">
        <f t="shared" si="20"/>
        <v>0</v>
      </c>
      <c r="Z132">
        <f>Table1[[#This Row],[Accel (N)]]+Table1[[#This Row],[RR (N)]]+Table1[[#This Row],[Aero Drag (N)]]</f>
        <v>135.9666</v>
      </c>
      <c r="AA132">
        <f>Table1[[#This Row],[Total (N)]]*((E132/3.6)/1000)</f>
        <v>0</v>
      </c>
      <c r="AB132">
        <f>Table1[[#This Row],[Power (kW)]]*1000</f>
        <v>0</v>
      </c>
      <c r="AC132">
        <f>(Table1[[#This Row],[Power (kW)]]*1000)*D132</f>
        <v>0</v>
      </c>
      <c r="AD132" s="25">
        <f t="shared" si="21"/>
        <v>0</v>
      </c>
      <c r="AE132" s="25">
        <f t="shared" si="22"/>
        <v>0</v>
      </c>
      <c r="AF132" s="25">
        <f>SUM($AD$8:AD132)</f>
        <v>84543.13549760665</v>
      </c>
      <c r="AG132" s="25">
        <f>SUM($AE$8:AE132)</f>
        <v>195126.86122226503</v>
      </c>
      <c r="AH132" s="25"/>
      <c r="AI132" s="37">
        <f>SUM($AD$8:AD132)</f>
        <v>84543.13549760665</v>
      </c>
      <c r="AJ132" s="37">
        <f>SUM($AE$8:AE132)</f>
        <v>195126.86122226503</v>
      </c>
      <c r="AK132" s="37">
        <f t="shared" si="23"/>
        <v>59180.194848324652</v>
      </c>
    </row>
    <row r="133" spans="2:37" x14ac:dyDescent="0.3">
      <c r="B133" s="3" t="s">
        <v>47</v>
      </c>
      <c r="C133" s="3">
        <v>125</v>
      </c>
      <c r="D133" s="3">
        <v>125</v>
      </c>
      <c r="E133" s="10">
        <v>0</v>
      </c>
      <c r="F133" s="17">
        <f t="shared" si="24"/>
        <v>0</v>
      </c>
      <c r="G133" s="17">
        <f t="shared" si="25"/>
        <v>0</v>
      </c>
      <c r="S133">
        <f t="shared" si="15"/>
        <v>1</v>
      </c>
      <c r="T133" t="str">
        <f t="shared" si="16"/>
        <v/>
      </c>
      <c r="U133">
        <f t="shared" si="17"/>
        <v>0</v>
      </c>
      <c r="W133">
        <f t="shared" si="18"/>
        <v>0</v>
      </c>
      <c r="X133">
        <f t="shared" si="19"/>
        <v>135.9666</v>
      </c>
      <c r="Y133">
        <f t="shared" si="20"/>
        <v>0</v>
      </c>
      <c r="Z133">
        <f>Table1[[#This Row],[Accel (N)]]+Table1[[#This Row],[RR (N)]]+Table1[[#This Row],[Aero Drag (N)]]</f>
        <v>135.9666</v>
      </c>
      <c r="AA133">
        <f>Table1[[#This Row],[Total (N)]]*((E133/3.6)/1000)</f>
        <v>0</v>
      </c>
      <c r="AB133">
        <f>Table1[[#This Row],[Power (kW)]]*1000</f>
        <v>0</v>
      </c>
      <c r="AC133">
        <f>(Table1[[#This Row],[Power (kW)]]*1000)*D133</f>
        <v>0</v>
      </c>
      <c r="AD133" s="25">
        <f t="shared" si="21"/>
        <v>0</v>
      </c>
      <c r="AE133" s="25">
        <f t="shared" si="22"/>
        <v>0</v>
      </c>
      <c r="AF133" s="25">
        <f>SUM($AD$8:AD133)</f>
        <v>84543.13549760665</v>
      </c>
      <c r="AG133" s="25">
        <f>SUM($AE$8:AE133)</f>
        <v>195126.86122226503</v>
      </c>
      <c r="AH133" s="25"/>
      <c r="AI133" s="37">
        <f>SUM($AD$8:AD133)</f>
        <v>84543.13549760665</v>
      </c>
      <c r="AJ133" s="37">
        <f>SUM($AE$8:AE133)</f>
        <v>195126.86122226503</v>
      </c>
      <c r="AK133" s="37">
        <f t="shared" si="23"/>
        <v>59180.194848324652</v>
      </c>
    </row>
    <row r="134" spans="2:37" x14ac:dyDescent="0.3">
      <c r="B134" s="3" t="s">
        <v>47</v>
      </c>
      <c r="C134" s="3">
        <v>126</v>
      </c>
      <c r="D134" s="3">
        <v>126</v>
      </c>
      <c r="E134" s="10">
        <v>0</v>
      </c>
      <c r="F134" s="17">
        <f t="shared" si="24"/>
        <v>0</v>
      </c>
      <c r="G134" s="17">
        <f t="shared" si="25"/>
        <v>0</v>
      </c>
      <c r="S134">
        <f t="shared" si="15"/>
        <v>1</v>
      </c>
      <c r="T134" t="str">
        <f t="shared" si="16"/>
        <v/>
      </c>
      <c r="U134">
        <f t="shared" si="17"/>
        <v>0</v>
      </c>
      <c r="W134">
        <f t="shared" si="18"/>
        <v>0</v>
      </c>
      <c r="X134">
        <f t="shared" si="19"/>
        <v>135.9666</v>
      </c>
      <c r="Y134">
        <f t="shared" si="20"/>
        <v>0</v>
      </c>
      <c r="Z134">
        <f>Table1[[#This Row],[Accel (N)]]+Table1[[#This Row],[RR (N)]]+Table1[[#This Row],[Aero Drag (N)]]</f>
        <v>135.9666</v>
      </c>
      <c r="AA134">
        <f>Table1[[#This Row],[Total (N)]]*((E134/3.6)/1000)</f>
        <v>0</v>
      </c>
      <c r="AB134">
        <f>Table1[[#This Row],[Power (kW)]]*1000</f>
        <v>0</v>
      </c>
      <c r="AC134">
        <f>(Table1[[#This Row],[Power (kW)]]*1000)*D134</f>
        <v>0</v>
      </c>
      <c r="AD134" s="25">
        <f t="shared" si="21"/>
        <v>0</v>
      </c>
      <c r="AE134" s="25">
        <f t="shared" si="22"/>
        <v>0</v>
      </c>
      <c r="AF134" s="25">
        <f>SUM($AD$8:AD134)</f>
        <v>84543.13549760665</v>
      </c>
      <c r="AG134" s="25">
        <f>SUM($AE$8:AE134)</f>
        <v>195126.86122226503</v>
      </c>
      <c r="AH134" s="25"/>
      <c r="AI134" s="37">
        <f>SUM($AD$8:AD134)</f>
        <v>84543.13549760665</v>
      </c>
      <c r="AJ134" s="37">
        <f>SUM($AE$8:AE134)</f>
        <v>195126.86122226503</v>
      </c>
      <c r="AK134" s="37">
        <f t="shared" si="23"/>
        <v>59180.194848324652</v>
      </c>
    </row>
    <row r="135" spans="2:37" x14ac:dyDescent="0.3">
      <c r="B135" s="3" t="s">
        <v>47</v>
      </c>
      <c r="C135" s="3">
        <v>127</v>
      </c>
      <c r="D135" s="3">
        <v>127</v>
      </c>
      <c r="E135" s="10">
        <v>0</v>
      </c>
      <c r="F135" s="17">
        <f t="shared" si="24"/>
        <v>0</v>
      </c>
      <c r="G135" s="17">
        <f t="shared" si="25"/>
        <v>0</v>
      </c>
      <c r="S135">
        <f t="shared" si="15"/>
        <v>1</v>
      </c>
      <c r="T135" t="str">
        <f t="shared" si="16"/>
        <v/>
      </c>
      <c r="U135">
        <f t="shared" si="17"/>
        <v>0</v>
      </c>
      <c r="W135">
        <f t="shared" si="18"/>
        <v>0</v>
      </c>
      <c r="X135">
        <f t="shared" si="19"/>
        <v>135.9666</v>
      </c>
      <c r="Y135">
        <f t="shared" si="20"/>
        <v>0</v>
      </c>
      <c r="Z135">
        <f>Table1[[#This Row],[Accel (N)]]+Table1[[#This Row],[RR (N)]]+Table1[[#This Row],[Aero Drag (N)]]</f>
        <v>135.9666</v>
      </c>
      <c r="AA135">
        <f>Table1[[#This Row],[Total (N)]]*((E135/3.6)/1000)</f>
        <v>0</v>
      </c>
      <c r="AB135">
        <f>Table1[[#This Row],[Power (kW)]]*1000</f>
        <v>0</v>
      </c>
      <c r="AC135">
        <f>(Table1[[#This Row],[Power (kW)]]*1000)*D135</f>
        <v>0</v>
      </c>
      <c r="AD135" s="25">
        <f t="shared" si="21"/>
        <v>0</v>
      </c>
      <c r="AE135" s="25">
        <f t="shared" si="22"/>
        <v>0</v>
      </c>
      <c r="AF135" s="25">
        <f>SUM($AD$8:AD135)</f>
        <v>84543.13549760665</v>
      </c>
      <c r="AG135" s="25">
        <f>SUM($AE$8:AE135)</f>
        <v>195126.86122226503</v>
      </c>
      <c r="AH135" s="25"/>
      <c r="AI135" s="37">
        <f>SUM($AD$8:AD135)</f>
        <v>84543.13549760665</v>
      </c>
      <c r="AJ135" s="37">
        <f>SUM($AE$8:AE135)</f>
        <v>195126.86122226503</v>
      </c>
      <c r="AK135" s="37">
        <f t="shared" si="23"/>
        <v>59180.194848324652</v>
      </c>
    </row>
    <row r="136" spans="2:37" x14ac:dyDescent="0.3">
      <c r="B136" s="3" t="s">
        <v>47</v>
      </c>
      <c r="C136" s="3">
        <v>128</v>
      </c>
      <c r="D136" s="3">
        <v>128</v>
      </c>
      <c r="E136" s="10">
        <v>0</v>
      </c>
      <c r="F136" s="17">
        <f t="shared" si="24"/>
        <v>0</v>
      </c>
      <c r="G136" s="17">
        <f t="shared" si="25"/>
        <v>0</v>
      </c>
      <c r="S136">
        <f t="shared" ref="S136:S199" si="26">IF(E136&lt;1,1,0)</f>
        <v>1</v>
      </c>
      <c r="T136" t="str">
        <f t="shared" ref="T136:T199" si="27">IF(S136=1,"",E136)</f>
        <v/>
      </c>
      <c r="U136">
        <f t="shared" ref="U136:U199" si="28">E136/3.6</f>
        <v>0</v>
      </c>
      <c r="W136">
        <f t="shared" ref="W136:W199" si="29">$J$17*F136</f>
        <v>0</v>
      </c>
      <c r="X136">
        <f t="shared" ref="X136:X199" si="30">$J$17*9.81*$J$18</f>
        <v>135.9666</v>
      </c>
      <c r="Y136">
        <f t="shared" ref="Y136:Y199" si="31">0.5*$J$14*$J$21*1.29^2*(E136/3.6)^2</f>
        <v>0</v>
      </c>
      <c r="Z136">
        <f>Table1[[#This Row],[Accel (N)]]+Table1[[#This Row],[RR (N)]]+Table1[[#This Row],[Aero Drag (N)]]</f>
        <v>135.9666</v>
      </c>
      <c r="AA136">
        <f>Table1[[#This Row],[Total (N)]]*((E136/3.6)/1000)</f>
        <v>0</v>
      </c>
      <c r="AB136">
        <f>Table1[[#This Row],[Power (kW)]]*1000</f>
        <v>0</v>
      </c>
      <c r="AC136">
        <f>(Table1[[#This Row],[Power (kW)]]*1000)*D136</f>
        <v>0</v>
      </c>
      <c r="AD136" s="25">
        <f t="shared" ref="AD136:AD199" si="32">IF(AB136&lt;0, AB136, 0) *-1</f>
        <v>0</v>
      </c>
      <c r="AE136" s="25">
        <f t="shared" ref="AE136:AE199" si="33">IF(AB136&gt;0, AB136, 0)</f>
        <v>0</v>
      </c>
      <c r="AF136" s="25">
        <f>SUM($AD$8:AD136)</f>
        <v>84543.13549760665</v>
      </c>
      <c r="AG136" s="25">
        <f>SUM($AE$8:AE136)</f>
        <v>195126.86122226503</v>
      </c>
      <c r="AH136" s="25"/>
      <c r="AI136" s="37">
        <f>SUM($AD$8:AD136)</f>
        <v>84543.13549760665</v>
      </c>
      <c r="AJ136" s="37">
        <f>SUM($AE$8:AE136)</f>
        <v>195126.86122226503</v>
      </c>
      <c r="AK136" s="37">
        <f t="shared" si="23"/>
        <v>59180.194848324652</v>
      </c>
    </row>
    <row r="137" spans="2:37" x14ac:dyDescent="0.3">
      <c r="B137" s="3" t="s">
        <v>47</v>
      </c>
      <c r="C137" s="3">
        <v>129</v>
      </c>
      <c r="D137" s="3">
        <v>129</v>
      </c>
      <c r="E137" s="10">
        <v>0</v>
      </c>
      <c r="F137" s="17">
        <f t="shared" si="24"/>
        <v>0</v>
      </c>
      <c r="G137" s="17">
        <f t="shared" si="25"/>
        <v>0</v>
      </c>
      <c r="S137">
        <f t="shared" si="26"/>
        <v>1</v>
      </c>
      <c r="T137" t="str">
        <f t="shared" si="27"/>
        <v/>
      </c>
      <c r="U137">
        <f t="shared" si="28"/>
        <v>0</v>
      </c>
      <c r="W137">
        <f t="shared" si="29"/>
        <v>0</v>
      </c>
      <c r="X137">
        <f t="shared" si="30"/>
        <v>135.9666</v>
      </c>
      <c r="Y137">
        <f t="shared" si="31"/>
        <v>0</v>
      </c>
      <c r="Z137">
        <f>Table1[[#This Row],[Accel (N)]]+Table1[[#This Row],[RR (N)]]+Table1[[#This Row],[Aero Drag (N)]]</f>
        <v>135.9666</v>
      </c>
      <c r="AA137">
        <f>Table1[[#This Row],[Total (N)]]*((E137/3.6)/1000)</f>
        <v>0</v>
      </c>
      <c r="AB137">
        <f>Table1[[#This Row],[Power (kW)]]*1000</f>
        <v>0</v>
      </c>
      <c r="AC137">
        <f>(Table1[[#This Row],[Power (kW)]]*1000)*D137</f>
        <v>0</v>
      </c>
      <c r="AD137" s="25">
        <f t="shared" si="32"/>
        <v>0</v>
      </c>
      <c r="AE137" s="25">
        <f t="shared" si="33"/>
        <v>0</v>
      </c>
      <c r="AF137" s="25">
        <f>SUM($AD$8:AD137)</f>
        <v>84543.13549760665</v>
      </c>
      <c r="AG137" s="25">
        <f>SUM($AE$8:AE137)</f>
        <v>195126.86122226503</v>
      </c>
      <c r="AH137" s="25"/>
      <c r="AI137" s="37">
        <f>SUM($AD$8:AD137)</f>
        <v>84543.13549760665</v>
      </c>
      <c r="AJ137" s="37">
        <f>SUM($AE$8:AE137)</f>
        <v>195126.86122226503</v>
      </c>
      <c r="AK137" s="37">
        <f t="shared" ref="AK137:AK200" si="34">AI137*0.7</f>
        <v>59180.194848324652</v>
      </c>
    </row>
    <row r="138" spans="2:37" x14ac:dyDescent="0.3">
      <c r="B138" s="3" t="s">
        <v>47</v>
      </c>
      <c r="C138" s="3">
        <v>130</v>
      </c>
      <c r="D138" s="3">
        <v>130</v>
      </c>
      <c r="E138" s="10">
        <v>0</v>
      </c>
      <c r="F138" s="17">
        <f t="shared" ref="F138:F201" si="35">($E139-$E137)/2/3.6</f>
        <v>0</v>
      </c>
      <c r="G138" s="17">
        <f t="shared" ref="G138:G201" si="36">($E139-$E137)/2</f>
        <v>0</v>
      </c>
      <c r="S138">
        <f t="shared" si="26"/>
        <v>1</v>
      </c>
      <c r="T138" t="str">
        <f t="shared" si="27"/>
        <v/>
      </c>
      <c r="U138">
        <f t="shared" si="28"/>
        <v>0</v>
      </c>
      <c r="W138">
        <f t="shared" si="29"/>
        <v>0</v>
      </c>
      <c r="X138">
        <f t="shared" si="30"/>
        <v>135.9666</v>
      </c>
      <c r="Y138">
        <f t="shared" si="31"/>
        <v>0</v>
      </c>
      <c r="Z138">
        <f>Table1[[#This Row],[Accel (N)]]+Table1[[#This Row],[RR (N)]]+Table1[[#This Row],[Aero Drag (N)]]</f>
        <v>135.9666</v>
      </c>
      <c r="AA138">
        <f>Table1[[#This Row],[Total (N)]]*((E138/3.6)/1000)</f>
        <v>0</v>
      </c>
      <c r="AB138">
        <f>Table1[[#This Row],[Power (kW)]]*1000</f>
        <v>0</v>
      </c>
      <c r="AC138">
        <f>(Table1[[#This Row],[Power (kW)]]*1000)*D138</f>
        <v>0</v>
      </c>
      <c r="AD138" s="25">
        <f t="shared" si="32"/>
        <v>0</v>
      </c>
      <c r="AE138" s="25">
        <f t="shared" si="33"/>
        <v>0</v>
      </c>
      <c r="AF138" s="25">
        <f>SUM($AD$8:AD138)</f>
        <v>84543.13549760665</v>
      </c>
      <c r="AG138" s="25">
        <f>SUM($AE$8:AE138)</f>
        <v>195126.86122226503</v>
      </c>
      <c r="AH138" s="25"/>
      <c r="AI138" s="37">
        <f>SUM($AD$8:AD138)</f>
        <v>84543.13549760665</v>
      </c>
      <c r="AJ138" s="37">
        <f>SUM($AE$8:AE138)</f>
        <v>195126.86122226503</v>
      </c>
      <c r="AK138" s="37">
        <f t="shared" si="34"/>
        <v>59180.194848324652</v>
      </c>
    </row>
    <row r="139" spans="2:37" x14ac:dyDescent="0.3">
      <c r="B139" s="3" t="s">
        <v>47</v>
      </c>
      <c r="C139" s="3">
        <v>131</v>
      </c>
      <c r="D139" s="3">
        <v>131</v>
      </c>
      <c r="E139" s="10">
        <v>0</v>
      </c>
      <c r="F139" s="17">
        <f t="shared" si="35"/>
        <v>0</v>
      </c>
      <c r="G139" s="17">
        <f t="shared" si="36"/>
        <v>0</v>
      </c>
      <c r="S139">
        <f t="shared" si="26"/>
        <v>1</v>
      </c>
      <c r="T139" t="str">
        <f t="shared" si="27"/>
        <v/>
      </c>
      <c r="U139">
        <f t="shared" si="28"/>
        <v>0</v>
      </c>
      <c r="W139">
        <f t="shared" si="29"/>
        <v>0</v>
      </c>
      <c r="X139">
        <f t="shared" si="30"/>
        <v>135.9666</v>
      </c>
      <c r="Y139">
        <f t="shared" si="31"/>
        <v>0</v>
      </c>
      <c r="Z139">
        <f>Table1[[#This Row],[Accel (N)]]+Table1[[#This Row],[RR (N)]]+Table1[[#This Row],[Aero Drag (N)]]</f>
        <v>135.9666</v>
      </c>
      <c r="AA139">
        <f>Table1[[#This Row],[Total (N)]]*((E139/3.6)/1000)</f>
        <v>0</v>
      </c>
      <c r="AB139">
        <f>Table1[[#This Row],[Power (kW)]]*1000</f>
        <v>0</v>
      </c>
      <c r="AC139">
        <f>(Table1[[#This Row],[Power (kW)]]*1000)*D139</f>
        <v>0</v>
      </c>
      <c r="AD139" s="25">
        <f t="shared" si="32"/>
        <v>0</v>
      </c>
      <c r="AE139" s="25">
        <f t="shared" si="33"/>
        <v>0</v>
      </c>
      <c r="AF139" s="25">
        <f>SUM($AD$8:AD139)</f>
        <v>84543.13549760665</v>
      </c>
      <c r="AG139" s="25">
        <f>SUM($AE$8:AE139)</f>
        <v>195126.86122226503</v>
      </c>
      <c r="AH139" s="25"/>
      <c r="AI139" s="37">
        <f>SUM($AD$8:AD139)</f>
        <v>84543.13549760665</v>
      </c>
      <c r="AJ139" s="37">
        <f>SUM($AE$8:AE139)</f>
        <v>195126.86122226503</v>
      </c>
      <c r="AK139" s="37">
        <f t="shared" si="34"/>
        <v>59180.194848324652</v>
      </c>
    </row>
    <row r="140" spans="2:37" x14ac:dyDescent="0.3">
      <c r="B140" s="3" t="s">
        <v>47</v>
      </c>
      <c r="C140" s="3">
        <v>132</v>
      </c>
      <c r="D140" s="3">
        <v>132</v>
      </c>
      <c r="E140" s="10">
        <v>0</v>
      </c>
      <c r="F140" s="17">
        <f t="shared" si="35"/>
        <v>0</v>
      </c>
      <c r="G140" s="17">
        <f t="shared" si="36"/>
        <v>0</v>
      </c>
      <c r="S140">
        <f t="shared" si="26"/>
        <v>1</v>
      </c>
      <c r="T140" t="str">
        <f t="shared" si="27"/>
        <v/>
      </c>
      <c r="U140">
        <f t="shared" si="28"/>
        <v>0</v>
      </c>
      <c r="W140">
        <f t="shared" si="29"/>
        <v>0</v>
      </c>
      <c r="X140">
        <f t="shared" si="30"/>
        <v>135.9666</v>
      </c>
      <c r="Y140">
        <f t="shared" si="31"/>
        <v>0</v>
      </c>
      <c r="Z140">
        <f>Table1[[#This Row],[Accel (N)]]+Table1[[#This Row],[RR (N)]]+Table1[[#This Row],[Aero Drag (N)]]</f>
        <v>135.9666</v>
      </c>
      <c r="AA140">
        <f>Table1[[#This Row],[Total (N)]]*((E140/3.6)/1000)</f>
        <v>0</v>
      </c>
      <c r="AB140">
        <f>Table1[[#This Row],[Power (kW)]]*1000</f>
        <v>0</v>
      </c>
      <c r="AC140">
        <f>(Table1[[#This Row],[Power (kW)]]*1000)*D140</f>
        <v>0</v>
      </c>
      <c r="AD140" s="25">
        <f t="shared" si="32"/>
        <v>0</v>
      </c>
      <c r="AE140" s="25">
        <f t="shared" si="33"/>
        <v>0</v>
      </c>
      <c r="AF140" s="25">
        <f>SUM($AD$8:AD140)</f>
        <v>84543.13549760665</v>
      </c>
      <c r="AG140" s="25">
        <f>SUM($AE$8:AE140)</f>
        <v>195126.86122226503</v>
      </c>
      <c r="AH140" s="25"/>
      <c r="AI140" s="37">
        <f>SUM($AD$8:AD140)</f>
        <v>84543.13549760665</v>
      </c>
      <c r="AJ140" s="37">
        <f>SUM($AE$8:AE140)</f>
        <v>195126.86122226503</v>
      </c>
      <c r="AK140" s="37">
        <f t="shared" si="34"/>
        <v>59180.194848324652</v>
      </c>
    </row>
    <row r="141" spans="2:37" x14ac:dyDescent="0.3">
      <c r="B141" s="3" t="s">
        <v>47</v>
      </c>
      <c r="C141" s="3">
        <v>133</v>
      </c>
      <c r="D141" s="3">
        <v>133</v>
      </c>
      <c r="E141" s="10">
        <v>0</v>
      </c>
      <c r="F141" s="17">
        <f t="shared" si="35"/>
        <v>0</v>
      </c>
      <c r="G141" s="17">
        <f t="shared" si="36"/>
        <v>0</v>
      </c>
      <c r="S141">
        <f t="shared" si="26"/>
        <v>1</v>
      </c>
      <c r="T141" t="str">
        <f t="shared" si="27"/>
        <v/>
      </c>
      <c r="U141">
        <f t="shared" si="28"/>
        <v>0</v>
      </c>
      <c r="W141">
        <f t="shared" si="29"/>
        <v>0</v>
      </c>
      <c r="X141">
        <f t="shared" si="30"/>
        <v>135.9666</v>
      </c>
      <c r="Y141">
        <f t="shared" si="31"/>
        <v>0</v>
      </c>
      <c r="Z141">
        <f>Table1[[#This Row],[Accel (N)]]+Table1[[#This Row],[RR (N)]]+Table1[[#This Row],[Aero Drag (N)]]</f>
        <v>135.9666</v>
      </c>
      <c r="AA141">
        <f>Table1[[#This Row],[Total (N)]]*((E141/3.6)/1000)</f>
        <v>0</v>
      </c>
      <c r="AB141">
        <f>Table1[[#This Row],[Power (kW)]]*1000</f>
        <v>0</v>
      </c>
      <c r="AC141">
        <f>(Table1[[#This Row],[Power (kW)]]*1000)*D141</f>
        <v>0</v>
      </c>
      <c r="AD141" s="25">
        <f t="shared" si="32"/>
        <v>0</v>
      </c>
      <c r="AE141" s="25">
        <f t="shared" si="33"/>
        <v>0</v>
      </c>
      <c r="AF141" s="25">
        <f>SUM($AD$8:AD141)</f>
        <v>84543.13549760665</v>
      </c>
      <c r="AG141" s="25">
        <f>SUM($AE$8:AE141)</f>
        <v>195126.86122226503</v>
      </c>
      <c r="AH141" s="25"/>
      <c r="AI141" s="37">
        <f>SUM($AD$8:AD141)</f>
        <v>84543.13549760665</v>
      </c>
      <c r="AJ141" s="37">
        <f>SUM($AE$8:AE141)</f>
        <v>195126.86122226503</v>
      </c>
      <c r="AK141" s="37">
        <f t="shared" si="34"/>
        <v>59180.194848324652</v>
      </c>
    </row>
    <row r="142" spans="2:37" x14ac:dyDescent="0.3">
      <c r="B142" s="3" t="s">
        <v>47</v>
      </c>
      <c r="C142" s="3">
        <v>134</v>
      </c>
      <c r="D142" s="3">
        <v>134</v>
      </c>
      <c r="E142" s="10">
        <v>0</v>
      </c>
      <c r="F142" s="17">
        <f t="shared" si="35"/>
        <v>0</v>
      </c>
      <c r="G142" s="17">
        <f t="shared" si="36"/>
        <v>0</v>
      </c>
      <c r="S142">
        <f t="shared" si="26"/>
        <v>1</v>
      </c>
      <c r="T142" t="str">
        <f t="shared" si="27"/>
        <v/>
      </c>
      <c r="U142">
        <f t="shared" si="28"/>
        <v>0</v>
      </c>
      <c r="W142">
        <f t="shared" si="29"/>
        <v>0</v>
      </c>
      <c r="X142">
        <f t="shared" si="30"/>
        <v>135.9666</v>
      </c>
      <c r="Y142">
        <f t="shared" si="31"/>
        <v>0</v>
      </c>
      <c r="Z142">
        <f>Table1[[#This Row],[Accel (N)]]+Table1[[#This Row],[RR (N)]]+Table1[[#This Row],[Aero Drag (N)]]</f>
        <v>135.9666</v>
      </c>
      <c r="AA142">
        <f>Table1[[#This Row],[Total (N)]]*((E142/3.6)/1000)</f>
        <v>0</v>
      </c>
      <c r="AB142">
        <f>Table1[[#This Row],[Power (kW)]]*1000</f>
        <v>0</v>
      </c>
      <c r="AC142">
        <f>(Table1[[#This Row],[Power (kW)]]*1000)*D142</f>
        <v>0</v>
      </c>
      <c r="AD142" s="25">
        <f t="shared" si="32"/>
        <v>0</v>
      </c>
      <c r="AE142" s="25">
        <f t="shared" si="33"/>
        <v>0</v>
      </c>
      <c r="AF142" s="25">
        <f>SUM($AD$8:AD142)</f>
        <v>84543.13549760665</v>
      </c>
      <c r="AG142" s="25">
        <f>SUM($AE$8:AE142)</f>
        <v>195126.86122226503</v>
      </c>
      <c r="AH142" s="25"/>
      <c r="AI142" s="37">
        <f>SUM($AD$8:AD142)</f>
        <v>84543.13549760665</v>
      </c>
      <c r="AJ142" s="37">
        <f>SUM($AE$8:AE142)</f>
        <v>195126.86122226503</v>
      </c>
      <c r="AK142" s="37">
        <f t="shared" si="34"/>
        <v>59180.194848324652</v>
      </c>
    </row>
    <row r="143" spans="2:37" x14ac:dyDescent="0.3">
      <c r="B143" s="3" t="s">
        <v>47</v>
      </c>
      <c r="C143" s="3">
        <v>135</v>
      </c>
      <c r="D143" s="3">
        <v>135</v>
      </c>
      <c r="E143" s="10">
        <v>0</v>
      </c>
      <c r="F143" s="17">
        <f t="shared" si="35"/>
        <v>0</v>
      </c>
      <c r="G143" s="17">
        <f t="shared" si="36"/>
        <v>0</v>
      </c>
      <c r="S143">
        <f t="shared" si="26"/>
        <v>1</v>
      </c>
      <c r="T143" t="str">
        <f t="shared" si="27"/>
        <v/>
      </c>
      <c r="U143">
        <f t="shared" si="28"/>
        <v>0</v>
      </c>
      <c r="W143">
        <f t="shared" si="29"/>
        <v>0</v>
      </c>
      <c r="X143">
        <f t="shared" si="30"/>
        <v>135.9666</v>
      </c>
      <c r="Y143">
        <f t="shared" si="31"/>
        <v>0</v>
      </c>
      <c r="Z143">
        <f>Table1[[#This Row],[Accel (N)]]+Table1[[#This Row],[RR (N)]]+Table1[[#This Row],[Aero Drag (N)]]</f>
        <v>135.9666</v>
      </c>
      <c r="AA143">
        <f>Table1[[#This Row],[Total (N)]]*((E143/3.6)/1000)</f>
        <v>0</v>
      </c>
      <c r="AB143">
        <f>Table1[[#This Row],[Power (kW)]]*1000</f>
        <v>0</v>
      </c>
      <c r="AC143">
        <f>(Table1[[#This Row],[Power (kW)]]*1000)*D143</f>
        <v>0</v>
      </c>
      <c r="AD143" s="25">
        <f t="shared" si="32"/>
        <v>0</v>
      </c>
      <c r="AE143" s="25">
        <f t="shared" si="33"/>
        <v>0</v>
      </c>
      <c r="AF143" s="25">
        <f>SUM($AD$8:AD143)</f>
        <v>84543.13549760665</v>
      </c>
      <c r="AG143" s="25">
        <f>SUM($AE$8:AE143)</f>
        <v>195126.86122226503</v>
      </c>
      <c r="AH143" s="25"/>
      <c r="AI143" s="37">
        <f>SUM($AD$8:AD143)</f>
        <v>84543.13549760665</v>
      </c>
      <c r="AJ143" s="37">
        <f>SUM($AE$8:AE143)</f>
        <v>195126.86122226503</v>
      </c>
      <c r="AK143" s="37">
        <f t="shared" si="34"/>
        <v>59180.194848324652</v>
      </c>
    </row>
    <row r="144" spans="2:37" x14ac:dyDescent="0.3">
      <c r="B144" s="3" t="s">
        <v>47</v>
      </c>
      <c r="C144" s="3">
        <v>136</v>
      </c>
      <c r="D144" s="3">
        <v>136</v>
      </c>
      <c r="E144" s="10">
        <v>0</v>
      </c>
      <c r="F144" s="17">
        <f t="shared" si="35"/>
        <v>0</v>
      </c>
      <c r="G144" s="17">
        <f t="shared" si="36"/>
        <v>0</v>
      </c>
      <c r="S144">
        <f t="shared" si="26"/>
        <v>1</v>
      </c>
      <c r="T144" t="str">
        <f t="shared" si="27"/>
        <v/>
      </c>
      <c r="U144">
        <f t="shared" si="28"/>
        <v>0</v>
      </c>
      <c r="W144">
        <f t="shared" si="29"/>
        <v>0</v>
      </c>
      <c r="X144">
        <f t="shared" si="30"/>
        <v>135.9666</v>
      </c>
      <c r="Y144">
        <f t="shared" si="31"/>
        <v>0</v>
      </c>
      <c r="Z144">
        <f>Table1[[#This Row],[Accel (N)]]+Table1[[#This Row],[RR (N)]]+Table1[[#This Row],[Aero Drag (N)]]</f>
        <v>135.9666</v>
      </c>
      <c r="AA144">
        <f>Table1[[#This Row],[Total (N)]]*((E144/3.6)/1000)</f>
        <v>0</v>
      </c>
      <c r="AB144">
        <f>Table1[[#This Row],[Power (kW)]]*1000</f>
        <v>0</v>
      </c>
      <c r="AC144">
        <f>(Table1[[#This Row],[Power (kW)]]*1000)*D144</f>
        <v>0</v>
      </c>
      <c r="AD144" s="25">
        <f t="shared" si="32"/>
        <v>0</v>
      </c>
      <c r="AE144" s="25">
        <f t="shared" si="33"/>
        <v>0</v>
      </c>
      <c r="AF144" s="25">
        <f>SUM($AD$8:AD144)</f>
        <v>84543.13549760665</v>
      </c>
      <c r="AG144" s="25">
        <f>SUM($AE$8:AE144)</f>
        <v>195126.86122226503</v>
      </c>
      <c r="AH144" s="25"/>
      <c r="AI144" s="37">
        <f>SUM($AD$8:AD144)</f>
        <v>84543.13549760665</v>
      </c>
      <c r="AJ144" s="37">
        <f>SUM($AE$8:AE144)</f>
        <v>195126.86122226503</v>
      </c>
      <c r="AK144" s="37">
        <f t="shared" si="34"/>
        <v>59180.194848324652</v>
      </c>
    </row>
    <row r="145" spans="2:37" x14ac:dyDescent="0.3">
      <c r="B145" s="3" t="s">
        <v>47</v>
      </c>
      <c r="C145" s="3">
        <v>137</v>
      </c>
      <c r="D145" s="3">
        <v>137</v>
      </c>
      <c r="E145" s="10">
        <v>0</v>
      </c>
      <c r="F145" s="17">
        <f t="shared" si="35"/>
        <v>2.777777777777778E-2</v>
      </c>
      <c r="G145" s="17">
        <f t="shared" si="36"/>
        <v>0.1</v>
      </c>
      <c r="S145">
        <f t="shared" si="26"/>
        <v>1</v>
      </c>
      <c r="T145" t="str">
        <f t="shared" si="27"/>
        <v/>
      </c>
      <c r="U145">
        <f t="shared" si="28"/>
        <v>0</v>
      </c>
      <c r="W145">
        <f t="shared" si="29"/>
        <v>27.500000000000004</v>
      </c>
      <c r="X145">
        <f t="shared" si="30"/>
        <v>135.9666</v>
      </c>
      <c r="Y145">
        <f t="shared" si="31"/>
        <v>0</v>
      </c>
      <c r="Z145">
        <f>Table1[[#This Row],[Accel (N)]]+Table1[[#This Row],[RR (N)]]+Table1[[#This Row],[Aero Drag (N)]]</f>
        <v>163.4666</v>
      </c>
      <c r="AA145">
        <f>Table1[[#This Row],[Total (N)]]*((E145/3.6)/1000)</f>
        <v>0</v>
      </c>
      <c r="AB145">
        <f>Table1[[#This Row],[Power (kW)]]*1000</f>
        <v>0</v>
      </c>
      <c r="AC145">
        <f>(Table1[[#This Row],[Power (kW)]]*1000)*D145</f>
        <v>0</v>
      </c>
      <c r="AD145" s="25">
        <f t="shared" si="32"/>
        <v>0</v>
      </c>
      <c r="AE145" s="25">
        <f t="shared" si="33"/>
        <v>0</v>
      </c>
      <c r="AF145" s="25">
        <f>SUM($AD$8:AD145)</f>
        <v>84543.13549760665</v>
      </c>
      <c r="AG145" s="25">
        <f>SUM($AE$8:AE145)</f>
        <v>195126.86122226503</v>
      </c>
      <c r="AH145" s="25"/>
      <c r="AI145" s="37">
        <f>SUM($AD$8:AD145)</f>
        <v>84543.13549760665</v>
      </c>
      <c r="AJ145" s="37">
        <f>SUM($AE$8:AE145)</f>
        <v>195126.86122226503</v>
      </c>
      <c r="AK145" s="37">
        <f t="shared" si="34"/>
        <v>59180.194848324652</v>
      </c>
    </row>
    <row r="146" spans="2:37" x14ac:dyDescent="0.3">
      <c r="B146" s="3" t="s">
        <v>47</v>
      </c>
      <c r="C146" s="3">
        <v>138</v>
      </c>
      <c r="D146" s="3">
        <v>138</v>
      </c>
      <c r="E146" s="10">
        <v>0.2</v>
      </c>
      <c r="F146" s="17">
        <f t="shared" si="35"/>
        <v>0.2638888888888889</v>
      </c>
      <c r="G146" s="17">
        <f t="shared" si="36"/>
        <v>0.95</v>
      </c>
      <c r="S146">
        <f t="shared" si="26"/>
        <v>1</v>
      </c>
      <c r="T146" t="str">
        <f t="shared" si="27"/>
        <v/>
      </c>
      <c r="U146">
        <f t="shared" si="28"/>
        <v>5.5555555555555559E-2</v>
      </c>
      <c r="W146">
        <f t="shared" si="29"/>
        <v>261.25</v>
      </c>
      <c r="X146">
        <f t="shared" si="30"/>
        <v>135.9666</v>
      </c>
      <c r="Y146">
        <f t="shared" si="31"/>
        <v>1.6699911194444448E-3</v>
      </c>
      <c r="Z146">
        <f>Table1[[#This Row],[Accel (N)]]+Table1[[#This Row],[RR (N)]]+Table1[[#This Row],[Aero Drag (N)]]</f>
        <v>397.21826999111943</v>
      </c>
      <c r="AA146">
        <f>Table1[[#This Row],[Total (N)]]*((E146/3.6)/1000)</f>
        <v>2.2067681666173303E-2</v>
      </c>
      <c r="AB146">
        <f>Table1[[#This Row],[Power (kW)]]*1000</f>
        <v>22.067681666173304</v>
      </c>
      <c r="AC146">
        <f>(Table1[[#This Row],[Power (kW)]]*1000)*D146</f>
        <v>3045.3400699319159</v>
      </c>
      <c r="AD146" s="25">
        <f t="shared" si="32"/>
        <v>0</v>
      </c>
      <c r="AE146" s="25">
        <f t="shared" si="33"/>
        <v>22.067681666173304</v>
      </c>
      <c r="AF146" s="25">
        <f>SUM($AD$8:AD146)</f>
        <v>84543.13549760665</v>
      </c>
      <c r="AG146" s="25">
        <f>SUM($AE$8:AE146)</f>
        <v>195148.9289039312</v>
      </c>
      <c r="AH146" s="25"/>
      <c r="AI146" s="37">
        <f>SUM($AD$8:AD146)</f>
        <v>84543.13549760665</v>
      </c>
      <c r="AJ146" s="37">
        <f>SUM($AE$8:AE146)</f>
        <v>195148.9289039312</v>
      </c>
      <c r="AK146" s="37">
        <f t="shared" si="34"/>
        <v>59180.194848324652</v>
      </c>
    </row>
    <row r="147" spans="2:37" x14ac:dyDescent="0.3">
      <c r="B147" s="3" t="s">
        <v>47</v>
      </c>
      <c r="C147" s="3">
        <v>139</v>
      </c>
      <c r="D147" s="3">
        <v>139</v>
      </c>
      <c r="E147" s="10">
        <v>1.9</v>
      </c>
      <c r="F147" s="17">
        <f t="shared" si="35"/>
        <v>0.81944444444444431</v>
      </c>
      <c r="G147" s="17">
        <f t="shared" si="36"/>
        <v>2.9499999999999997</v>
      </c>
      <c r="S147">
        <f t="shared" si="26"/>
        <v>0</v>
      </c>
      <c r="T147">
        <f t="shared" si="27"/>
        <v>1.9</v>
      </c>
      <c r="U147">
        <f t="shared" si="28"/>
        <v>0.52777777777777779</v>
      </c>
      <c r="W147">
        <f t="shared" si="29"/>
        <v>811.24999999999989</v>
      </c>
      <c r="X147">
        <f t="shared" si="30"/>
        <v>135.9666</v>
      </c>
      <c r="Y147">
        <f t="shared" si="31"/>
        <v>0.15071669852986114</v>
      </c>
      <c r="Z147">
        <f>Table1[[#This Row],[Accel (N)]]+Table1[[#This Row],[RR (N)]]+Table1[[#This Row],[Aero Drag (N)]]</f>
        <v>947.36731669852975</v>
      </c>
      <c r="AA147">
        <f>Table1[[#This Row],[Total (N)]]*((E147/3.6)/1000)</f>
        <v>0.4999994171464463</v>
      </c>
      <c r="AB147">
        <f>Table1[[#This Row],[Power (kW)]]*1000</f>
        <v>499.99941714644632</v>
      </c>
      <c r="AC147">
        <f>(Table1[[#This Row],[Power (kW)]]*1000)*D147</f>
        <v>69499.918983356038</v>
      </c>
      <c r="AD147" s="25">
        <f t="shared" si="32"/>
        <v>0</v>
      </c>
      <c r="AE147" s="25">
        <f t="shared" si="33"/>
        <v>499.99941714644632</v>
      </c>
      <c r="AF147" s="25">
        <f>SUM($AD$8:AD147)</f>
        <v>84543.13549760665</v>
      </c>
      <c r="AG147" s="25">
        <f>SUM($AE$8:AE147)</f>
        <v>195648.92832107763</v>
      </c>
      <c r="AH147" s="25"/>
      <c r="AI147" s="37">
        <f>SUM($AD$8:AD147)</f>
        <v>84543.13549760665</v>
      </c>
      <c r="AJ147" s="37">
        <f>SUM($AE$8:AE147)</f>
        <v>195648.92832107763</v>
      </c>
      <c r="AK147" s="37">
        <f t="shared" si="34"/>
        <v>59180.194848324652</v>
      </c>
    </row>
    <row r="148" spans="2:37" x14ac:dyDescent="0.3">
      <c r="B148" s="3" t="s">
        <v>47</v>
      </c>
      <c r="C148" s="3">
        <v>140</v>
      </c>
      <c r="D148" s="3">
        <v>140</v>
      </c>
      <c r="E148" s="10">
        <v>6.1</v>
      </c>
      <c r="F148" s="17">
        <f t="shared" si="35"/>
        <v>1.3611111111111109</v>
      </c>
      <c r="G148" s="17">
        <f t="shared" si="36"/>
        <v>4.8999999999999995</v>
      </c>
      <c r="S148">
        <f t="shared" si="26"/>
        <v>0</v>
      </c>
      <c r="T148">
        <f t="shared" si="27"/>
        <v>6.1</v>
      </c>
      <c r="U148">
        <f t="shared" si="28"/>
        <v>1.6944444444444442</v>
      </c>
      <c r="W148">
        <f t="shared" si="29"/>
        <v>1347.4999999999998</v>
      </c>
      <c r="X148">
        <f t="shared" si="30"/>
        <v>135.9666</v>
      </c>
      <c r="Y148">
        <f t="shared" si="31"/>
        <v>1.5535092388631941</v>
      </c>
      <c r="Z148">
        <f>Table1[[#This Row],[Accel (N)]]+Table1[[#This Row],[RR (N)]]+Table1[[#This Row],[Aero Drag (N)]]</f>
        <v>1485.0201092388629</v>
      </c>
      <c r="AA148">
        <f>Table1[[#This Row],[Total (N)]]*((E148/3.6)/1000)</f>
        <v>2.5162840739880727</v>
      </c>
      <c r="AB148">
        <f>Table1[[#This Row],[Power (kW)]]*1000</f>
        <v>2516.2840739880726</v>
      </c>
      <c r="AC148">
        <f>(Table1[[#This Row],[Power (kW)]]*1000)*D148</f>
        <v>352279.77035833016</v>
      </c>
      <c r="AD148" s="25">
        <f t="shared" si="32"/>
        <v>0</v>
      </c>
      <c r="AE148" s="25">
        <f t="shared" si="33"/>
        <v>2516.2840739880726</v>
      </c>
      <c r="AF148" s="25">
        <f>SUM($AD$8:AD148)</f>
        <v>84543.13549760665</v>
      </c>
      <c r="AG148" s="25">
        <f>SUM($AE$8:AE148)</f>
        <v>198165.2123950657</v>
      </c>
      <c r="AH148" s="25"/>
      <c r="AI148" s="37">
        <f>SUM($AD$8:AD148)</f>
        <v>84543.13549760665</v>
      </c>
      <c r="AJ148" s="37">
        <f>SUM($AE$8:AE148)</f>
        <v>198165.2123950657</v>
      </c>
      <c r="AK148" s="37">
        <f t="shared" si="34"/>
        <v>59180.194848324652</v>
      </c>
    </row>
    <row r="149" spans="2:37" x14ac:dyDescent="0.3">
      <c r="B149" s="3" t="s">
        <v>47</v>
      </c>
      <c r="C149" s="3">
        <v>141</v>
      </c>
      <c r="D149" s="3">
        <v>141</v>
      </c>
      <c r="E149" s="10">
        <v>11.7</v>
      </c>
      <c r="F149" s="17">
        <f t="shared" si="35"/>
        <v>1.4305555555555554</v>
      </c>
      <c r="G149" s="17">
        <f t="shared" si="36"/>
        <v>5.1499999999999995</v>
      </c>
      <c r="S149">
        <f t="shared" si="26"/>
        <v>0</v>
      </c>
      <c r="T149">
        <f t="shared" si="27"/>
        <v>11.7</v>
      </c>
      <c r="U149">
        <f t="shared" si="28"/>
        <v>3.2499999999999996</v>
      </c>
      <c r="W149">
        <f t="shared" si="29"/>
        <v>1416.2499999999998</v>
      </c>
      <c r="X149">
        <f t="shared" si="30"/>
        <v>135.9666</v>
      </c>
      <c r="Y149">
        <f t="shared" si="31"/>
        <v>5.7151271085187485</v>
      </c>
      <c r="Z149">
        <f>Table1[[#This Row],[Accel (N)]]+Table1[[#This Row],[RR (N)]]+Table1[[#This Row],[Aero Drag (N)]]</f>
        <v>1557.9317271085185</v>
      </c>
      <c r="AA149">
        <f>Table1[[#This Row],[Total (N)]]*((E149/3.6)/1000)</f>
        <v>5.0632781131026841</v>
      </c>
      <c r="AB149">
        <f>Table1[[#This Row],[Power (kW)]]*1000</f>
        <v>5063.2781131026841</v>
      </c>
      <c r="AC149">
        <f>(Table1[[#This Row],[Power (kW)]]*1000)*D149</f>
        <v>713922.21394747845</v>
      </c>
      <c r="AD149" s="25">
        <f t="shared" si="32"/>
        <v>0</v>
      </c>
      <c r="AE149" s="25">
        <f t="shared" si="33"/>
        <v>5063.2781131026841</v>
      </c>
      <c r="AF149" s="25">
        <f>SUM($AD$8:AD149)</f>
        <v>84543.13549760665</v>
      </c>
      <c r="AG149" s="25">
        <f>SUM($AE$8:AE149)</f>
        <v>203228.49050816838</v>
      </c>
      <c r="AH149" s="25"/>
      <c r="AI149" s="37">
        <f>SUM($AD$8:AD149)</f>
        <v>84543.13549760665</v>
      </c>
      <c r="AJ149" s="37">
        <f>SUM($AE$8:AE149)</f>
        <v>203228.49050816838</v>
      </c>
      <c r="AK149" s="37">
        <f t="shared" si="34"/>
        <v>59180.194848324652</v>
      </c>
    </row>
    <row r="150" spans="2:37" x14ac:dyDescent="0.3">
      <c r="B150" s="3" t="s">
        <v>47</v>
      </c>
      <c r="C150" s="3">
        <v>142</v>
      </c>
      <c r="D150" s="3">
        <v>142</v>
      </c>
      <c r="E150" s="10">
        <v>16.399999999999999</v>
      </c>
      <c r="F150" s="17">
        <f t="shared" si="35"/>
        <v>0.99999999999999989</v>
      </c>
      <c r="G150" s="17">
        <f t="shared" si="36"/>
        <v>3.5999999999999996</v>
      </c>
      <c r="S150">
        <f t="shared" si="26"/>
        <v>0</v>
      </c>
      <c r="T150">
        <f t="shared" si="27"/>
        <v>16.399999999999999</v>
      </c>
      <c r="U150">
        <f t="shared" si="28"/>
        <v>4.5555555555555554</v>
      </c>
      <c r="W150">
        <f t="shared" si="29"/>
        <v>989.99999999999989</v>
      </c>
      <c r="X150">
        <f t="shared" si="30"/>
        <v>135.9666</v>
      </c>
      <c r="Y150">
        <f t="shared" si="31"/>
        <v>11.229020287144445</v>
      </c>
      <c r="Z150">
        <f>Table1[[#This Row],[Accel (N)]]+Table1[[#This Row],[RR (N)]]+Table1[[#This Row],[Aero Drag (N)]]</f>
        <v>1137.1956202871445</v>
      </c>
      <c r="AA150">
        <f>Table1[[#This Row],[Total (N)]]*((E150/3.6)/1000)</f>
        <v>5.1805578257525475</v>
      </c>
      <c r="AB150">
        <f>Table1[[#This Row],[Power (kW)]]*1000</f>
        <v>5180.5578257525476</v>
      </c>
      <c r="AC150">
        <f>(Table1[[#This Row],[Power (kW)]]*1000)*D150</f>
        <v>735639.2112568618</v>
      </c>
      <c r="AD150" s="25">
        <f t="shared" si="32"/>
        <v>0</v>
      </c>
      <c r="AE150" s="25">
        <f t="shared" si="33"/>
        <v>5180.5578257525476</v>
      </c>
      <c r="AF150" s="25">
        <f>SUM($AD$8:AD150)</f>
        <v>84543.13549760665</v>
      </c>
      <c r="AG150" s="25">
        <f>SUM($AE$8:AE150)</f>
        <v>208409.04833392092</v>
      </c>
      <c r="AH150" s="25"/>
      <c r="AI150" s="37">
        <f>SUM($AD$8:AD150)</f>
        <v>84543.13549760665</v>
      </c>
      <c r="AJ150" s="37">
        <f>SUM($AE$8:AE150)</f>
        <v>208409.04833392092</v>
      </c>
      <c r="AK150" s="37">
        <f t="shared" si="34"/>
        <v>59180.194848324652</v>
      </c>
    </row>
    <row r="151" spans="2:37" x14ac:dyDescent="0.3">
      <c r="B151" s="3" t="s">
        <v>47</v>
      </c>
      <c r="C151" s="3">
        <v>143</v>
      </c>
      <c r="D151" s="3">
        <v>143</v>
      </c>
      <c r="E151" s="10">
        <v>18.899999999999999</v>
      </c>
      <c r="F151" s="17">
        <f t="shared" si="35"/>
        <v>0.4861111111111111</v>
      </c>
      <c r="G151" s="17">
        <f t="shared" si="36"/>
        <v>1.75</v>
      </c>
      <c r="S151">
        <f t="shared" si="26"/>
        <v>0</v>
      </c>
      <c r="T151">
        <f t="shared" si="27"/>
        <v>18.899999999999999</v>
      </c>
      <c r="U151">
        <f t="shared" si="28"/>
        <v>5.2499999999999991</v>
      </c>
      <c r="W151">
        <f t="shared" si="29"/>
        <v>481.25</v>
      </c>
      <c r="X151">
        <f t="shared" si="30"/>
        <v>135.9666</v>
      </c>
      <c r="Y151">
        <f t="shared" si="31"/>
        <v>14.913438194418747</v>
      </c>
      <c r="Z151">
        <f>Table1[[#This Row],[Accel (N)]]+Table1[[#This Row],[RR (N)]]+Table1[[#This Row],[Aero Drag (N)]]</f>
        <v>632.13003819441872</v>
      </c>
      <c r="AA151">
        <f>Table1[[#This Row],[Total (N)]]*((E151/3.6)/1000)</f>
        <v>3.3186827005206978</v>
      </c>
      <c r="AB151">
        <f>Table1[[#This Row],[Power (kW)]]*1000</f>
        <v>3318.6827005206978</v>
      </c>
      <c r="AC151">
        <f>(Table1[[#This Row],[Power (kW)]]*1000)*D151</f>
        <v>474571.62617445982</v>
      </c>
      <c r="AD151" s="25">
        <f t="shared" si="32"/>
        <v>0</v>
      </c>
      <c r="AE151" s="25">
        <f t="shared" si="33"/>
        <v>3318.6827005206978</v>
      </c>
      <c r="AF151" s="25">
        <f>SUM($AD$8:AD151)</f>
        <v>84543.13549760665</v>
      </c>
      <c r="AG151" s="25">
        <f>SUM($AE$8:AE151)</f>
        <v>211727.73103444162</v>
      </c>
      <c r="AH151" s="25"/>
      <c r="AI151" s="37">
        <f>SUM($AD$8:AD151)</f>
        <v>84543.13549760665</v>
      </c>
      <c r="AJ151" s="37">
        <f>SUM($AE$8:AE151)</f>
        <v>211727.73103444162</v>
      </c>
      <c r="AK151" s="37">
        <f t="shared" si="34"/>
        <v>59180.194848324652</v>
      </c>
    </row>
    <row r="152" spans="2:37" x14ac:dyDescent="0.3">
      <c r="B152" s="3" t="s">
        <v>47</v>
      </c>
      <c r="C152" s="3">
        <v>144</v>
      </c>
      <c r="D152" s="3">
        <v>144</v>
      </c>
      <c r="E152" s="10">
        <v>19.899999999999999</v>
      </c>
      <c r="F152" s="17">
        <f t="shared" si="35"/>
        <v>0.26388888888888917</v>
      </c>
      <c r="G152" s="17">
        <f t="shared" si="36"/>
        <v>0.95000000000000107</v>
      </c>
      <c r="S152">
        <f t="shared" si="26"/>
        <v>0</v>
      </c>
      <c r="T152">
        <f t="shared" si="27"/>
        <v>19.899999999999999</v>
      </c>
      <c r="U152">
        <f t="shared" si="28"/>
        <v>5.5277777777777777</v>
      </c>
      <c r="W152">
        <f t="shared" si="29"/>
        <v>261.25000000000028</v>
      </c>
      <c r="X152">
        <f t="shared" si="30"/>
        <v>135.9666</v>
      </c>
      <c r="Y152">
        <f t="shared" si="31"/>
        <v>16.533329580279862</v>
      </c>
      <c r="Z152">
        <f>Table1[[#This Row],[Accel (N)]]+Table1[[#This Row],[RR (N)]]+Table1[[#This Row],[Aero Drag (N)]]</f>
        <v>413.7499295802802</v>
      </c>
      <c r="AA152">
        <f>Table1[[#This Row],[Total (N)]]*((E152/3.6)/1000)</f>
        <v>2.2871176662909929</v>
      </c>
      <c r="AB152">
        <f>Table1[[#This Row],[Power (kW)]]*1000</f>
        <v>2287.1176662909929</v>
      </c>
      <c r="AC152">
        <f>(Table1[[#This Row],[Power (kW)]]*1000)*D152</f>
        <v>329344.94394590298</v>
      </c>
      <c r="AD152" s="25">
        <f t="shared" si="32"/>
        <v>0</v>
      </c>
      <c r="AE152" s="25">
        <f t="shared" si="33"/>
        <v>2287.1176662909929</v>
      </c>
      <c r="AF152" s="25">
        <f>SUM($AD$8:AD152)</f>
        <v>84543.13549760665</v>
      </c>
      <c r="AG152" s="25">
        <f>SUM($AE$8:AE152)</f>
        <v>214014.8487007326</v>
      </c>
      <c r="AH152" s="25"/>
      <c r="AI152" s="37">
        <f>SUM($AD$8:AD152)</f>
        <v>84543.13549760665</v>
      </c>
      <c r="AJ152" s="37">
        <f>SUM($AE$8:AE152)</f>
        <v>214014.8487007326</v>
      </c>
      <c r="AK152" s="37">
        <f t="shared" si="34"/>
        <v>59180.194848324652</v>
      </c>
    </row>
    <row r="153" spans="2:37" x14ac:dyDescent="0.3">
      <c r="B153" s="3" t="s">
        <v>47</v>
      </c>
      <c r="C153" s="3">
        <v>145</v>
      </c>
      <c r="D153" s="3">
        <v>145</v>
      </c>
      <c r="E153" s="10">
        <v>20.8</v>
      </c>
      <c r="F153" s="17">
        <f t="shared" si="35"/>
        <v>0.40277777777777807</v>
      </c>
      <c r="G153" s="17">
        <f t="shared" si="36"/>
        <v>1.4500000000000011</v>
      </c>
      <c r="S153">
        <f t="shared" si="26"/>
        <v>0</v>
      </c>
      <c r="T153">
        <f t="shared" si="27"/>
        <v>20.8</v>
      </c>
      <c r="U153">
        <f t="shared" si="28"/>
        <v>5.7777777777777777</v>
      </c>
      <c r="W153">
        <f t="shared" si="29"/>
        <v>398.75000000000028</v>
      </c>
      <c r="X153">
        <f t="shared" si="30"/>
        <v>135.9666</v>
      </c>
      <c r="Y153">
        <f t="shared" si="31"/>
        <v>18.062623947911113</v>
      </c>
      <c r="Z153">
        <f>Table1[[#This Row],[Accel (N)]]+Table1[[#This Row],[RR (N)]]+Table1[[#This Row],[Aero Drag (N)]]</f>
        <v>552.77922394791142</v>
      </c>
      <c r="AA153">
        <f>Table1[[#This Row],[Total (N)]]*((E153/3.6)/1000)</f>
        <v>3.1938355161434879</v>
      </c>
      <c r="AB153">
        <f>Table1[[#This Row],[Power (kW)]]*1000</f>
        <v>3193.8355161434879</v>
      </c>
      <c r="AC153">
        <f>(Table1[[#This Row],[Power (kW)]]*1000)*D153</f>
        <v>463106.14984080574</v>
      </c>
      <c r="AD153" s="25">
        <f t="shared" si="32"/>
        <v>0</v>
      </c>
      <c r="AE153" s="25">
        <f t="shared" si="33"/>
        <v>3193.8355161434879</v>
      </c>
      <c r="AF153" s="25">
        <f>SUM($AD$8:AD153)</f>
        <v>84543.13549760665</v>
      </c>
      <c r="AG153" s="25">
        <f>SUM($AE$8:AE153)</f>
        <v>217208.68421687608</v>
      </c>
      <c r="AH153" s="25"/>
      <c r="AI153" s="37">
        <f>SUM($AD$8:AD153)</f>
        <v>84543.13549760665</v>
      </c>
      <c r="AJ153" s="37">
        <f>SUM($AE$8:AE153)</f>
        <v>217208.68421687608</v>
      </c>
      <c r="AK153" s="37">
        <f t="shared" si="34"/>
        <v>59180.194848324652</v>
      </c>
    </row>
    <row r="154" spans="2:37" x14ac:dyDescent="0.3">
      <c r="B154" s="3" t="s">
        <v>47</v>
      </c>
      <c r="C154" s="3">
        <v>146</v>
      </c>
      <c r="D154" s="3">
        <v>146</v>
      </c>
      <c r="E154" s="10">
        <v>22.8</v>
      </c>
      <c r="F154" s="17">
        <f t="shared" si="35"/>
        <v>0.63888888888888862</v>
      </c>
      <c r="G154" s="17">
        <f t="shared" si="36"/>
        <v>2.2999999999999989</v>
      </c>
      <c r="S154">
        <f t="shared" si="26"/>
        <v>0</v>
      </c>
      <c r="T154">
        <f t="shared" si="27"/>
        <v>22.8</v>
      </c>
      <c r="U154">
        <f t="shared" si="28"/>
        <v>6.333333333333333</v>
      </c>
      <c r="W154">
        <f t="shared" si="29"/>
        <v>632.49999999999977</v>
      </c>
      <c r="X154">
        <f t="shared" si="30"/>
        <v>135.9666</v>
      </c>
      <c r="Y154">
        <f t="shared" si="31"/>
        <v>21.7032045883</v>
      </c>
      <c r="Z154">
        <f>Table1[[#This Row],[Accel (N)]]+Table1[[#This Row],[RR (N)]]+Table1[[#This Row],[Aero Drag (N)]]</f>
        <v>790.16980458829971</v>
      </c>
      <c r="AA154">
        <f>Table1[[#This Row],[Total (N)]]*((E154/3.6)/1000)</f>
        <v>5.0044087623925648</v>
      </c>
      <c r="AB154">
        <f>Table1[[#This Row],[Power (kW)]]*1000</f>
        <v>5004.4087623925652</v>
      </c>
      <c r="AC154">
        <f>(Table1[[#This Row],[Power (kW)]]*1000)*D154</f>
        <v>730643.67930931447</v>
      </c>
      <c r="AD154" s="25">
        <f t="shared" si="32"/>
        <v>0</v>
      </c>
      <c r="AE154" s="25">
        <f t="shared" si="33"/>
        <v>5004.4087623925652</v>
      </c>
      <c r="AF154" s="25">
        <f>SUM($AD$8:AD154)</f>
        <v>84543.13549760665</v>
      </c>
      <c r="AG154" s="25">
        <f>SUM($AE$8:AE154)</f>
        <v>222213.09297926864</v>
      </c>
      <c r="AH154" s="25"/>
      <c r="AI154" s="37">
        <f>SUM($AD$8:AD154)</f>
        <v>84543.13549760665</v>
      </c>
      <c r="AJ154" s="37">
        <f>SUM($AE$8:AE154)</f>
        <v>222213.09297926864</v>
      </c>
      <c r="AK154" s="37">
        <f t="shared" si="34"/>
        <v>59180.194848324652</v>
      </c>
    </row>
    <row r="155" spans="2:37" x14ac:dyDescent="0.3">
      <c r="B155" s="3" t="s">
        <v>47</v>
      </c>
      <c r="C155" s="3">
        <v>147</v>
      </c>
      <c r="D155" s="3">
        <v>147</v>
      </c>
      <c r="E155" s="10">
        <v>25.4</v>
      </c>
      <c r="F155" s="17">
        <f t="shared" si="35"/>
        <v>0.68055555555555536</v>
      </c>
      <c r="G155" s="17">
        <f t="shared" si="36"/>
        <v>2.4499999999999993</v>
      </c>
      <c r="S155">
        <f t="shared" si="26"/>
        <v>0</v>
      </c>
      <c r="T155">
        <f t="shared" si="27"/>
        <v>25.4</v>
      </c>
      <c r="U155">
        <f t="shared" si="28"/>
        <v>7.0555555555555554</v>
      </c>
      <c r="W155">
        <f t="shared" si="29"/>
        <v>673.74999999999977</v>
      </c>
      <c r="X155">
        <f t="shared" si="30"/>
        <v>135.9666</v>
      </c>
      <c r="Y155">
        <f t="shared" si="31"/>
        <v>26.935286765519447</v>
      </c>
      <c r="Z155">
        <f>Table1[[#This Row],[Accel (N)]]+Table1[[#This Row],[RR (N)]]+Table1[[#This Row],[Aero Drag (N)]]</f>
        <v>836.65188676551918</v>
      </c>
      <c r="AA155">
        <f>Table1[[#This Row],[Total (N)]]*((E155/3.6)/1000)</f>
        <v>5.9030438677344961</v>
      </c>
      <c r="AB155">
        <f>Table1[[#This Row],[Power (kW)]]*1000</f>
        <v>5903.0438677344964</v>
      </c>
      <c r="AC155">
        <f>(Table1[[#This Row],[Power (kW)]]*1000)*D155</f>
        <v>867747.44855697092</v>
      </c>
      <c r="AD155" s="25">
        <f t="shared" si="32"/>
        <v>0</v>
      </c>
      <c r="AE155" s="25">
        <f t="shared" si="33"/>
        <v>5903.0438677344964</v>
      </c>
      <c r="AF155" s="25">
        <f>SUM($AD$8:AD155)</f>
        <v>84543.13549760665</v>
      </c>
      <c r="AG155" s="25">
        <f>SUM($AE$8:AE155)</f>
        <v>228116.13684700313</v>
      </c>
      <c r="AH155" s="25"/>
      <c r="AI155" s="37">
        <f>SUM($AD$8:AD155)</f>
        <v>84543.13549760665</v>
      </c>
      <c r="AJ155" s="37">
        <f>SUM($AE$8:AE155)</f>
        <v>228116.13684700313</v>
      </c>
      <c r="AK155" s="37">
        <f t="shared" si="34"/>
        <v>59180.194848324652</v>
      </c>
    </row>
    <row r="156" spans="2:37" x14ac:dyDescent="0.3">
      <c r="B156" s="3" t="s">
        <v>47</v>
      </c>
      <c r="C156" s="3">
        <v>148</v>
      </c>
      <c r="D156" s="3">
        <v>148</v>
      </c>
      <c r="E156" s="10">
        <v>27.7</v>
      </c>
      <c r="F156" s="17">
        <f t="shared" si="35"/>
        <v>0.5277777777777779</v>
      </c>
      <c r="G156" s="17">
        <f t="shared" si="36"/>
        <v>1.9000000000000004</v>
      </c>
      <c r="S156">
        <f t="shared" si="26"/>
        <v>0</v>
      </c>
      <c r="T156">
        <f t="shared" si="27"/>
        <v>27.7</v>
      </c>
      <c r="U156">
        <f t="shared" si="28"/>
        <v>7.6944444444444438</v>
      </c>
      <c r="W156">
        <f t="shared" si="29"/>
        <v>522.50000000000011</v>
      </c>
      <c r="X156">
        <f t="shared" si="30"/>
        <v>135.9666</v>
      </c>
      <c r="Y156">
        <f t="shared" si="31"/>
        <v>32.034187150963191</v>
      </c>
      <c r="Z156">
        <f>Table1[[#This Row],[Accel (N)]]+Table1[[#This Row],[RR (N)]]+Table1[[#This Row],[Aero Drag (N)]]</f>
        <v>690.50078715096333</v>
      </c>
      <c r="AA156">
        <f>Table1[[#This Row],[Total (N)]]*((E156/3.6)/1000)</f>
        <v>5.3130199455782456</v>
      </c>
      <c r="AB156">
        <f>Table1[[#This Row],[Power (kW)]]*1000</f>
        <v>5313.0199455782458</v>
      </c>
      <c r="AC156">
        <f>(Table1[[#This Row],[Power (kW)]]*1000)*D156</f>
        <v>786326.95194558043</v>
      </c>
      <c r="AD156" s="25">
        <f t="shared" si="32"/>
        <v>0</v>
      </c>
      <c r="AE156" s="25">
        <f t="shared" si="33"/>
        <v>5313.0199455782458</v>
      </c>
      <c r="AF156" s="25">
        <f>SUM($AD$8:AD156)</f>
        <v>84543.13549760665</v>
      </c>
      <c r="AG156" s="25">
        <f>SUM($AE$8:AE156)</f>
        <v>233429.15679258137</v>
      </c>
      <c r="AH156" s="25"/>
      <c r="AI156" s="37">
        <f>SUM($AD$8:AD156)</f>
        <v>84543.13549760665</v>
      </c>
      <c r="AJ156" s="37">
        <f>SUM($AE$8:AE156)</f>
        <v>233429.15679258137</v>
      </c>
      <c r="AK156" s="37">
        <f t="shared" si="34"/>
        <v>59180.194848324652</v>
      </c>
    </row>
    <row r="157" spans="2:37" x14ac:dyDescent="0.3">
      <c r="B157" s="3" t="s">
        <v>47</v>
      </c>
      <c r="C157" s="3">
        <v>149</v>
      </c>
      <c r="D157" s="3">
        <v>149</v>
      </c>
      <c r="E157" s="10">
        <v>29.2</v>
      </c>
      <c r="F157" s="17">
        <f t="shared" si="35"/>
        <v>0.29166666666666685</v>
      </c>
      <c r="G157" s="17">
        <f t="shared" si="36"/>
        <v>1.0500000000000007</v>
      </c>
      <c r="S157">
        <f t="shared" si="26"/>
        <v>0</v>
      </c>
      <c r="T157">
        <f t="shared" si="27"/>
        <v>29.2</v>
      </c>
      <c r="U157">
        <f t="shared" si="28"/>
        <v>8.1111111111111107</v>
      </c>
      <c r="W157">
        <f t="shared" si="29"/>
        <v>288.75000000000017</v>
      </c>
      <c r="X157">
        <f t="shared" si="30"/>
        <v>135.9666</v>
      </c>
      <c r="Y157">
        <f t="shared" si="31"/>
        <v>35.597530702077776</v>
      </c>
      <c r="Z157">
        <f>Table1[[#This Row],[Accel (N)]]+Table1[[#This Row],[RR (N)]]+Table1[[#This Row],[Aero Drag (N)]]</f>
        <v>460.31413070207799</v>
      </c>
      <c r="AA157">
        <f>Table1[[#This Row],[Total (N)]]*((E157/3.6)/1000)</f>
        <v>3.7336590601390767</v>
      </c>
      <c r="AB157">
        <f>Table1[[#This Row],[Power (kW)]]*1000</f>
        <v>3733.6590601390767</v>
      </c>
      <c r="AC157">
        <f>(Table1[[#This Row],[Power (kW)]]*1000)*D157</f>
        <v>556315.19996072247</v>
      </c>
      <c r="AD157" s="25">
        <f t="shared" si="32"/>
        <v>0</v>
      </c>
      <c r="AE157" s="25">
        <f t="shared" si="33"/>
        <v>3733.6590601390767</v>
      </c>
      <c r="AF157" s="25">
        <f>SUM($AD$8:AD157)</f>
        <v>84543.13549760665</v>
      </c>
      <c r="AG157" s="25">
        <f>SUM($AE$8:AE157)</f>
        <v>237162.81585272044</v>
      </c>
      <c r="AH157" s="25"/>
      <c r="AI157" s="37">
        <f>SUM($AD$8:AD157)</f>
        <v>84543.13549760665</v>
      </c>
      <c r="AJ157" s="37">
        <f>SUM($AE$8:AE157)</f>
        <v>237162.81585272044</v>
      </c>
      <c r="AK157" s="37">
        <f t="shared" si="34"/>
        <v>59180.194848324652</v>
      </c>
    </row>
    <row r="158" spans="2:37" x14ac:dyDescent="0.3">
      <c r="B158" s="3" t="s">
        <v>47</v>
      </c>
      <c r="C158" s="3">
        <v>150</v>
      </c>
      <c r="D158" s="3">
        <v>150</v>
      </c>
      <c r="E158" s="10">
        <v>29.8</v>
      </c>
      <c r="F158" s="17">
        <f t="shared" si="35"/>
        <v>2.7777777777777679E-2</v>
      </c>
      <c r="G158" s="17">
        <f t="shared" si="36"/>
        <v>9.9999999999999645E-2</v>
      </c>
      <c r="S158">
        <f t="shared" si="26"/>
        <v>0</v>
      </c>
      <c r="T158">
        <f t="shared" si="27"/>
        <v>29.8</v>
      </c>
      <c r="U158">
        <f t="shared" si="28"/>
        <v>8.2777777777777786</v>
      </c>
      <c r="W158">
        <f t="shared" si="29"/>
        <v>27.499999999999901</v>
      </c>
      <c r="X158">
        <f t="shared" si="30"/>
        <v>135.9666</v>
      </c>
      <c r="Y158">
        <f t="shared" si="31"/>
        <v>37.075472842786127</v>
      </c>
      <c r="Z158">
        <f>Table1[[#This Row],[Accel (N)]]+Table1[[#This Row],[RR (N)]]+Table1[[#This Row],[Aero Drag (N)]]</f>
        <v>200.54207284278604</v>
      </c>
      <c r="AA158">
        <f>Table1[[#This Row],[Total (N)]]*((E158/3.6)/1000)</f>
        <v>1.6600427140875067</v>
      </c>
      <c r="AB158">
        <f>Table1[[#This Row],[Power (kW)]]*1000</f>
        <v>1660.0427140875067</v>
      </c>
      <c r="AC158">
        <f>(Table1[[#This Row],[Power (kW)]]*1000)*D158</f>
        <v>249006.40711312601</v>
      </c>
      <c r="AD158" s="25">
        <f t="shared" si="32"/>
        <v>0</v>
      </c>
      <c r="AE158" s="25">
        <f t="shared" si="33"/>
        <v>1660.0427140875067</v>
      </c>
      <c r="AF158" s="25">
        <f>SUM($AD$8:AD158)</f>
        <v>84543.13549760665</v>
      </c>
      <c r="AG158" s="25">
        <f>SUM($AE$8:AE158)</f>
        <v>238822.85856680793</v>
      </c>
      <c r="AH158" s="25"/>
      <c r="AI158" s="37">
        <f>SUM($AD$8:AD158)</f>
        <v>84543.13549760665</v>
      </c>
      <c r="AJ158" s="37">
        <f>SUM($AE$8:AE158)</f>
        <v>238822.85856680793</v>
      </c>
      <c r="AK158" s="37">
        <f t="shared" si="34"/>
        <v>59180.194848324652</v>
      </c>
    </row>
    <row r="159" spans="2:37" x14ac:dyDescent="0.3">
      <c r="B159" s="3" t="s">
        <v>47</v>
      </c>
      <c r="C159" s="3">
        <v>151</v>
      </c>
      <c r="D159" s="3">
        <v>151</v>
      </c>
      <c r="E159" s="10">
        <v>29.4</v>
      </c>
      <c r="F159" s="17">
        <f t="shared" si="35"/>
        <v>-0.36111111111111133</v>
      </c>
      <c r="G159" s="17">
        <f t="shared" si="36"/>
        <v>-1.3000000000000007</v>
      </c>
      <c r="S159">
        <f t="shared" si="26"/>
        <v>0</v>
      </c>
      <c r="T159">
        <f t="shared" si="27"/>
        <v>29.4</v>
      </c>
      <c r="U159">
        <f t="shared" si="28"/>
        <v>8.1666666666666661</v>
      </c>
      <c r="W159">
        <f t="shared" si="29"/>
        <v>-357.50000000000023</v>
      </c>
      <c r="X159">
        <f t="shared" si="30"/>
        <v>135.9666</v>
      </c>
      <c r="Y159">
        <f t="shared" si="31"/>
        <v>36.086838100074999</v>
      </c>
      <c r="Z159">
        <f>Table1[[#This Row],[Accel (N)]]+Table1[[#This Row],[RR (N)]]+Table1[[#This Row],[Aero Drag (N)]]</f>
        <v>-185.44656189992523</v>
      </c>
      <c r="AA159">
        <f>Table1[[#This Row],[Total (N)]]*((E159/3.6)/1000)</f>
        <v>-1.5144802555160559</v>
      </c>
      <c r="AB159">
        <f>Table1[[#This Row],[Power (kW)]]*1000</f>
        <v>-1514.4802555160559</v>
      </c>
      <c r="AC159">
        <f>(Table1[[#This Row],[Power (kW)]]*1000)*D159</f>
        <v>-228686.51858292444</v>
      </c>
      <c r="AD159" s="25">
        <f t="shared" si="32"/>
        <v>1514.4802555160559</v>
      </c>
      <c r="AE159" s="25">
        <f t="shared" si="33"/>
        <v>0</v>
      </c>
      <c r="AF159" s="25">
        <f>SUM($AD$8:AD159)</f>
        <v>86057.615753122707</v>
      </c>
      <c r="AG159" s="25">
        <f>SUM($AE$8:AE159)</f>
        <v>238822.85856680793</v>
      </c>
      <c r="AH159" s="25"/>
      <c r="AI159" s="37">
        <f>SUM($AD$8:AD159)</f>
        <v>86057.615753122707</v>
      </c>
      <c r="AJ159" s="37">
        <f>SUM($AE$8:AE159)</f>
        <v>238822.85856680793</v>
      </c>
      <c r="AK159" s="37">
        <f t="shared" si="34"/>
        <v>60240.331027185894</v>
      </c>
    </row>
    <row r="160" spans="2:37" x14ac:dyDescent="0.3">
      <c r="B160" s="3" t="s">
        <v>47</v>
      </c>
      <c r="C160" s="3">
        <v>152</v>
      </c>
      <c r="D160" s="3">
        <v>152</v>
      </c>
      <c r="E160" s="10">
        <v>27.2</v>
      </c>
      <c r="F160" s="17">
        <f t="shared" si="35"/>
        <v>-0.94444444444444398</v>
      </c>
      <c r="G160" s="17">
        <f t="shared" si="36"/>
        <v>-3.3999999999999986</v>
      </c>
      <c r="S160">
        <f t="shared" si="26"/>
        <v>0</v>
      </c>
      <c r="T160">
        <f t="shared" si="27"/>
        <v>27.2</v>
      </c>
      <c r="U160">
        <f t="shared" si="28"/>
        <v>7.5555555555555554</v>
      </c>
      <c r="W160">
        <f t="shared" si="29"/>
        <v>-934.99999999999955</v>
      </c>
      <c r="X160">
        <f t="shared" si="30"/>
        <v>135.9666</v>
      </c>
      <c r="Y160">
        <f t="shared" si="31"/>
        <v>30.888155745244447</v>
      </c>
      <c r="Z160">
        <f>Table1[[#This Row],[Accel (N)]]+Table1[[#This Row],[RR (N)]]+Table1[[#This Row],[Aero Drag (N)]]</f>
        <v>-768.14524425475508</v>
      </c>
      <c r="AA160">
        <f>Table1[[#This Row],[Total (N)]]*((E160/3.6)/1000)</f>
        <v>-5.8037640677025939</v>
      </c>
      <c r="AB160">
        <f>Table1[[#This Row],[Power (kW)]]*1000</f>
        <v>-5803.7640677025938</v>
      </c>
      <c r="AC160">
        <f>(Table1[[#This Row],[Power (kW)]]*1000)*D160</f>
        <v>-882172.13829079422</v>
      </c>
      <c r="AD160" s="25">
        <f t="shared" si="32"/>
        <v>5803.7640677025938</v>
      </c>
      <c r="AE160" s="25">
        <f t="shared" si="33"/>
        <v>0</v>
      </c>
      <c r="AF160" s="25">
        <f>SUM($AD$8:AD160)</f>
        <v>91861.379820825299</v>
      </c>
      <c r="AG160" s="25">
        <f>SUM($AE$8:AE160)</f>
        <v>238822.85856680793</v>
      </c>
      <c r="AH160" s="25"/>
      <c r="AI160" s="37">
        <f>SUM($AD$8:AD160)</f>
        <v>91861.379820825299</v>
      </c>
      <c r="AJ160" s="37">
        <f>SUM($AE$8:AE160)</f>
        <v>238822.85856680793</v>
      </c>
      <c r="AK160" s="37">
        <f t="shared" si="34"/>
        <v>64302.965874577705</v>
      </c>
    </row>
    <row r="161" spans="2:37" x14ac:dyDescent="0.3">
      <c r="B161" s="3" t="s">
        <v>47</v>
      </c>
      <c r="C161" s="3">
        <v>153</v>
      </c>
      <c r="D161" s="3">
        <v>153</v>
      </c>
      <c r="E161" s="10">
        <v>22.6</v>
      </c>
      <c r="F161" s="17">
        <f t="shared" si="35"/>
        <v>-1.3749999999999998</v>
      </c>
      <c r="G161" s="17">
        <f t="shared" si="36"/>
        <v>-4.9499999999999993</v>
      </c>
      <c r="S161">
        <f t="shared" si="26"/>
        <v>0</v>
      </c>
      <c r="T161">
        <f t="shared" si="27"/>
        <v>22.6</v>
      </c>
      <c r="U161">
        <f t="shared" si="28"/>
        <v>6.2777777777777777</v>
      </c>
      <c r="W161">
        <f t="shared" si="29"/>
        <v>-1361.2499999999998</v>
      </c>
      <c r="X161">
        <f t="shared" si="30"/>
        <v>135.9666</v>
      </c>
      <c r="Y161">
        <f t="shared" si="31"/>
        <v>21.324116604186113</v>
      </c>
      <c r="Z161">
        <f>Table1[[#This Row],[Accel (N)]]+Table1[[#This Row],[RR (N)]]+Table1[[#This Row],[Aero Drag (N)]]</f>
        <v>-1203.9592833958136</v>
      </c>
      <c r="AA161">
        <f>Table1[[#This Row],[Total (N)]]*((E161/3.6)/1000)</f>
        <v>-7.5581888346514967</v>
      </c>
      <c r="AB161">
        <f>Table1[[#This Row],[Power (kW)]]*1000</f>
        <v>-7558.188834651497</v>
      </c>
      <c r="AC161">
        <f>(Table1[[#This Row],[Power (kW)]]*1000)*D161</f>
        <v>-1156402.891701679</v>
      </c>
      <c r="AD161" s="25">
        <f t="shared" si="32"/>
        <v>7558.188834651497</v>
      </c>
      <c r="AE161" s="25">
        <f t="shared" si="33"/>
        <v>0</v>
      </c>
      <c r="AF161" s="25">
        <f>SUM($AD$8:AD161)</f>
        <v>99419.568655476789</v>
      </c>
      <c r="AG161" s="25">
        <f>SUM($AE$8:AE161)</f>
        <v>238822.85856680793</v>
      </c>
      <c r="AH161" s="25"/>
      <c r="AI161" s="37">
        <f>SUM($AD$8:AD161)</f>
        <v>99419.568655476789</v>
      </c>
      <c r="AJ161" s="37">
        <f>SUM($AE$8:AE161)</f>
        <v>238822.85856680793</v>
      </c>
      <c r="AK161" s="37">
        <f t="shared" si="34"/>
        <v>69593.698058833746</v>
      </c>
    </row>
    <row r="162" spans="2:37" x14ac:dyDescent="0.3">
      <c r="B162" s="3" t="s">
        <v>47</v>
      </c>
      <c r="C162" s="3">
        <v>154</v>
      </c>
      <c r="D162" s="3">
        <v>154</v>
      </c>
      <c r="E162" s="10">
        <v>17.3</v>
      </c>
      <c r="F162" s="17">
        <f t="shared" si="35"/>
        <v>-1.2916666666666667</v>
      </c>
      <c r="G162" s="17">
        <f t="shared" si="36"/>
        <v>-4.6500000000000004</v>
      </c>
      <c r="S162">
        <f t="shared" si="26"/>
        <v>0</v>
      </c>
      <c r="T162">
        <f t="shared" si="27"/>
        <v>17.3</v>
      </c>
      <c r="U162">
        <f t="shared" si="28"/>
        <v>4.8055555555555554</v>
      </c>
      <c r="W162">
        <f t="shared" si="29"/>
        <v>-1278.75</v>
      </c>
      <c r="X162">
        <f t="shared" si="30"/>
        <v>135.9666</v>
      </c>
      <c r="Y162">
        <f t="shared" si="31"/>
        <v>12.495291053463196</v>
      </c>
      <c r="Z162">
        <f>Table1[[#This Row],[Accel (N)]]+Table1[[#This Row],[RR (N)]]+Table1[[#This Row],[Aero Drag (N)]]</f>
        <v>-1130.2881089465368</v>
      </c>
      <c r="AA162">
        <f>Table1[[#This Row],[Total (N)]]*((E162/3.6)/1000)</f>
        <v>-5.431662301326412</v>
      </c>
      <c r="AB162">
        <f>Table1[[#This Row],[Power (kW)]]*1000</f>
        <v>-5431.6623013264125</v>
      </c>
      <c r="AC162">
        <f>(Table1[[#This Row],[Power (kW)]]*1000)*D162</f>
        <v>-836475.99440426752</v>
      </c>
      <c r="AD162" s="25">
        <f t="shared" si="32"/>
        <v>5431.6623013264125</v>
      </c>
      <c r="AE162" s="25">
        <f t="shared" si="33"/>
        <v>0</v>
      </c>
      <c r="AF162" s="25">
        <f>SUM($AD$8:AD162)</f>
        <v>104851.23095680321</v>
      </c>
      <c r="AG162" s="25">
        <f>SUM($AE$8:AE162)</f>
        <v>238822.85856680793</v>
      </c>
      <c r="AH162" s="25"/>
      <c r="AI162" s="37">
        <f>SUM($AD$8:AD162)</f>
        <v>104851.23095680321</v>
      </c>
      <c r="AJ162" s="37">
        <f>SUM($AE$8:AE162)</f>
        <v>238822.85856680793</v>
      </c>
      <c r="AK162" s="37">
        <f t="shared" si="34"/>
        <v>73395.861669762235</v>
      </c>
    </row>
    <row r="163" spans="2:37" x14ac:dyDescent="0.3">
      <c r="B163" s="3" t="s">
        <v>47</v>
      </c>
      <c r="C163" s="3">
        <v>155</v>
      </c>
      <c r="D163" s="3">
        <v>155</v>
      </c>
      <c r="E163" s="10">
        <v>13.3</v>
      </c>
      <c r="F163" s="17">
        <f t="shared" si="35"/>
        <v>-0.73611111111111116</v>
      </c>
      <c r="G163" s="17">
        <f t="shared" si="36"/>
        <v>-2.6500000000000004</v>
      </c>
      <c r="S163">
        <f t="shared" si="26"/>
        <v>0</v>
      </c>
      <c r="T163">
        <f t="shared" si="27"/>
        <v>13.3</v>
      </c>
      <c r="U163">
        <f t="shared" si="28"/>
        <v>3.6944444444444446</v>
      </c>
      <c r="W163">
        <f t="shared" si="29"/>
        <v>-728.75</v>
      </c>
      <c r="X163">
        <f t="shared" si="30"/>
        <v>135.9666</v>
      </c>
      <c r="Y163">
        <f t="shared" si="31"/>
        <v>7.3851182279631962</v>
      </c>
      <c r="Z163">
        <f>Table1[[#This Row],[Accel (N)]]+Table1[[#This Row],[RR (N)]]+Table1[[#This Row],[Aero Drag (N)]]</f>
        <v>-585.39828177203685</v>
      </c>
      <c r="AA163">
        <f>Table1[[#This Row],[Total (N)]]*((E163/3.6)/1000)</f>
        <v>-2.1627214298800252</v>
      </c>
      <c r="AB163">
        <f>Table1[[#This Row],[Power (kW)]]*1000</f>
        <v>-2162.7214298800254</v>
      </c>
      <c r="AC163">
        <f>(Table1[[#This Row],[Power (kW)]]*1000)*D163</f>
        <v>-335221.82163140393</v>
      </c>
      <c r="AD163" s="25">
        <f t="shared" si="32"/>
        <v>2162.7214298800254</v>
      </c>
      <c r="AE163" s="25">
        <f t="shared" si="33"/>
        <v>0</v>
      </c>
      <c r="AF163" s="25">
        <f>SUM($AD$8:AD163)</f>
        <v>107013.95238668323</v>
      </c>
      <c r="AG163" s="25">
        <f>SUM($AE$8:AE163)</f>
        <v>238822.85856680793</v>
      </c>
      <c r="AH163" s="25"/>
      <c r="AI163" s="37">
        <f>SUM($AD$8:AD163)</f>
        <v>107013.95238668323</v>
      </c>
      <c r="AJ163" s="37">
        <f>SUM($AE$8:AE163)</f>
        <v>238822.85856680793</v>
      </c>
      <c r="AK163" s="37">
        <f t="shared" si="34"/>
        <v>74909.766670678262</v>
      </c>
    </row>
    <row r="164" spans="2:37" x14ac:dyDescent="0.3">
      <c r="B164" s="3" t="s">
        <v>47</v>
      </c>
      <c r="C164" s="3">
        <v>156</v>
      </c>
      <c r="D164" s="3">
        <v>156</v>
      </c>
      <c r="E164" s="10">
        <v>12</v>
      </c>
      <c r="F164" s="17">
        <f t="shared" si="35"/>
        <v>-9.7222222222222363E-2</v>
      </c>
      <c r="G164" s="17">
        <f t="shared" si="36"/>
        <v>-0.35000000000000053</v>
      </c>
      <c r="S164">
        <f t="shared" si="26"/>
        <v>0</v>
      </c>
      <c r="T164">
        <f t="shared" si="27"/>
        <v>12</v>
      </c>
      <c r="U164">
        <f t="shared" si="28"/>
        <v>3.333333333333333</v>
      </c>
      <c r="W164">
        <f t="shared" si="29"/>
        <v>-96.250000000000142</v>
      </c>
      <c r="X164">
        <f t="shared" si="30"/>
        <v>135.9666</v>
      </c>
      <c r="Y164">
        <f t="shared" si="31"/>
        <v>6.0119680299999994</v>
      </c>
      <c r="Z164">
        <f>Table1[[#This Row],[Accel (N)]]+Table1[[#This Row],[RR (N)]]+Table1[[#This Row],[Aero Drag (N)]]</f>
        <v>45.728568029999856</v>
      </c>
      <c r="AA164">
        <f>Table1[[#This Row],[Total (N)]]*((E164/3.6)/1000)</f>
        <v>0.1524285600999995</v>
      </c>
      <c r="AB164">
        <f>Table1[[#This Row],[Power (kW)]]*1000</f>
        <v>152.42856009999949</v>
      </c>
      <c r="AC164">
        <f>(Table1[[#This Row],[Power (kW)]]*1000)*D164</f>
        <v>23778.85537559992</v>
      </c>
      <c r="AD164" s="25">
        <f t="shared" si="32"/>
        <v>0</v>
      </c>
      <c r="AE164" s="25">
        <f t="shared" si="33"/>
        <v>152.42856009999949</v>
      </c>
      <c r="AF164" s="25">
        <f>SUM($AD$8:AD164)</f>
        <v>107013.95238668323</v>
      </c>
      <c r="AG164" s="25">
        <f>SUM($AE$8:AE164)</f>
        <v>238975.28712690793</v>
      </c>
      <c r="AH164" s="25"/>
      <c r="AI164" s="37">
        <f>SUM($AD$8:AD164)</f>
        <v>107013.95238668323</v>
      </c>
      <c r="AJ164" s="37">
        <f>SUM($AE$8:AE164)</f>
        <v>238975.28712690793</v>
      </c>
      <c r="AK164" s="37">
        <f t="shared" si="34"/>
        <v>74909.766670678262</v>
      </c>
    </row>
    <row r="165" spans="2:37" x14ac:dyDescent="0.3">
      <c r="B165" s="3" t="s">
        <v>47</v>
      </c>
      <c r="C165" s="3">
        <v>157</v>
      </c>
      <c r="D165" s="3">
        <v>157</v>
      </c>
      <c r="E165" s="10">
        <v>12.6</v>
      </c>
      <c r="F165" s="17">
        <f t="shared" si="35"/>
        <v>0.29166666666666663</v>
      </c>
      <c r="G165" s="17">
        <f t="shared" si="36"/>
        <v>1.0499999999999998</v>
      </c>
      <c r="S165">
        <f t="shared" si="26"/>
        <v>0</v>
      </c>
      <c r="T165">
        <f t="shared" si="27"/>
        <v>12.6</v>
      </c>
      <c r="U165">
        <f t="shared" si="28"/>
        <v>3.5</v>
      </c>
      <c r="W165">
        <f t="shared" si="29"/>
        <v>288.74999999999994</v>
      </c>
      <c r="X165">
        <f t="shared" si="30"/>
        <v>135.9666</v>
      </c>
      <c r="Y165">
        <f t="shared" si="31"/>
        <v>6.6281947530750012</v>
      </c>
      <c r="Z165">
        <f>Table1[[#This Row],[Accel (N)]]+Table1[[#This Row],[RR (N)]]+Table1[[#This Row],[Aero Drag (N)]]</f>
        <v>431.34479475307495</v>
      </c>
      <c r="AA165">
        <f>Table1[[#This Row],[Total (N)]]*((E165/3.6)/1000)</f>
        <v>1.5097067816357623</v>
      </c>
      <c r="AB165">
        <f>Table1[[#This Row],[Power (kW)]]*1000</f>
        <v>1509.7067816357624</v>
      </c>
      <c r="AC165">
        <f>(Table1[[#This Row],[Power (kW)]]*1000)*D165</f>
        <v>237023.96471681469</v>
      </c>
      <c r="AD165" s="25">
        <f t="shared" si="32"/>
        <v>0</v>
      </c>
      <c r="AE165" s="25">
        <f t="shared" si="33"/>
        <v>1509.7067816357624</v>
      </c>
      <c r="AF165" s="25">
        <f>SUM($AD$8:AD165)</f>
        <v>107013.95238668323</v>
      </c>
      <c r="AG165" s="25">
        <f>SUM($AE$8:AE165)</f>
        <v>240484.99390854369</v>
      </c>
      <c r="AH165" s="25"/>
      <c r="AI165" s="37">
        <f>SUM($AD$8:AD165)</f>
        <v>107013.95238668323</v>
      </c>
      <c r="AJ165" s="37">
        <f>SUM($AE$8:AE165)</f>
        <v>240484.99390854369</v>
      </c>
      <c r="AK165" s="37">
        <f t="shared" si="34"/>
        <v>74909.766670678262</v>
      </c>
    </row>
    <row r="166" spans="2:37" x14ac:dyDescent="0.3">
      <c r="B166" s="3" t="s">
        <v>47</v>
      </c>
      <c r="C166" s="3">
        <v>158</v>
      </c>
      <c r="D166" s="3">
        <v>158</v>
      </c>
      <c r="E166" s="10">
        <v>14.1</v>
      </c>
      <c r="F166" s="17">
        <f t="shared" si="35"/>
        <v>0.63888888888888884</v>
      </c>
      <c r="G166" s="17">
        <f t="shared" si="36"/>
        <v>2.2999999999999998</v>
      </c>
      <c r="S166">
        <f t="shared" si="26"/>
        <v>0</v>
      </c>
      <c r="T166">
        <f t="shared" si="27"/>
        <v>14.1</v>
      </c>
      <c r="U166">
        <f t="shared" si="28"/>
        <v>3.9166666666666665</v>
      </c>
      <c r="W166">
        <f t="shared" si="29"/>
        <v>632.5</v>
      </c>
      <c r="X166">
        <f t="shared" si="30"/>
        <v>135.9666</v>
      </c>
      <c r="Y166">
        <f t="shared" si="31"/>
        <v>8.3002733614187498</v>
      </c>
      <c r="Z166">
        <f>Table1[[#This Row],[Accel (N)]]+Table1[[#This Row],[RR (N)]]+Table1[[#This Row],[Aero Drag (N)]]</f>
        <v>776.76687336141867</v>
      </c>
      <c r="AA166">
        <f>Table1[[#This Row],[Total (N)]]*((E166/3.6)/1000)</f>
        <v>3.0423369206655564</v>
      </c>
      <c r="AB166">
        <f>Table1[[#This Row],[Power (kW)]]*1000</f>
        <v>3042.3369206655566</v>
      </c>
      <c r="AC166">
        <f>(Table1[[#This Row],[Power (kW)]]*1000)*D166</f>
        <v>480689.23346515791</v>
      </c>
      <c r="AD166" s="25">
        <f t="shared" si="32"/>
        <v>0</v>
      </c>
      <c r="AE166" s="25">
        <f t="shared" si="33"/>
        <v>3042.3369206655566</v>
      </c>
      <c r="AF166" s="25">
        <f>SUM($AD$8:AD166)</f>
        <v>107013.95238668323</v>
      </c>
      <c r="AG166" s="25">
        <f>SUM($AE$8:AE166)</f>
        <v>243527.33082920924</v>
      </c>
      <c r="AH166" s="25"/>
      <c r="AI166" s="37">
        <f>SUM($AD$8:AD166)</f>
        <v>107013.95238668323</v>
      </c>
      <c r="AJ166" s="37">
        <f>SUM($AE$8:AE166)</f>
        <v>243527.33082920924</v>
      </c>
      <c r="AK166" s="37">
        <f t="shared" si="34"/>
        <v>74909.766670678262</v>
      </c>
    </row>
    <row r="167" spans="2:37" x14ac:dyDescent="0.3">
      <c r="B167" s="3" t="s">
        <v>47</v>
      </c>
      <c r="C167" s="3">
        <v>159</v>
      </c>
      <c r="D167" s="3">
        <v>159</v>
      </c>
      <c r="E167" s="10">
        <v>17.2</v>
      </c>
      <c r="F167" s="17">
        <f t="shared" si="35"/>
        <v>0.83333333333333359</v>
      </c>
      <c r="G167" s="17">
        <f t="shared" si="36"/>
        <v>3.0000000000000009</v>
      </c>
      <c r="S167">
        <f t="shared" si="26"/>
        <v>0</v>
      </c>
      <c r="T167">
        <f t="shared" si="27"/>
        <v>17.2</v>
      </c>
      <c r="U167">
        <f t="shared" si="28"/>
        <v>4.7777777777777777</v>
      </c>
      <c r="W167">
        <f t="shared" si="29"/>
        <v>825.00000000000023</v>
      </c>
      <c r="X167">
        <f t="shared" si="30"/>
        <v>135.9666</v>
      </c>
      <c r="Y167">
        <f t="shared" si="31"/>
        <v>12.351254319411112</v>
      </c>
      <c r="Z167">
        <f>Table1[[#This Row],[Accel (N)]]+Table1[[#This Row],[RR (N)]]+Table1[[#This Row],[Aero Drag (N)]]</f>
        <v>973.31785431941125</v>
      </c>
      <c r="AA167">
        <f>Table1[[#This Row],[Total (N)]]*((E167/3.6)/1000)</f>
        <v>4.6502964150816313</v>
      </c>
      <c r="AB167">
        <f>Table1[[#This Row],[Power (kW)]]*1000</f>
        <v>4650.2964150816315</v>
      </c>
      <c r="AC167">
        <f>(Table1[[#This Row],[Power (kW)]]*1000)*D167</f>
        <v>739397.12999797938</v>
      </c>
      <c r="AD167" s="25">
        <f t="shared" si="32"/>
        <v>0</v>
      </c>
      <c r="AE167" s="25">
        <f t="shared" si="33"/>
        <v>4650.2964150816315</v>
      </c>
      <c r="AF167" s="25">
        <f>SUM($AD$8:AD167)</f>
        <v>107013.95238668323</v>
      </c>
      <c r="AG167" s="25">
        <f>SUM($AE$8:AE167)</f>
        <v>248177.62724429087</v>
      </c>
      <c r="AH167" s="25"/>
      <c r="AI167" s="37">
        <f>SUM($AD$8:AD167)</f>
        <v>107013.95238668323</v>
      </c>
      <c r="AJ167" s="37">
        <f>SUM($AE$8:AE167)</f>
        <v>248177.62724429087</v>
      </c>
      <c r="AK167" s="37">
        <f t="shared" si="34"/>
        <v>74909.766670678262</v>
      </c>
    </row>
    <row r="168" spans="2:37" x14ac:dyDescent="0.3">
      <c r="B168" s="3" t="s">
        <v>47</v>
      </c>
      <c r="C168" s="3">
        <v>160</v>
      </c>
      <c r="D168" s="3">
        <v>160</v>
      </c>
      <c r="E168" s="10">
        <v>20.100000000000001</v>
      </c>
      <c r="F168" s="17">
        <f t="shared" si="35"/>
        <v>0.86111111111111094</v>
      </c>
      <c r="G168" s="17">
        <f t="shared" si="36"/>
        <v>3.0999999999999996</v>
      </c>
      <c r="S168">
        <f t="shared" si="26"/>
        <v>0</v>
      </c>
      <c r="T168">
        <f t="shared" si="27"/>
        <v>20.100000000000001</v>
      </c>
      <c r="U168">
        <f t="shared" si="28"/>
        <v>5.5833333333333339</v>
      </c>
      <c r="W168">
        <f t="shared" si="29"/>
        <v>852.49999999999977</v>
      </c>
      <c r="X168">
        <f t="shared" si="30"/>
        <v>135.9666</v>
      </c>
      <c r="Y168">
        <f t="shared" si="31"/>
        <v>16.867327804168756</v>
      </c>
      <c r="Z168">
        <f>Table1[[#This Row],[Accel (N)]]+Table1[[#This Row],[RR (N)]]+Table1[[#This Row],[Aero Drag (N)]]</f>
        <v>1005.3339278041685</v>
      </c>
      <c r="AA168">
        <f>Table1[[#This Row],[Total (N)]]*((E168/3.6)/1000)</f>
        <v>5.6131144302399418</v>
      </c>
      <c r="AB168">
        <f>Table1[[#This Row],[Power (kW)]]*1000</f>
        <v>5613.1144302399416</v>
      </c>
      <c r="AC168">
        <f>(Table1[[#This Row],[Power (kW)]]*1000)*D168</f>
        <v>898098.30883839063</v>
      </c>
      <c r="AD168" s="25">
        <f t="shared" si="32"/>
        <v>0</v>
      </c>
      <c r="AE168" s="25">
        <f t="shared" si="33"/>
        <v>5613.1144302399416</v>
      </c>
      <c r="AF168" s="25">
        <f>SUM($AD$8:AD168)</f>
        <v>107013.95238668323</v>
      </c>
      <c r="AG168" s="25">
        <f>SUM($AE$8:AE168)</f>
        <v>253790.74167453081</v>
      </c>
      <c r="AH168" s="25"/>
      <c r="AI168" s="37">
        <f>SUM($AD$8:AD168)</f>
        <v>107013.95238668323</v>
      </c>
      <c r="AJ168" s="37">
        <f>SUM($AE$8:AE168)</f>
        <v>253790.74167453081</v>
      </c>
      <c r="AK168" s="37">
        <f t="shared" si="34"/>
        <v>74909.766670678262</v>
      </c>
    </row>
    <row r="169" spans="2:37" x14ac:dyDescent="0.3">
      <c r="B169" s="3" t="s">
        <v>47</v>
      </c>
      <c r="C169" s="3">
        <v>161</v>
      </c>
      <c r="D169" s="3">
        <v>161</v>
      </c>
      <c r="E169" s="10">
        <v>23.4</v>
      </c>
      <c r="F169" s="17">
        <f t="shared" si="35"/>
        <v>0.74999999999999978</v>
      </c>
      <c r="G169" s="17">
        <f t="shared" si="36"/>
        <v>2.6999999999999993</v>
      </c>
      <c r="S169">
        <f t="shared" si="26"/>
        <v>0</v>
      </c>
      <c r="T169">
        <f t="shared" si="27"/>
        <v>23.4</v>
      </c>
      <c r="U169">
        <f t="shared" si="28"/>
        <v>6.4999999999999991</v>
      </c>
      <c r="W169">
        <f t="shared" si="29"/>
        <v>742.49999999999977</v>
      </c>
      <c r="X169">
        <f t="shared" si="30"/>
        <v>135.9666</v>
      </c>
      <c r="Y169">
        <f t="shared" si="31"/>
        <v>22.860508434074994</v>
      </c>
      <c r="Z169">
        <f>Table1[[#This Row],[Accel (N)]]+Table1[[#This Row],[RR (N)]]+Table1[[#This Row],[Aero Drag (N)]]</f>
        <v>901.32710843407472</v>
      </c>
      <c r="AA169">
        <f>Table1[[#This Row],[Total (N)]]*((E169/3.6)/1000)</f>
        <v>5.8586262048214843</v>
      </c>
      <c r="AB169">
        <f>Table1[[#This Row],[Power (kW)]]*1000</f>
        <v>5858.626204821484</v>
      </c>
      <c r="AC169">
        <f>(Table1[[#This Row],[Power (kW)]]*1000)*D169</f>
        <v>943238.81897625886</v>
      </c>
      <c r="AD169" s="25">
        <f t="shared" si="32"/>
        <v>0</v>
      </c>
      <c r="AE169" s="25">
        <f t="shared" si="33"/>
        <v>5858.626204821484</v>
      </c>
      <c r="AF169" s="25">
        <f>SUM($AD$8:AD169)</f>
        <v>107013.95238668323</v>
      </c>
      <c r="AG169" s="25">
        <f>SUM($AE$8:AE169)</f>
        <v>259649.3678793523</v>
      </c>
      <c r="AH169" s="25"/>
      <c r="AI169" s="37">
        <f>SUM($AD$8:AD169)</f>
        <v>107013.95238668323</v>
      </c>
      <c r="AJ169" s="37">
        <f>SUM($AE$8:AE169)</f>
        <v>259649.3678793523</v>
      </c>
      <c r="AK169" s="37">
        <f t="shared" si="34"/>
        <v>74909.766670678262</v>
      </c>
    </row>
    <row r="170" spans="2:37" x14ac:dyDescent="0.3">
      <c r="B170" s="3" t="s">
        <v>47</v>
      </c>
      <c r="C170" s="3">
        <v>162</v>
      </c>
      <c r="D170" s="3">
        <v>162</v>
      </c>
      <c r="E170" s="10">
        <v>25.5</v>
      </c>
      <c r="F170" s="17">
        <f t="shared" si="35"/>
        <v>0.5833333333333337</v>
      </c>
      <c r="G170" s="17">
        <f t="shared" si="36"/>
        <v>2.1000000000000014</v>
      </c>
      <c r="S170">
        <f t="shared" si="26"/>
        <v>0</v>
      </c>
      <c r="T170">
        <f t="shared" si="27"/>
        <v>25.5</v>
      </c>
      <c r="U170">
        <f t="shared" si="28"/>
        <v>7.083333333333333</v>
      </c>
      <c r="W170">
        <f t="shared" si="29"/>
        <v>577.50000000000034</v>
      </c>
      <c r="X170">
        <f t="shared" si="30"/>
        <v>135.9666</v>
      </c>
      <c r="Y170">
        <f t="shared" si="31"/>
        <v>27.147793135468753</v>
      </c>
      <c r="Z170">
        <f>Table1[[#This Row],[Accel (N)]]+Table1[[#This Row],[RR (N)]]+Table1[[#This Row],[Aero Drag (N)]]</f>
        <v>740.61439313546907</v>
      </c>
      <c r="AA170">
        <f>Table1[[#This Row],[Total (N)]]*((E170/3.6)/1000)</f>
        <v>5.246018618042906</v>
      </c>
      <c r="AB170">
        <f>Table1[[#This Row],[Power (kW)]]*1000</f>
        <v>5246.0186180429064</v>
      </c>
      <c r="AC170">
        <f>(Table1[[#This Row],[Power (kW)]]*1000)*D170</f>
        <v>849855.01612295082</v>
      </c>
      <c r="AD170" s="25">
        <f t="shared" si="32"/>
        <v>0</v>
      </c>
      <c r="AE170" s="25">
        <f t="shared" si="33"/>
        <v>5246.0186180429064</v>
      </c>
      <c r="AF170" s="25">
        <f>SUM($AD$8:AD170)</f>
        <v>107013.95238668323</v>
      </c>
      <c r="AG170" s="25">
        <f>SUM($AE$8:AE170)</f>
        <v>264895.38649739523</v>
      </c>
      <c r="AH170" s="25"/>
      <c r="AI170" s="37">
        <f>SUM($AD$8:AD170)</f>
        <v>107013.95238668323</v>
      </c>
      <c r="AJ170" s="37">
        <f>SUM($AE$8:AE170)</f>
        <v>264895.38649739523</v>
      </c>
      <c r="AK170" s="37">
        <f t="shared" si="34"/>
        <v>74909.766670678262</v>
      </c>
    </row>
    <row r="171" spans="2:37" x14ac:dyDescent="0.3">
      <c r="B171" s="3" t="s">
        <v>47</v>
      </c>
      <c r="C171" s="3">
        <v>163</v>
      </c>
      <c r="D171" s="3">
        <v>163</v>
      </c>
      <c r="E171" s="10">
        <v>27.6</v>
      </c>
      <c r="F171" s="17">
        <f t="shared" si="35"/>
        <v>0.55555555555555558</v>
      </c>
      <c r="G171" s="17">
        <f t="shared" si="36"/>
        <v>2</v>
      </c>
      <c r="S171">
        <f t="shared" si="26"/>
        <v>0</v>
      </c>
      <c r="T171">
        <f t="shared" si="27"/>
        <v>27.6</v>
      </c>
      <c r="U171">
        <f t="shared" si="28"/>
        <v>7.666666666666667</v>
      </c>
      <c r="W171">
        <f t="shared" si="29"/>
        <v>550</v>
      </c>
      <c r="X171">
        <f t="shared" si="30"/>
        <v>135.9666</v>
      </c>
      <c r="Y171">
        <f t="shared" si="31"/>
        <v>31.80331087870001</v>
      </c>
      <c r="Z171">
        <f>Table1[[#This Row],[Accel (N)]]+Table1[[#This Row],[RR (N)]]+Table1[[#This Row],[Aero Drag (N)]]</f>
        <v>717.76991087869999</v>
      </c>
      <c r="AA171">
        <f>Table1[[#This Row],[Total (N)]]*((E171/3.6)/1000)</f>
        <v>5.502902650070034</v>
      </c>
      <c r="AB171">
        <f>Table1[[#This Row],[Power (kW)]]*1000</f>
        <v>5502.9026500700338</v>
      </c>
      <c r="AC171">
        <f>(Table1[[#This Row],[Power (kW)]]*1000)*D171</f>
        <v>896973.13196141552</v>
      </c>
      <c r="AD171" s="25">
        <f t="shared" si="32"/>
        <v>0</v>
      </c>
      <c r="AE171" s="25">
        <f t="shared" si="33"/>
        <v>5502.9026500700338</v>
      </c>
      <c r="AF171" s="25">
        <f>SUM($AD$8:AD171)</f>
        <v>107013.95238668323</v>
      </c>
      <c r="AG171" s="25">
        <f>SUM($AE$8:AE171)</f>
        <v>270398.28914746526</v>
      </c>
      <c r="AH171" s="25"/>
      <c r="AI171" s="37">
        <f>SUM($AD$8:AD171)</f>
        <v>107013.95238668323</v>
      </c>
      <c r="AJ171" s="37">
        <f>SUM($AE$8:AE171)</f>
        <v>270398.28914746526</v>
      </c>
      <c r="AK171" s="37">
        <f t="shared" si="34"/>
        <v>74909.766670678262</v>
      </c>
    </row>
    <row r="172" spans="2:37" x14ac:dyDescent="0.3">
      <c r="B172" s="3" t="s">
        <v>47</v>
      </c>
      <c r="C172" s="3">
        <v>164</v>
      </c>
      <c r="D172" s="3">
        <v>164</v>
      </c>
      <c r="E172" s="10">
        <v>29.5</v>
      </c>
      <c r="F172" s="17">
        <f t="shared" si="35"/>
        <v>0.4861111111111111</v>
      </c>
      <c r="G172" s="17">
        <f t="shared" si="36"/>
        <v>1.75</v>
      </c>
      <c r="S172">
        <f t="shared" si="26"/>
        <v>0</v>
      </c>
      <c r="T172">
        <f t="shared" si="27"/>
        <v>29.5</v>
      </c>
      <c r="U172">
        <f t="shared" si="28"/>
        <v>8.1944444444444446</v>
      </c>
      <c r="W172">
        <f t="shared" si="29"/>
        <v>481.25</v>
      </c>
      <c r="X172">
        <f t="shared" si="30"/>
        <v>135.9666</v>
      </c>
      <c r="Y172">
        <f t="shared" si="31"/>
        <v>36.332744292413196</v>
      </c>
      <c r="Z172">
        <f>Table1[[#This Row],[Accel (N)]]+Table1[[#This Row],[RR (N)]]+Table1[[#This Row],[Aero Drag (N)]]</f>
        <v>653.54934429241314</v>
      </c>
      <c r="AA172">
        <f>Table1[[#This Row],[Total (N)]]*((E172/3.6)/1000)</f>
        <v>5.3554737935072749</v>
      </c>
      <c r="AB172">
        <f>Table1[[#This Row],[Power (kW)]]*1000</f>
        <v>5355.4737935072753</v>
      </c>
      <c r="AC172">
        <f>(Table1[[#This Row],[Power (kW)]]*1000)*D172</f>
        <v>878297.70213519316</v>
      </c>
      <c r="AD172" s="25">
        <f t="shared" si="32"/>
        <v>0</v>
      </c>
      <c r="AE172" s="25">
        <f t="shared" si="33"/>
        <v>5355.4737935072753</v>
      </c>
      <c r="AF172" s="25">
        <f>SUM($AD$8:AD172)</f>
        <v>107013.95238668323</v>
      </c>
      <c r="AG172" s="25">
        <f>SUM($AE$8:AE172)</f>
        <v>275753.76294097252</v>
      </c>
      <c r="AH172" s="25"/>
      <c r="AI172" s="37">
        <f>SUM($AD$8:AD172)</f>
        <v>107013.95238668323</v>
      </c>
      <c r="AJ172" s="37">
        <f>SUM($AE$8:AE172)</f>
        <v>275753.76294097252</v>
      </c>
      <c r="AK172" s="37">
        <f t="shared" si="34"/>
        <v>74909.766670678262</v>
      </c>
    </row>
    <row r="173" spans="2:37" x14ac:dyDescent="0.3">
      <c r="B173" s="3" t="s">
        <v>47</v>
      </c>
      <c r="C173" s="3">
        <v>165</v>
      </c>
      <c r="D173" s="3">
        <v>165</v>
      </c>
      <c r="E173" s="10">
        <v>31.1</v>
      </c>
      <c r="F173" s="17">
        <f t="shared" si="35"/>
        <v>0.36111111111111133</v>
      </c>
      <c r="G173" s="17">
        <f t="shared" si="36"/>
        <v>1.3000000000000007</v>
      </c>
      <c r="S173">
        <f t="shared" si="26"/>
        <v>0</v>
      </c>
      <c r="T173">
        <f t="shared" si="27"/>
        <v>31.1</v>
      </c>
      <c r="U173">
        <f t="shared" si="28"/>
        <v>8.6388888888888893</v>
      </c>
      <c r="W173">
        <f t="shared" si="29"/>
        <v>357.50000000000023</v>
      </c>
      <c r="X173">
        <f t="shared" si="30"/>
        <v>135.9666</v>
      </c>
      <c r="Y173">
        <f t="shared" si="31"/>
        <v>40.380802765946541</v>
      </c>
      <c r="Z173">
        <f>Table1[[#This Row],[Accel (N)]]+Table1[[#This Row],[RR (N)]]+Table1[[#This Row],[Aero Drag (N)]]</f>
        <v>533.84740276594675</v>
      </c>
      <c r="AA173">
        <f>Table1[[#This Row],[Total (N)]]*((E173/3.6)/1000)</f>
        <v>4.6118483961169288</v>
      </c>
      <c r="AB173">
        <f>Table1[[#This Row],[Power (kW)]]*1000</f>
        <v>4611.8483961169286</v>
      </c>
      <c r="AC173">
        <f>(Table1[[#This Row],[Power (kW)]]*1000)*D173</f>
        <v>760954.98535929318</v>
      </c>
      <c r="AD173" s="25">
        <f t="shared" si="32"/>
        <v>0</v>
      </c>
      <c r="AE173" s="25">
        <f t="shared" si="33"/>
        <v>4611.8483961169286</v>
      </c>
      <c r="AF173" s="25">
        <f>SUM($AD$8:AD173)</f>
        <v>107013.95238668323</v>
      </c>
      <c r="AG173" s="25">
        <f>SUM($AE$8:AE173)</f>
        <v>280365.61133708945</v>
      </c>
      <c r="AH173" s="25"/>
      <c r="AI173" s="37">
        <f>SUM($AD$8:AD173)</f>
        <v>107013.95238668323</v>
      </c>
      <c r="AJ173" s="37">
        <f>SUM($AE$8:AE173)</f>
        <v>280365.61133708945</v>
      </c>
      <c r="AK173" s="37">
        <f t="shared" si="34"/>
        <v>74909.766670678262</v>
      </c>
    </row>
    <row r="174" spans="2:37" x14ac:dyDescent="0.3">
      <c r="B174" s="3" t="s">
        <v>47</v>
      </c>
      <c r="C174" s="3">
        <v>166</v>
      </c>
      <c r="D174" s="3">
        <v>166</v>
      </c>
      <c r="E174" s="10">
        <v>32.1</v>
      </c>
      <c r="F174" s="17">
        <f t="shared" si="35"/>
        <v>0.29166666666666685</v>
      </c>
      <c r="G174" s="17">
        <f t="shared" si="36"/>
        <v>1.0500000000000007</v>
      </c>
      <c r="S174">
        <f t="shared" si="26"/>
        <v>0</v>
      </c>
      <c r="T174">
        <f t="shared" si="27"/>
        <v>32.1</v>
      </c>
      <c r="U174">
        <f t="shared" si="28"/>
        <v>8.9166666666666661</v>
      </c>
      <c r="W174">
        <f t="shared" si="29"/>
        <v>288.75000000000017</v>
      </c>
      <c r="X174">
        <f t="shared" si="30"/>
        <v>135.9666</v>
      </c>
      <c r="Y174">
        <f t="shared" si="31"/>
        <v>43.019388734668745</v>
      </c>
      <c r="Z174">
        <f>Table1[[#This Row],[Accel (N)]]+Table1[[#This Row],[RR (N)]]+Table1[[#This Row],[Aero Drag (N)]]</f>
        <v>467.73598873466892</v>
      </c>
      <c r="AA174">
        <f>Table1[[#This Row],[Total (N)]]*((E174/3.6)/1000)</f>
        <v>4.1706458995507978</v>
      </c>
      <c r="AB174">
        <f>Table1[[#This Row],[Power (kW)]]*1000</f>
        <v>4170.6458995507974</v>
      </c>
      <c r="AC174">
        <f>(Table1[[#This Row],[Power (kW)]]*1000)*D174</f>
        <v>692327.21932543232</v>
      </c>
      <c r="AD174" s="25">
        <f t="shared" si="32"/>
        <v>0</v>
      </c>
      <c r="AE174" s="25">
        <f t="shared" si="33"/>
        <v>4170.6458995507974</v>
      </c>
      <c r="AF174" s="25">
        <f>SUM($AD$8:AD174)</f>
        <v>107013.95238668323</v>
      </c>
      <c r="AG174" s="25">
        <f>SUM($AE$8:AE174)</f>
        <v>284536.25723664026</v>
      </c>
      <c r="AH174" s="25"/>
      <c r="AI174" s="37">
        <f>SUM($AD$8:AD174)</f>
        <v>107013.95238668323</v>
      </c>
      <c r="AJ174" s="37">
        <f>SUM($AE$8:AE174)</f>
        <v>284536.25723664026</v>
      </c>
      <c r="AK174" s="37">
        <f t="shared" si="34"/>
        <v>74909.766670678262</v>
      </c>
    </row>
    <row r="175" spans="2:37" x14ac:dyDescent="0.3">
      <c r="B175" s="3" t="s">
        <v>47</v>
      </c>
      <c r="C175" s="3">
        <v>167</v>
      </c>
      <c r="D175" s="3">
        <v>167</v>
      </c>
      <c r="E175" s="10">
        <v>33.200000000000003</v>
      </c>
      <c r="F175" s="17">
        <f t="shared" si="35"/>
        <v>0.43055555555555575</v>
      </c>
      <c r="G175" s="17">
        <f t="shared" si="36"/>
        <v>1.5500000000000007</v>
      </c>
      <c r="S175">
        <f t="shared" si="26"/>
        <v>0</v>
      </c>
      <c r="T175">
        <f t="shared" si="27"/>
        <v>33.200000000000003</v>
      </c>
      <c r="U175">
        <f t="shared" si="28"/>
        <v>9.2222222222222232</v>
      </c>
      <c r="W175">
        <f t="shared" si="29"/>
        <v>426.25000000000017</v>
      </c>
      <c r="X175">
        <f t="shared" si="30"/>
        <v>135.9666</v>
      </c>
      <c r="Y175">
        <f t="shared" si="31"/>
        <v>46.018275287411129</v>
      </c>
      <c r="Z175">
        <f>Table1[[#This Row],[Accel (N)]]+Table1[[#This Row],[RR (N)]]+Table1[[#This Row],[Aero Drag (N)]]</f>
        <v>608.23487528741134</v>
      </c>
      <c r="AA175">
        <f>Table1[[#This Row],[Total (N)]]*((E175/3.6)/1000)</f>
        <v>5.6092771832061281</v>
      </c>
      <c r="AB175">
        <f>Table1[[#This Row],[Power (kW)]]*1000</f>
        <v>5609.277183206128</v>
      </c>
      <c r="AC175">
        <f>(Table1[[#This Row],[Power (kW)]]*1000)*D175</f>
        <v>936749.28959542338</v>
      </c>
      <c r="AD175" s="25">
        <f t="shared" si="32"/>
        <v>0</v>
      </c>
      <c r="AE175" s="25">
        <f t="shared" si="33"/>
        <v>5609.277183206128</v>
      </c>
      <c r="AF175" s="25">
        <f>SUM($AD$8:AD175)</f>
        <v>107013.95238668323</v>
      </c>
      <c r="AG175" s="25">
        <f>SUM($AE$8:AE175)</f>
        <v>290145.53441984637</v>
      </c>
      <c r="AH175" s="25"/>
      <c r="AI175" s="37">
        <f>SUM($AD$8:AD175)</f>
        <v>107013.95238668323</v>
      </c>
      <c r="AJ175" s="37">
        <f>SUM($AE$8:AE175)</f>
        <v>290145.53441984637</v>
      </c>
      <c r="AK175" s="37">
        <f t="shared" si="34"/>
        <v>74909.766670678262</v>
      </c>
    </row>
    <row r="176" spans="2:37" x14ac:dyDescent="0.3">
      <c r="B176" s="3" t="s">
        <v>47</v>
      </c>
      <c r="C176" s="3">
        <v>168</v>
      </c>
      <c r="D176" s="3">
        <v>168</v>
      </c>
      <c r="E176" s="10">
        <v>35.200000000000003</v>
      </c>
      <c r="F176" s="17">
        <f t="shared" si="35"/>
        <v>0.55555555555555558</v>
      </c>
      <c r="G176" s="17">
        <f t="shared" si="36"/>
        <v>2</v>
      </c>
      <c r="S176">
        <f t="shared" si="26"/>
        <v>0</v>
      </c>
      <c r="T176">
        <f t="shared" si="27"/>
        <v>35.200000000000003</v>
      </c>
      <c r="U176">
        <f t="shared" si="28"/>
        <v>9.7777777777777786</v>
      </c>
      <c r="W176">
        <f t="shared" si="29"/>
        <v>550</v>
      </c>
      <c r="X176">
        <f t="shared" si="30"/>
        <v>135.9666</v>
      </c>
      <c r="Y176">
        <f t="shared" si="31"/>
        <v>51.729644915911123</v>
      </c>
      <c r="Z176">
        <f>Table1[[#This Row],[Accel (N)]]+Table1[[#This Row],[RR (N)]]+Table1[[#This Row],[Aero Drag (N)]]</f>
        <v>737.69624491591105</v>
      </c>
      <c r="AA176">
        <f>Table1[[#This Row],[Total (N)]]*((E176/3.6)/1000)</f>
        <v>7.2130299502889095</v>
      </c>
      <c r="AB176">
        <f>Table1[[#This Row],[Power (kW)]]*1000</f>
        <v>7213.0299502889093</v>
      </c>
      <c r="AC176">
        <f>(Table1[[#This Row],[Power (kW)]]*1000)*D176</f>
        <v>1211789.0316485367</v>
      </c>
      <c r="AD176" s="25">
        <f t="shared" si="32"/>
        <v>0</v>
      </c>
      <c r="AE176" s="25">
        <f t="shared" si="33"/>
        <v>7213.0299502889093</v>
      </c>
      <c r="AF176" s="25">
        <f>SUM($AD$8:AD176)</f>
        <v>107013.95238668323</v>
      </c>
      <c r="AG176" s="25">
        <f>SUM($AE$8:AE176)</f>
        <v>297358.56437013525</v>
      </c>
      <c r="AH176" s="25"/>
      <c r="AI176" s="37">
        <f>SUM($AD$8:AD176)</f>
        <v>107013.95238668323</v>
      </c>
      <c r="AJ176" s="37">
        <f>SUM($AE$8:AE176)</f>
        <v>297358.56437013525</v>
      </c>
      <c r="AK176" s="37">
        <f t="shared" si="34"/>
        <v>74909.766670678262</v>
      </c>
    </row>
    <row r="177" spans="2:37" x14ac:dyDescent="0.3">
      <c r="B177" s="3" t="s">
        <v>47</v>
      </c>
      <c r="C177" s="3">
        <v>169</v>
      </c>
      <c r="D177" s="3">
        <v>169</v>
      </c>
      <c r="E177" s="10">
        <v>37.200000000000003</v>
      </c>
      <c r="F177" s="17">
        <f t="shared" si="35"/>
        <v>0.38888888888888851</v>
      </c>
      <c r="G177" s="17">
        <f t="shared" si="36"/>
        <v>1.3999999999999986</v>
      </c>
      <c r="S177">
        <f t="shared" si="26"/>
        <v>0</v>
      </c>
      <c r="T177">
        <f t="shared" si="27"/>
        <v>37.200000000000003</v>
      </c>
      <c r="U177">
        <f t="shared" si="28"/>
        <v>10.333333333333334</v>
      </c>
      <c r="W177">
        <f t="shared" si="29"/>
        <v>384.9999999999996</v>
      </c>
      <c r="X177">
        <f t="shared" si="30"/>
        <v>135.9666</v>
      </c>
      <c r="Y177">
        <f t="shared" si="31"/>
        <v>57.775012768300016</v>
      </c>
      <c r="Z177">
        <f>Table1[[#This Row],[Accel (N)]]+Table1[[#This Row],[RR (N)]]+Table1[[#This Row],[Aero Drag (N)]]</f>
        <v>578.74161276829966</v>
      </c>
      <c r="AA177">
        <f>Table1[[#This Row],[Total (N)]]*((E177/3.6)/1000)</f>
        <v>5.9803299986057628</v>
      </c>
      <c r="AB177">
        <f>Table1[[#This Row],[Power (kW)]]*1000</f>
        <v>5980.3299986057627</v>
      </c>
      <c r="AC177">
        <f>(Table1[[#This Row],[Power (kW)]]*1000)*D177</f>
        <v>1010675.7697643739</v>
      </c>
      <c r="AD177" s="25">
        <f t="shared" si="32"/>
        <v>0</v>
      </c>
      <c r="AE177" s="25">
        <f t="shared" si="33"/>
        <v>5980.3299986057627</v>
      </c>
      <c r="AF177" s="25">
        <f>SUM($AD$8:AD177)</f>
        <v>107013.95238668323</v>
      </c>
      <c r="AG177" s="25">
        <f>SUM($AE$8:AE177)</f>
        <v>303338.89436874102</v>
      </c>
      <c r="AH177" s="25"/>
      <c r="AI177" s="37">
        <f>SUM($AD$8:AD177)</f>
        <v>107013.95238668323</v>
      </c>
      <c r="AJ177" s="37">
        <f>SUM($AE$8:AE177)</f>
        <v>303338.89436874102</v>
      </c>
      <c r="AK177" s="37">
        <f t="shared" si="34"/>
        <v>74909.766670678262</v>
      </c>
    </row>
    <row r="178" spans="2:37" x14ac:dyDescent="0.3">
      <c r="B178" s="3" t="s">
        <v>47</v>
      </c>
      <c r="C178" s="3">
        <v>170</v>
      </c>
      <c r="D178" s="3">
        <v>170</v>
      </c>
      <c r="E178" s="10">
        <v>38</v>
      </c>
      <c r="F178" s="17">
        <f t="shared" si="35"/>
        <v>2.7777777777777186E-2</v>
      </c>
      <c r="G178" s="17">
        <f t="shared" si="36"/>
        <v>9.9999999999997868E-2</v>
      </c>
      <c r="S178">
        <f t="shared" si="26"/>
        <v>0</v>
      </c>
      <c r="T178">
        <f t="shared" si="27"/>
        <v>38</v>
      </c>
      <c r="U178">
        <f t="shared" si="28"/>
        <v>10.555555555555555</v>
      </c>
      <c r="W178">
        <f t="shared" si="29"/>
        <v>27.499999999999414</v>
      </c>
      <c r="X178">
        <f t="shared" si="30"/>
        <v>135.9666</v>
      </c>
      <c r="Y178">
        <f t="shared" si="31"/>
        <v>60.286679411944448</v>
      </c>
      <c r="Z178">
        <f>Table1[[#This Row],[Accel (N)]]+Table1[[#This Row],[RR (N)]]+Table1[[#This Row],[Aero Drag (N)]]</f>
        <v>223.75327941194385</v>
      </c>
      <c r="AA178">
        <f>Table1[[#This Row],[Total (N)]]*((E178/3.6)/1000)</f>
        <v>2.3618401715705186</v>
      </c>
      <c r="AB178">
        <f>Table1[[#This Row],[Power (kW)]]*1000</f>
        <v>2361.8401715705186</v>
      </c>
      <c r="AC178">
        <f>(Table1[[#This Row],[Power (kW)]]*1000)*D178</f>
        <v>401512.82916698814</v>
      </c>
      <c r="AD178" s="25">
        <f t="shared" si="32"/>
        <v>0</v>
      </c>
      <c r="AE178" s="25">
        <f t="shared" si="33"/>
        <v>2361.8401715705186</v>
      </c>
      <c r="AF178" s="25">
        <f>SUM($AD$8:AD178)</f>
        <v>107013.95238668323</v>
      </c>
      <c r="AG178" s="25">
        <f>SUM($AE$8:AE178)</f>
        <v>305700.73454031156</v>
      </c>
      <c r="AH178" s="25"/>
      <c r="AI178" s="37">
        <f>SUM($AD$8:AD178)</f>
        <v>107013.95238668323</v>
      </c>
      <c r="AJ178" s="37">
        <f>SUM($AE$8:AE178)</f>
        <v>305700.73454031156</v>
      </c>
      <c r="AK178" s="37">
        <f t="shared" si="34"/>
        <v>74909.766670678262</v>
      </c>
    </row>
    <row r="179" spans="2:37" x14ac:dyDescent="0.3">
      <c r="B179" s="3" t="s">
        <v>47</v>
      </c>
      <c r="C179" s="3">
        <v>171</v>
      </c>
      <c r="D179" s="3">
        <v>171</v>
      </c>
      <c r="E179" s="10">
        <v>37.4</v>
      </c>
      <c r="F179" s="17">
        <f t="shared" si="35"/>
        <v>-0.40277777777777757</v>
      </c>
      <c r="G179" s="17">
        <f t="shared" si="36"/>
        <v>-1.4499999999999993</v>
      </c>
      <c r="S179">
        <f t="shared" si="26"/>
        <v>0</v>
      </c>
      <c r="T179">
        <f t="shared" si="27"/>
        <v>37.4</v>
      </c>
      <c r="U179">
        <f t="shared" si="28"/>
        <v>10.388888888888888</v>
      </c>
      <c r="W179">
        <f t="shared" si="29"/>
        <v>-398.74999999999977</v>
      </c>
      <c r="X179">
        <f t="shared" si="30"/>
        <v>135.9666</v>
      </c>
      <c r="Y179">
        <f t="shared" si="31"/>
        <v>58.397919455852772</v>
      </c>
      <c r="Z179">
        <f>Table1[[#This Row],[Accel (N)]]+Table1[[#This Row],[RR (N)]]+Table1[[#This Row],[Aero Drag (N)]]</f>
        <v>-204.38548054414701</v>
      </c>
      <c r="AA179">
        <f>Table1[[#This Row],[Total (N)]]*((E179/3.6)/1000)</f>
        <v>-2.1233380478753046</v>
      </c>
      <c r="AB179">
        <f>Table1[[#This Row],[Power (kW)]]*1000</f>
        <v>-2123.3380478753047</v>
      </c>
      <c r="AC179">
        <f>(Table1[[#This Row],[Power (kW)]]*1000)*D179</f>
        <v>-363090.80618667713</v>
      </c>
      <c r="AD179" s="25">
        <f t="shared" si="32"/>
        <v>2123.3380478753047</v>
      </c>
      <c r="AE179" s="25">
        <f t="shared" si="33"/>
        <v>0</v>
      </c>
      <c r="AF179" s="25">
        <f>SUM($AD$8:AD179)</f>
        <v>109137.29043455854</v>
      </c>
      <c r="AG179" s="25">
        <f>SUM($AE$8:AE179)</f>
        <v>305700.73454031156</v>
      </c>
      <c r="AH179" s="25"/>
      <c r="AI179" s="37">
        <f>SUM($AD$8:AD179)</f>
        <v>109137.29043455854</v>
      </c>
      <c r="AJ179" s="37">
        <f>SUM($AE$8:AE179)</f>
        <v>305700.73454031156</v>
      </c>
      <c r="AK179" s="37">
        <f t="shared" si="34"/>
        <v>76396.103304190969</v>
      </c>
    </row>
    <row r="180" spans="2:37" x14ac:dyDescent="0.3">
      <c r="B180" s="3" t="s">
        <v>47</v>
      </c>
      <c r="C180" s="3">
        <v>172</v>
      </c>
      <c r="D180" s="3">
        <v>172</v>
      </c>
      <c r="E180" s="10">
        <v>35.1</v>
      </c>
      <c r="F180" s="17">
        <f t="shared" si="35"/>
        <v>-0.88888888888888862</v>
      </c>
      <c r="G180" s="17">
        <f t="shared" si="36"/>
        <v>-3.1999999999999993</v>
      </c>
      <c r="S180">
        <f t="shared" si="26"/>
        <v>0</v>
      </c>
      <c r="T180">
        <f t="shared" si="27"/>
        <v>35.1</v>
      </c>
      <c r="U180">
        <f t="shared" si="28"/>
        <v>9.75</v>
      </c>
      <c r="W180">
        <f t="shared" si="29"/>
        <v>-879.99999999999977</v>
      </c>
      <c r="X180">
        <f t="shared" si="30"/>
        <v>135.9666</v>
      </c>
      <c r="Y180">
        <f t="shared" si="31"/>
        <v>51.43614397666876</v>
      </c>
      <c r="Z180">
        <f>Table1[[#This Row],[Accel (N)]]+Table1[[#This Row],[RR (N)]]+Table1[[#This Row],[Aero Drag (N)]]</f>
        <v>-692.59725602333106</v>
      </c>
      <c r="AA180">
        <f>Table1[[#This Row],[Total (N)]]*((E180/3.6)/1000)</f>
        <v>-6.7528232462274778</v>
      </c>
      <c r="AB180">
        <f>Table1[[#This Row],[Power (kW)]]*1000</f>
        <v>-6752.8232462274782</v>
      </c>
      <c r="AC180">
        <f>(Table1[[#This Row],[Power (kW)]]*1000)*D180</f>
        <v>-1161485.5983511263</v>
      </c>
      <c r="AD180" s="25">
        <f t="shared" si="32"/>
        <v>6752.8232462274782</v>
      </c>
      <c r="AE180" s="25">
        <f t="shared" si="33"/>
        <v>0</v>
      </c>
      <c r="AF180" s="25">
        <f>SUM($AD$8:AD180)</f>
        <v>115890.11368078602</v>
      </c>
      <c r="AG180" s="25">
        <f>SUM($AE$8:AE180)</f>
        <v>305700.73454031156</v>
      </c>
      <c r="AH180" s="25"/>
      <c r="AI180" s="37">
        <f>SUM($AD$8:AD180)</f>
        <v>115890.11368078602</v>
      </c>
      <c r="AJ180" s="37">
        <f>SUM($AE$8:AE180)</f>
        <v>305700.73454031156</v>
      </c>
      <c r="AK180" s="37">
        <f t="shared" si="34"/>
        <v>81123.079576550212</v>
      </c>
    </row>
    <row r="181" spans="2:37" x14ac:dyDescent="0.3">
      <c r="B181" s="3" t="s">
        <v>47</v>
      </c>
      <c r="C181" s="3">
        <v>173</v>
      </c>
      <c r="D181" s="3">
        <v>173</v>
      </c>
      <c r="E181" s="10">
        <v>31</v>
      </c>
      <c r="F181" s="17">
        <f t="shared" si="35"/>
        <v>-1.1111111111111112</v>
      </c>
      <c r="G181" s="17">
        <f t="shared" si="36"/>
        <v>-4</v>
      </c>
      <c r="S181">
        <f t="shared" si="26"/>
        <v>0</v>
      </c>
      <c r="T181">
        <f t="shared" si="27"/>
        <v>31</v>
      </c>
      <c r="U181">
        <f t="shared" si="28"/>
        <v>8.6111111111111107</v>
      </c>
      <c r="W181">
        <f t="shared" si="29"/>
        <v>-1100</v>
      </c>
      <c r="X181">
        <f t="shared" si="30"/>
        <v>135.9666</v>
      </c>
      <c r="Y181">
        <f t="shared" si="31"/>
        <v>40.121536644652778</v>
      </c>
      <c r="Z181">
        <f>Table1[[#This Row],[Accel (N)]]+Table1[[#This Row],[RR (N)]]+Table1[[#This Row],[Aero Drag (N)]]</f>
        <v>-923.91186335534724</v>
      </c>
      <c r="AA181">
        <f>Table1[[#This Row],[Total (N)]]*((E181/3.6)/1000)</f>
        <v>-7.9559077122266011</v>
      </c>
      <c r="AB181">
        <f>Table1[[#This Row],[Power (kW)]]*1000</f>
        <v>-7955.9077122266008</v>
      </c>
      <c r="AC181">
        <f>(Table1[[#This Row],[Power (kW)]]*1000)*D181</f>
        <v>-1376372.0342152019</v>
      </c>
      <c r="AD181" s="25">
        <f t="shared" si="32"/>
        <v>7955.9077122266008</v>
      </c>
      <c r="AE181" s="25">
        <f t="shared" si="33"/>
        <v>0</v>
      </c>
      <c r="AF181" s="25">
        <f>SUM($AD$8:AD181)</f>
        <v>123846.02139301262</v>
      </c>
      <c r="AG181" s="25">
        <f>SUM($AE$8:AE181)</f>
        <v>305700.73454031156</v>
      </c>
      <c r="AH181" s="25"/>
      <c r="AI181" s="37">
        <f>SUM($AD$8:AD181)</f>
        <v>123846.02139301262</v>
      </c>
      <c r="AJ181" s="37">
        <f>SUM($AE$8:AE181)</f>
        <v>305700.73454031156</v>
      </c>
      <c r="AK181" s="37">
        <f t="shared" si="34"/>
        <v>86692.214975108829</v>
      </c>
    </row>
    <row r="182" spans="2:37" x14ac:dyDescent="0.3">
      <c r="B182" s="3" t="s">
        <v>47</v>
      </c>
      <c r="C182" s="3">
        <v>174</v>
      </c>
      <c r="D182" s="3">
        <v>174</v>
      </c>
      <c r="E182" s="10">
        <v>27.1</v>
      </c>
      <c r="F182" s="17">
        <f t="shared" si="35"/>
        <v>-0.79166666666666652</v>
      </c>
      <c r="G182" s="17">
        <f t="shared" si="36"/>
        <v>-2.8499999999999996</v>
      </c>
      <c r="S182">
        <f t="shared" si="26"/>
        <v>0</v>
      </c>
      <c r="T182">
        <f t="shared" si="27"/>
        <v>27.1</v>
      </c>
      <c r="U182">
        <f t="shared" si="28"/>
        <v>7.5277777777777777</v>
      </c>
      <c r="W182">
        <f t="shared" si="29"/>
        <v>-783.74999999999989</v>
      </c>
      <c r="X182">
        <f t="shared" si="30"/>
        <v>135.9666</v>
      </c>
      <c r="Y182">
        <f t="shared" si="31"/>
        <v>30.661454450779864</v>
      </c>
      <c r="Z182">
        <f>Table1[[#This Row],[Accel (N)]]+Table1[[#This Row],[RR (N)]]+Table1[[#This Row],[Aero Drag (N)]]</f>
        <v>-617.12194554922007</v>
      </c>
      <c r="AA182">
        <f>Table1[[#This Row],[Total (N)]]*((E182/3.6)/1000)</f>
        <v>-4.6455568678844061</v>
      </c>
      <c r="AB182">
        <f>Table1[[#This Row],[Power (kW)]]*1000</f>
        <v>-4645.5568678844065</v>
      </c>
      <c r="AC182">
        <f>(Table1[[#This Row],[Power (kW)]]*1000)*D182</f>
        <v>-808326.89501188672</v>
      </c>
      <c r="AD182" s="25">
        <f t="shared" si="32"/>
        <v>4645.5568678844065</v>
      </c>
      <c r="AE182" s="25">
        <f t="shared" si="33"/>
        <v>0</v>
      </c>
      <c r="AF182" s="25">
        <f>SUM($AD$8:AD182)</f>
        <v>128491.57826089702</v>
      </c>
      <c r="AG182" s="25">
        <f>SUM($AE$8:AE182)</f>
        <v>305700.73454031156</v>
      </c>
      <c r="AH182" s="25"/>
      <c r="AI182" s="37">
        <f>SUM($AD$8:AD182)</f>
        <v>128491.57826089702</v>
      </c>
      <c r="AJ182" s="37">
        <f>SUM($AE$8:AE182)</f>
        <v>305700.73454031156</v>
      </c>
      <c r="AK182" s="37">
        <f t="shared" si="34"/>
        <v>89944.10478262791</v>
      </c>
    </row>
    <row r="183" spans="2:37" x14ac:dyDescent="0.3">
      <c r="B183" s="3" t="s">
        <v>47</v>
      </c>
      <c r="C183" s="3">
        <v>175</v>
      </c>
      <c r="D183" s="3">
        <v>175</v>
      </c>
      <c r="E183" s="10">
        <v>25.3</v>
      </c>
      <c r="F183" s="17">
        <f t="shared" si="35"/>
        <v>-0.27777777777777779</v>
      </c>
      <c r="G183" s="17">
        <f t="shared" si="36"/>
        <v>-1</v>
      </c>
      <c r="S183">
        <f t="shared" si="26"/>
        <v>0</v>
      </c>
      <c r="T183">
        <f t="shared" si="27"/>
        <v>25.3</v>
      </c>
      <c r="U183">
        <f t="shared" si="28"/>
        <v>7.0277777777777777</v>
      </c>
      <c r="W183">
        <f t="shared" si="29"/>
        <v>-275</v>
      </c>
      <c r="X183">
        <f t="shared" si="30"/>
        <v>135.9666</v>
      </c>
      <c r="Y183">
        <f t="shared" si="31"/>
        <v>26.723615391129865</v>
      </c>
      <c r="Z183">
        <f>Table1[[#This Row],[Accel (N)]]+Table1[[#This Row],[RR (N)]]+Table1[[#This Row],[Aero Drag (N)]]</f>
        <v>-112.30978460887013</v>
      </c>
      <c r="AA183">
        <f>Table1[[#This Row],[Total (N)]]*((E183/3.6)/1000)</f>
        <v>-0.78928820850122616</v>
      </c>
      <c r="AB183">
        <f>Table1[[#This Row],[Power (kW)]]*1000</f>
        <v>-789.28820850122611</v>
      </c>
      <c r="AC183">
        <f>(Table1[[#This Row],[Power (kW)]]*1000)*D183</f>
        <v>-138125.43648771456</v>
      </c>
      <c r="AD183" s="25">
        <f t="shared" si="32"/>
        <v>789.28820850122611</v>
      </c>
      <c r="AE183" s="25">
        <f t="shared" si="33"/>
        <v>0</v>
      </c>
      <c r="AF183" s="25">
        <f>SUM($AD$8:AD183)</f>
        <v>129280.86646939824</v>
      </c>
      <c r="AG183" s="25">
        <f>SUM($AE$8:AE183)</f>
        <v>305700.73454031156</v>
      </c>
      <c r="AH183" s="25"/>
      <c r="AI183" s="37">
        <f>SUM($AD$8:AD183)</f>
        <v>129280.86646939824</v>
      </c>
      <c r="AJ183" s="37">
        <f>SUM($AE$8:AE183)</f>
        <v>305700.73454031156</v>
      </c>
      <c r="AK183" s="37">
        <f t="shared" si="34"/>
        <v>90496.606528578763</v>
      </c>
    </row>
    <row r="184" spans="2:37" x14ac:dyDescent="0.3">
      <c r="B184" s="3" t="s">
        <v>47</v>
      </c>
      <c r="C184" s="3">
        <v>176</v>
      </c>
      <c r="D184" s="3">
        <v>176</v>
      </c>
      <c r="E184" s="10">
        <v>25.1</v>
      </c>
      <c r="F184" s="17">
        <f t="shared" si="35"/>
        <v>8.3333333333333037E-2</v>
      </c>
      <c r="G184" s="17">
        <f t="shared" si="36"/>
        <v>0.29999999999999893</v>
      </c>
      <c r="S184">
        <f t="shared" si="26"/>
        <v>0</v>
      </c>
      <c r="T184">
        <f t="shared" si="27"/>
        <v>25.1</v>
      </c>
      <c r="U184">
        <f t="shared" si="28"/>
        <v>6.9722222222222223</v>
      </c>
      <c r="W184">
        <f t="shared" si="29"/>
        <v>82.499999999999702</v>
      </c>
      <c r="X184">
        <f t="shared" si="30"/>
        <v>135.9666</v>
      </c>
      <c r="Y184">
        <f t="shared" si="31"/>
        <v>26.302777629029865</v>
      </c>
      <c r="Z184">
        <f>Table1[[#This Row],[Accel (N)]]+Table1[[#This Row],[RR (N)]]+Table1[[#This Row],[Aero Drag (N)]]</f>
        <v>244.76937762902955</v>
      </c>
      <c r="AA184">
        <f>Table1[[#This Row],[Total (N)]]*((E184/3.6)/1000)</f>
        <v>1.7065864940246227</v>
      </c>
      <c r="AB184">
        <f>Table1[[#This Row],[Power (kW)]]*1000</f>
        <v>1706.5864940246227</v>
      </c>
      <c r="AC184">
        <f>(Table1[[#This Row],[Power (kW)]]*1000)*D184</f>
        <v>300359.2229483336</v>
      </c>
      <c r="AD184" s="25">
        <f t="shared" si="32"/>
        <v>0</v>
      </c>
      <c r="AE184" s="25">
        <f t="shared" si="33"/>
        <v>1706.5864940246227</v>
      </c>
      <c r="AF184" s="25">
        <f>SUM($AD$8:AD184)</f>
        <v>129280.86646939824</v>
      </c>
      <c r="AG184" s="25">
        <f>SUM($AE$8:AE184)</f>
        <v>307407.32103433617</v>
      </c>
      <c r="AH184" s="25"/>
      <c r="AI184" s="37">
        <f>SUM($AD$8:AD184)</f>
        <v>129280.86646939824</v>
      </c>
      <c r="AJ184" s="37">
        <f>SUM($AE$8:AE184)</f>
        <v>307407.32103433617</v>
      </c>
      <c r="AK184" s="37">
        <f t="shared" si="34"/>
        <v>90496.606528578763</v>
      </c>
    </row>
    <row r="185" spans="2:37" x14ac:dyDescent="0.3">
      <c r="B185" s="3" t="s">
        <v>47</v>
      </c>
      <c r="C185" s="3">
        <v>177</v>
      </c>
      <c r="D185" s="3">
        <v>177</v>
      </c>
      <c r="E185" s="10">
        <v>25.9</v>
      </c>
      <c r="F185" s="17">
        <f t="shared" si="35"/>
        <v>0.37499999999999989</v>
      </c>
      <c r="G185" s="17">
        <f t="shared" si="36"/>
        <v>1.3499999999999996</v>
      </c>
      <c r="S185">
        <f t="shared" si="26"/>
        <v>0</v>
      </c>
      <c r="T185">
        <f t="shared" si="27"/>
        <v>25.9</v>
      </c>
      <c r="U185">
        <f t="shared" si="28"/>
        <v>7.1944444444444438</v>
      </c>
      <c r="W185">
        <f t="shared" si="29"/>
        <v>371.24999999999989</v>
      </c>
      <c r="X185">
        <f t="shared" si="30"/>
        <v>135.9666</v>
      </c>
      <c r="Y185">
        <f t="shared" si="31"/>
        <v>28.006168570863192</v>
      </c>
      <c r="Z185">
        <f>Table1[[#This Row],[Accel (N)]]+Table1[[#This Row],[RR (N)]]+Table1[[#This Row],[Aero Drag (N)]]</f>
        <v>535.22276857086308</v>
      </c>
      <c r="AA185">
        <f>Table1[[#This Row],[Total (N)]]*((E185/3.6)/1000)</f>
        <v>3.85063047388482</v>
      </c>
      <c r="AB185">
        <f>Table1[[#This Row],[Power (kW)]]*1000</f>
        <v>3850.6304738848203</v>
      </c>
      <c r="AC185">
        <f>(Table1[[#This Row],[Power (kW)]]*1000)*D185</f>
        <v>681561.5938776132</v>
      </c>
      <c r="AD185" s="25">
        <f t="shared" si="32"/>
        <v>0</v>
      </c>
      <c r="AE185" s="25">
        <f t="shared" si="33"/>
        <v>3850.6304738848203</v>
      </c>
      <c r="AF185" s="25">
        <f>SUM($AD$8:AD185)</f>
        <v>129280.86646939824</v>
      </c>
      <c r="AG185" s="25">
        <f>SUM($AE$8:AE185)</f>
        <v>311257.95150822098</v>
      </c>
      <c r="AH185" s="25"/>
      <c r="AI185" s="37">
        <f>SUM($AD$8:AD185)</f>
        <v>129280.86646939824</v>
      </c>
      <c r="AJ185" s="37">
        <f>SUM($AE$8:AE185)</f>
        <v>311257.95150822098</v>
      </c>
      <c r="AK185" s="37">
        <f t="shared" si="34"/>
        <v>90496.606528578763</v>
      </c>
    </row>
    <row r="186" spans="2:37" x14ac:dyDescent="0.3">
      <c r="B186" s="3" t="s">
        <v>47</v>
      </c>
      <c r="C186" s="3">
        <v>178</v>
      </c>
      <c r="D186" s="3">
        <v>178</v>
      </c>
      <c r="E186" s="10">
        <v>27.8</v>
      </c>
      <c r="F186" s="17">
        <f t="shared" si="35"/>
        <v>0.45833333333333343</v>
      </c>
      <c r="G186" s="17">
        <f t="shared" si="36"/>
        <v>1.6500000000000004</v>
      </c>
      <c r="S186">
        <f t="shared" si="26"/>
        <v>0</v>
      </c>
      <c r="T186">
        <f t="shared" si="27"/>
        <v>27.8</v>
      </c>
      <c r="U186">
        <f t="shared" si="28"/>
        <v>7.7222222222222223</v>
      </c>
      <c r="W186">
        <f t="shared" si="29"/>
        <v>453.75000000000011</v>
      </c>
      <c r="X186">
        <f t="shared" si="30"/>
        <v>135.9666</v>
      </c>
      <c r="Y186">
        <f t="shared" si="31"/>
        <v>32.265898418786115</v>
      </c>
      <c r="Z186">
        <f>Table1[[#This Row],[Accel (N)]]+Table1[[#This Row],[RR (N)]]+Table1[[#This Row],[Aero Drag (N)]]</f>
        <v>621.98249841878624</v>
      </c>
      <c r="AA186">
        <f>Table1[[#This Row],[Total (N)]]*((E186/3.6)/1000)</f>
        <v>4.8030870711228495</v>
      </c>
      <c r="AB186">
        <f>Table1[[#This Row],[Power (kW)]]*1000</f>
        <v>4803.0870711228499</v>
      </c>
      <c r="AC186">
        <f>(Table1[[#This Row],[Power (kW)]]*1000)*D186</f>
        <v>854949.49865986733</v>
      </c>
      <c r="AD186" s="25">
        <f t="shared" si="32"/>
        <v>0</v>
      </c>
      <c r="AE186" s="25">
        <f t="shared" si="33"/>
        <v>4803.0870711228499</v>
      </c>
      <c r="AF186" s="25">
        <f>SUM($AD$8:AD186)</f>
        <v>129280.86646939824</v>
      </c>
      <c r="AG186" s="25">
        <f>SUM($AE$8:AE186)</f>
        <v>316061.03857934382</v>
      </c>
      <c r="AH186" s="25"/>
      <c r="AI186" s="37">
        <f>SUM($AD$8:AD186)</f>
        <v>129280.86646939824</v>
      </c>
      <c r="AJ186" s="37">
        <f>SUM($AE$8:AE186)</f>
        <v>316061.03857934382</v>
      </c>
      <c r="AK186" s="37">
        <f t="shared" si="34"/>
        <v>90496.606528578763</v>
      </c>
    </row>
    <row r="187" spans="2:37" x14ac:dyDescent="0.3">
      <c r="B187" s="3" t="s">
        <v>47</v>
      </c>
      <c r="C187" s="3">
        <v>179</v>
      </c>
      <c r="D187" s="3">
        <v>179</v>
      </c>
      <c r="E187" s="10">
        <v>29.2</v>
      </c>
      <c r="F187" s="17">
        <f t="shared" si="35"/>
        <v>0.25000000000000011</v>
      </c>
      <c r="G187" s="17">
        <f t="shared" si="36"/>
        <v>0.90000000000000036</v>
      </c>
      <c r="S187">
        <f t="shared" si="26"/>
        <v>0</v>
      </c>
      <c r="T187">
        <f t="shared" si="27"/>
        <v>29.2</v>
      </c>
      <c r="U187">
        <f t="shared" si="28"/>
        <v>8.1111111111111107</v>
      </c>
      <c r="W187">
        <f t="shared" si="29"/>
        <v>247.50000000000011</v>
      </c>
      <c r="X187">
        <f t="shared" si="30"/>
        <v>135.9666</v>
      </c>
      <c r="Y187">
        <f t="shared" si="31"/>
        <v>35.597530702077776</v>
      </c>
      <c r="Z187">
        <f>Table1[[#This Row],[Accel (N)]]+Table1[[#This Row],[RR (N)]]+Table1[[#This Row],[Aero Drag (N)]]</f>
        <v>419.06413070207788</v>
      </c>
      <c r="AA187">
        <f>Table1[[#This Row],[Total (N)]]*((E187/3.6)/1000)</f>
        <v>3.3990757268057425</v>
      </c>
      <c r="AB187">
        <f>Table1[[#This Row],[Power (kW)]]*1000</f>
        <v>3399.0757268057428</v>
      </c>
      <c r="AC187">
        <f>(Table1[[#This Row],[Power (kW)]]*1000)*D187</f>
        <v>608434.55509822792</v>
      </c>
      <c r="AD187" s="25">
        <f t="shared" si="32"/>
        <v>0</v>
      </c>
      <c r="AE187" s="25">
        <f t="shared" si="33"/>
        <v>3399.0757268057428</v>
      </c>
      <c r="AF187" s="25">
        <f>SUM($AD$8:AD187)</f>
        <v>129280.86646939824</v>
      </c>
      <c r="AG187" s="25">
        <f>SUM($AE$8:AE187)</f>
        <v>319460.11430614954</v>
      </c>
      <c r="AH187" s="25"/>
      <c r="AI187" s="37">
        <f>SUM($AD$8:AD187)</f>
        <v>129280.86646939824</v>
      </c>
      <c r="AJ187" s="37">
        <f>SUM($AE$8:AE187)</f>
        <v>319460.11430614954</v>
      </c>
      <c r="AK187" s="37">
        <f t="shared" si="34"/>
        <v>90496.606528578763</v>
      </c>
    </row>
    <row r="188" spans="2:37" x14ac:dyDescent="0.3">
      <c r="B188" s="3" t="s">
        <v>47</v>
      </c>
      <c r="C188" s="3">
        <v>180</v>
      </c>
      <c r="D188" s="3">
        <v>180</v>
      </c>
      <c r="E188" s="10">
        <v>29.6</v>
      </c>
      <c r="F188" s="17">
        <f t="shared" si="35"/>
        <v>4.1666666666666761E-2</v>
      </c>
      <c r="G188" s="17">
        <f t="shared" si="36"/>
        <v>0.15000000000000036</v>
      </c>
      <c r="S188">
        <f t="shared" si="26"/>
        <v>0</v>
      </c>
      <c r="T188">
        <f t="shared" si="27"/>
        <v>29.6</v>
      </c>
      <c r="U188">
        <f t="shared" si="28"/>
        <v>8.2222222222222232</v>
      </c>
      <c r="W188">
        <f t="shared" si="29"/>
        <v>41.250000000000092</v>
      </c>
      <c r="X188">
        <f t="shared" si="30"/>
        <v>135.9666</v>
      </c>
      <c r="Y188">
        <f t="shared" si="31"/>
        <v>36.579485480311121</v>
      </c>
      <c r="Z188">
        <f>Table1[[#This Row],[Accel (N)]]+Table1[[#This Row],[RR (N)]]+Table1[[#This Row],[Aero Drag (N)]]</f>
        <v>213.79608548031121</v>
      </c>
      <c r="AA188">
        <f>Table1[[#This Row],[Total (N)]]*((E188/3.6)/1000)</f>
        <v>1.7578789250603366</v>
      </c>
      <c r="AB188">
        <f>Table1[[#This Row],[Power (kW)]]*1000</f>
        <v>1757.8789250603365</v>
      </c>
      <c r="AC188">
        <f>(Table1[[#This Row],[Power (kW)]]*1000)*D188</f>
        <v>316418.20651086059</v>
      </c>
      <c r="AD188" s="25">
        <f t="shared" si="32"/>
        <v>0</v>
      </c>
      <c r="AE188" s="25">
        <f t="shared" si="33"/>
        <v>1757.8789250603365</v>
      </c>
      <c r="AF188" s="25">
        <f>SUM($AD$8:AD188)</f>
        <v>129280.86646939824</v>
      </c>
      <c r="AG188" s="25">
        <f>SUM($AE$8:AE188)</f>
        <v>321217.99323120987</v>
      </c>
      <c r="AH188" s="25"/>
      <c r="AI188" s="37">
        <f>SUM($AD$8:AD188)</f>
        <v>129280.86646939824</v>
      </c>
      <c r="AJ188" s="37">
        <f>SUM($AE$8:AE188)</f>
        <v>321217.99323120987</v>
      </c>
      <c r="AK188" s="37">
        <f t="shared" si="34"/>
        <v>90496.606528578763</v>
      </c>
    </row>
    <row r="189" spans="2:37" x14ac:dyDescent="0.3">
      <c r="B189" s="3" t="s">
        <v>47</v>
      </c>
      <c r="C189" s="3">
        <v>181</v>
      </c>
      <c r="D189" s="3">
        <v>181</v>
      </c>
      <c r="E189" s="10">
        <v>29.5</v>
      </c>
      <c r="F189" s="17">
        <f t="shared" si="35"/>
        <v>-5.5555555555555851E-2</v>
      </c>
      <c r="G189" s="17">
        <f t="shared" si="36"/>
        <v>-0.20000000000000107</v>
      </c>
      <c r="S189">
        <f t="shared" si="26"/>
        <v>0</v>
      </c>
      <c r="T189">
        <f t="shared" si="27"/>
        <v>29.5</v>
      </c>
      <c r="U189">
        <f t="shared" si="28"/>
        <v>8.1944444444444446</v>
      </c>
      <c r="W189">
        <f t="shared" si="29"/>
        <v>-55.000000000000291</v>
      </c>
      <c r="X189">
        <f t="shared" si="30"/>
        <v>135.9666</v>
      </c>
      <c r="Y189">
        <f t="shared" si="31"/>
        <v>36.332744292413196</v>
      </c>
      <c r="Z189">
        <f>Table1[[#This Row],[Accel (N)]]+Table1[[#This Row],[RR (N)]]+Table1[[#This Row],[Aero Drag (N)]]</f>
        <v>117.29934429241291</v>
      </c>
      <c r="AA189">
        <f>Table1[[#This Row],[Total (N)]]*((E189/3.6)/1000)</f>
        <v>0.96120296017393925</v>
      </c>
      <c r="AB189">
        <f>Table1[[#This Row],[Power (kW)]]*1000</f>
        <v>961.20296017393923</v>
      </c>
      <c r="AC189">
        <f>(Table1[[#This Row],[Power (kW)]]*1000)*D189</f>
        <v>173977.73579148299</v>
      </c>
      <c r="AD189" s="25">
        <f t="shared" si="32"/>
        <v>0</v>
      </c>
      <c r="AE189" s="25">
        <f t="shared" si="33"/>
        <v>961.20296017393923</v>
      </c>
      <c r="AF189" s="25">
        <f>SUM($AD$8:AD189)</f>
        <v>129280.86646939824</v>
      </c>
      <c r="AG189" s="25">
        <f>SUM($AE$8:AE189)</f>
        <v>322179.19619138382</v>
      </c>
      <c r="AH189" s="25"/>
      <c r="AI189" s="37">
        <f>SUM($AD$8:AD189)</f>
        <v>129280.86646939824</v>
      </c>
      <c r="AJ189" s="37">
        <f>SUM($AE$8:AE189)</f>
        <v>322179.19619138382</v>
      </c>
      <c r="AK189" s="37">
        <f t="shared" si="34"/>
        <v>90496.606528578763</v>
      </c>
    </row>
    <row r="190" spans="2:37" x14ac:dyDescent="0.3">
      <c r="B190" s="3" t="s">
        <v>47</v>
      </c>
      <c r="C190" s="3">
        <v>182</v>
      </c>
      <c r="D190" s="3">
        <v>182</v>
      </c>
      <c r="E190" s="10">
        <v>29.2</v>
      </c>
      <c r="F190" s="17">
        <f t="shared" si="35"/>
        <v>-0.16666666666666657</v>
      </c>
      <c r="G190" s="17">
        <f t="shared" si="36"/>
        <v>-0.59999999999999964</v>
      </c>
      <c r="S190">
        <f t="shared" si="26"/>
        <v>0</v>
      </c>
      <c r="T190">
        <f t="shared" si="27"/>
        <v>29.2</v>
      </c>
      <c r="U190">
        <f t="shared" si="28"/>
        <v>8.1111111111111107</v>
      </c>
      <c r="W190">
        <f t="shared" si="29"/>
        <v>-164.99999999999991</v>
      </c>
      <c r="X190">
        <f t="shared" si="30"/>
        <v>135.9666</v>
      </c>
      <c r="Y190">
        <f t="shared" si="31"/>
        <v>35.597530702077776</v>
      </c>
      <c r="Z190">
        <f>Table1[[#This Row],[Accel (N)]]+Table1[[#This Row],[RR (N)]]+Table1[[#This Row],[Aero Drag (N)]]</f>
        <v>6.5641307020778612</v>
      </c>
      <c r="AA190">
        <f>Table1[[#This Row],[Total (N)]]*((E190/3.6)/1000)</f>
        <v>5.3242393472409312E-2</v>
      </c>
      <c r="AB190">
        <f>Table1[[#This Row],[Power (kW)]]*1000</f>
        <v>53.242393472409312</v>
      </c>
      <c r="AC190">
        <f>(Table1[[#This Row],[Power (kW)]]*1000)*D190</f>
        <v>9690.1156119784955</v>
      </c>
      <c r="AD190" s="25">
        <f t="shared" si="32"/>
        <v>0</v>
      </c>
      <c r="AE190" s="25">
        <f t="shared" si="33"/>
        <v>53.242393472409312</v>
      </c>
      <c r="AF190" s="25">
        <f>SUM($AD$8:AD190)</f>
        <v>129280.86646939824</v>
      </c>
      <c r="AG190" s="25">
        <f>SUM($AE$8:AE190)</f>
        <v>322232.43858485622</v>
      </c>
      <c r="AH190" s="25"/>
      <c r="AI190" s="37">
        <f>SUM($AD$8:AD190)</f>
        <v>129280.86646939824</v>
      </c>
      <c r="AJ190" s="37">
        <f>SUM($AE$8:AE190)</f>
        <v>322232.43858485622</v>
      </c>
      <c r="AK190" s="37">
        <f t="shared" si="34"/>
        <v>90496.606528578763</v>
      </c>
    </row>
    <row r="191" spans="2:37" x14ac:dyDescent="0.3">
      <c r="B191" s="3" t="s">
        <v>47</v>
      </c>
      <c r="C191" s="3">
        <v>183</v>
      </c>
      <c r="D191" s="3">
        <v>183</v>
      </c>
      <c r="E191" s="10">
        <v>28.3</v>
      </c>
      <c r="F191" s="17">
        <f t="shared" si="35"/>
        <v>-0.43055555555555525</v>
      </c>
      <c r="G191" s="17">
        <f t="shared" si="36"/>
        <v>-1.5499999999999989</v>
      </c>
      <c r="S191">
        <f t="shared" si="26"/>
        <v>0</v>
      </c>
      <c r="T191">
        <f t="shared" si="27"/>
        <v>28.3</v>
      </c>
      <c r="U191">
        <f t="shared" si="28"/>
        <v>7.8611111111111107</v>
      </c>
      <c r="W191">
        <f t="shared" si="29"/>
        <v>-426.24999999999972</v>
      </c>
      <c r="X191">
        <f t="shared" si="30"/>
        <v>135.9666</v>
      </c>
      <c r="Y191">
        <f t="shared" si="31"/>
        <v>33.436979691296528</v>
      </c>
      <c r="Z191">
        <f>Table1[[#This Row],[Accel (N)]]+Table1[[#This Row],[RR (N)]]+Table1[[#This Row],[Aero Drag (N)]]</f>
        <v>-256.84642030870316</v>
      </c>
      <c r="AA191">
        <f>Table1[[#This Row],[Total (N)]]*((E191/3.6)/1000)</f>
        <v>-2.0190982485378606</v>
      </c>
      <c r="AB191">
        <f>Table1[[#This Row],[Power (kW)]]*1000</f>
        <v>-2019.0982485378606</v>
      </c>
      <c r="AC191">
        <f>(Table1[[#This Row],[Power (kW)]]*1000)*D191</f>
        <v>-369494.97948242852</v>
      </c>
      <c r="AD191" s="25">
        <f t="shared" si="32"/>
        <v>2019.0982485378606</v>
      </c>
      <c r="AE191" s="25">
        <f t="shared" si="33"/>
        <v>0</v>
      </c>
      <c r="AF191" s="25">
        <f>SUM($AD$8:AD191)</f>
        <v>131299.96471793609</v>
      </c>
      <c r="AG191" s="25">
        <f>SUM($AE$8:AE191)</f>
        <v>322232.43858485622</v>
      </c>
      <c r="AH191" s="25"/>
      <c r="AI191" s="37">
        <f>SUM($AD$8:AD191)</f>
        <v>131299.96471793609</v>
      </c>
      <c r="AJ191" s="37">
        <f>SUM($AE$8:AE191)</f>
        <v>322232.43858485622</v>
      </c>
      <c r="AK191" s="37">
        <f t="shared" si="34"/>
        <v>91909.975302555264</v>
      </c>
    </row>
    <row r="192" spans="2:37" x14ac:dyDescent="0.3">
      <c r="B192" s="3" t="s">
        <v>47</v>
      </c>
      <c r="C192" s="3">
        <v>184</v>
      </c>
      <c r="D192" s="3">
        <v>184</v>
      </c>
      <c r="E192" s="10">
        <v>26.1</v>
      </c>
      <c r="F192" s="17">
        <f t="shared" si="35"/>
        <v>-0.65277777777777768</v>
      </c>
      <c r="G192" s="17">
        <f t="shared" si="36"/>
        <v>-2.3499999999999996</v>
      </c>
      <c r="S192">
        <f t="shared" si="26"/>
        <v>0</v>
      </c>
      <c r="T192">
        <f t="shared" si="27"/>
        <v>26.1</v>
      </c>
      <c r="U192">
        <f t="shared" si="28"/>
        <v>7.25</v>
      </c>
      <c r="W192">
        <f t="shared" si="29"/>
        <v>-646.24999999999989</v>
      </c>
      <c r="X192">
        <f t="shared" si="30"/>
        <v>135.9666</v>
      </c>
      <c r="Y192">
        <f t="shared" si="31"/>
        <v>28.440366261918754</v>
      </c>
      <c r="Z192">
        <f>Table1[[#This Row],[Accel (N)]]+Table1[[#This Row],[RR (N)]]+Table1[[#This Row],[Aero Drag (N)]]</f>
        <v>-481.84303373808115</v>
      </c>
      <c r="AA192">
        <f>Table1[[#This Row],[Total (N)]]*((E192/3.6)/1000)</f>
        <v>-3.4933619946010883</v>
      </c>
      <c r="AB192">
        <f>Table1[[#This Row],[Power (kW)]]*1000</f>
        <v>-3493.3619946010881</v>
      </c>
      <c r="AC192">
        <f>(Table1[[#This Row],[Power (kW)]]*1000)*D192</f>
        <v>-642778.60700660024</v>
      </c>
      <c r="AD192" s="25">
        <f t="shared" si="32"/>
        <v>3493.3619946010881</v>
      </c>
      <c r="AE192" s="25">
        <f t="shared" si="33"/>
        <v>0</v>
      </c>
      <c r="AF192" s="25">
        <f>SUM($AD$8:AD192)</f>
        <v>134793.32671253718</v>
      </c>
      <c r="AG192" s="25">
        <f>SUM($AE$8:AE192)</f>
        <v>322232.43858485622</v>
      </c>
      <c r="AH192" s="25"/>
      <c r="AI192" s="37">
        <f>SUM($AD$8:AD192)</f>
        <v>134793.32671253718</v>
      </c>
      <c r="AJ192" s="37">
        <f>SUM($AE$8:AE192)</f>
        <v>322232.43858485622</v>
      </c>
      <c r="AK192" s="37">
        <f t="shared" si="34"/>
        <v>94355.328698776022</v>
      </c>
    </row>
    <row r="193" spans="2:37" x14ac:dyDescent="0.3">
      <c r="B193" s="3" t="s">
        <v>47</v>
      </c>
      <c r="C193" s="3">
        <v>185</v>
      </c>
      <c r="D193" s="3">
        <v>185</v>
      </c>
      <c r="E193" s="10">
        <v>23.6</v>
      </c>
      <c r="F193" s="17">
        <f t="shared" si="35"/>
        <v>-0.70833333333333348</v>
      </c>
      <c r="G193" s="17">
        <f t="shared" si="36"/>
        <v>-2.5500000000000007</v>
      </c>
      <c r="S193">
        <f t="shared" si="26"/>
        <v>0</v>
      </c>
      <c r="T193">
        <f t="shared" si="27"/>
        <v>23.6</v>
      </c>
      <c r="U193">
        <f t="shared" si="28"/>
        <v>6.5555555555555554</v>
      </c>
      <c r="W193">
        <f t="shared" si="29"/>
        <v>-701.25000000000011</v>
      </c>
      <c r="X193">
        <f t="shared" si="30"/>
        <v>135.9666</v>
      </c>
      <c r="Y193">
        <f t="shared" si="31"/>
        <v>23.252956347144444</v>
      </c>
      <c r="Z193">
        <f>Table1[[#This Row],[Accel (N)]]+Table1[[#This Row],[RR (N)]]+Table1[[#This Row],[Aero Drag (N)]]</f>
        <v>-542.03044365285575</v>
      </c>
      <c r="AA193">
        <f>Table1[[#This Row],[Total (N)]]*((E193/3.6)/1000)</f>
        <v>-3.5533106861687211</v>
      </c>
      <c r="AB193">
        <f>Table1[[#This Row],[Power (kW)]]*1000</f>
        <v>-3553.3106861687211</v>
      </c>
      <c r="AC193">
        <f>(Table1[[#This Row],[Power (kW)]]*1000)*D193</f>
        <v>-657362.47694121336</v>
      </c>
      <c r="AD193" s="25">
        <f t="shared" si="32"/>
        <v>3553.3106861687211</v>
      </c>
      <c r="AE193" s="25">
        <f t="shared" si="33"/>
        <v>0</v>
      </c>
      <c r="AF193" s="25">
        <f>SUM($AD$8:AD193)</f>
        <v>138346.63739870591</v>
      </c>
      <c r="AG193" s="25">
        <f>SUM($AE$8:AE193)</f>
        <v>322232.43858485622</v>
      </c>
      <c r="AH193" s="25"/>
      <c r="AI193" s="37">
        <f>SUM($AD$8:AD193)</f>
        <v>138346.63739870591</v>
      </c>
      <c r="AJ193" s="37">
        <f>SUM($AE$8:AE193)</f>
        <v>322232.43858485622</v>
      </c>
      <c r="AK193" s="37">
        <f t="shared" si="34"/>
        <v>96842.646179094125</v>
      </c>
    </row>
    <row r="194" spans="2:37" x14ac:dyDescent="0.3">
      <c r="B194" s="3" t="s">
        <v>47</v>
      </c>
      <c r="C194" s="3">
        <v>186</v>
      </c>
      <c r="D194" s="3">
        <v>186</v>
      </c>
      <c r="E194" s="10">
        <v>21</v>
      </c>
      <c r="F194" s="17">
        <f t="shared" si="35"/>
        <v>-0.65277777777777812</v>
      </c>
      <c r="G194" s="17">
        <f t="shared" si="36"/>
        <v>-2.3500000000000014</v>
      </c>
      <c r="S194">
        <f t="shared" si="26"/>
        <v>0</v>
      </c>
      <c r="T194">
        <f t="shared" si="27"/>
        <v>21</v>
      </c>
      <c r="U194">
        <f t="shared" si="28"/>
        <v>5.833333333333333</v>
      </c>
      <c r="W194">
        <f t="shared" si="29"/>
        <v>-646.25000000000034</v>
      </c>
      <c r="X194">
        <f t="shared" si="30"/>
        <v>135.9666</v>
      </c>
      <c r="Y194">
        <f t="shared" si="31"/>
        <v>18.411652091874998</v>
      </c>
      <c r="Z194">
        <f>Table1[[#This Row],[Accel (N)]]+Table1[[#This Row],[RR (N)]]+Table1[[#This Row],[Aero Drag (N)]]</f>
        <v>-491.87174790812537</v>
      </c>
      <c r="AA194">
        <f>Table1[[#This Row],[Total (N)]]*((E194/3.6)/1000)</f>
        <v>-2.8692518627973977</v>
      </c>
      <c r="AB194">
        <f>Table1[[#This Row],[Power (kW)]]*1000</f>
        <v>-2869.2518627973977</v>
      </c>
      <c r="AC194">
        <f>(Table1[[#This Row],[Power (kW)]]*1000)*D194</f>
        <v>-533680.84648031602</v>
      </c>
      <c r="AD194" s="25">
        <f t="shared" si="32"/>
        <v>2869.2518627973977</v>
      </c>
      <c r="AE194" s="25">
        <f t="shared" si="33"/>
        <v>0</v>
      </c>
      <c r="AF194" s="25">
        <f>SUM($AD$8:AD194)</f>
        <v>141215.8892615033</v>
      </c>
      <c r="AG194" s="25">
        <f>SUM($AE$8:AE194)</f>
        <v>322232.43858485622</v>
      </c>
      <c r="AH194" s="25"/>
      <c r="AI194" s="37">
        <f>SUM($AD$8:AD194)</f>
        <v>141215.8892615033</v>
      </c>
      <c r="AJ194" s="37">
        <f>SUM($AE$8:AE194)</f>
        <v>322232.43858485622</v>
      </c>
      <c r="AK194" s="37">
        <f t="shared" si="34"/>
        <v>98851.122483052299</v>
      </c>
    </row>
    <row r="195" spans="2:37" x14ac:dyDescent="0.3">
      <c r="B195" s="3" t="s">
        <v>47</v>
      </c>
      <c r="C195" s="3">
        <v>187</v>
      </c>
      <c r="D195" s="3">
        <v>187</v>
      </c>
      <c r="E195" s="10">
        <v>18.899999999999999</v>
      </c>
      <c r="F195" s="17">
        <f t="shared" si="35"/>
        <v>-0.54166666666666641</v>
      </c>
      <c r="G195" s="17">
        <f t="shared" si="36"/>
        <v>-1.9499999999999993</v>
      </c>
      <c r="S195">
        <f t="shared" si="26"/>
        <v>0</v>
      </c>
      <c r="T195">
        <f t="shared" si="27"/>
        <v>18.899999999999999</v>
      </c>
      <c r="U195">
        <f t="shared" si="28"/>
        <v>5.2499999999999991</v>
      </c>
      <c r="W195">
        <f t="shared" si="29"/>
        <v>-536.24999999999977</v>
      </c>
      <c r="X195">
        <f t="shared" si="30"/>
        <v>135.9666</v>
      </c>
      <c r="Y195">
        <f t="shared" si="31"/>
        <v>14.913438194418747</v>
      </c>
      <c r="Z195">
        <f>Table1[[#This Row],[Accel (N)]]+Table1[[#This Row],[RR (N)]]+Table1[[#This Row],[Aero Drag (N)]]</f>
        <v>-385.36996180558106</v>
      </c>
      <c r="AA195">
        <f>Table1[[#This Row],[Total (N)]]*((E195/3.6)/1000)</f>
        <v>-2.0231922994793003</v>
      </c>
      <c r="AB195">
        <f>Table1[[#This Row],[Power (kW)]]*1000</f>
        <v>-2023.1922994793003</v>
      </c>
      <c r="AC195">
        <f>(Table1[[#This Row],[Power (kW)]]*1000)*D195</f>
        <v>-378336.96000262914</v>
      </c>
      <c r="AD195" s="25">
        <f t="shared" si="32"/>
        <v>2023.1922994793003</v>
      </c>
      <c r="AE195" s="25">
        <f t="shared" si="33"/>
        <v>0</v>
      </c>
      <c r="AF195" s="25">
        <f>SUM($AD$8:AD195)</f>
        <v>143239.08156098259</v>
      </c>
      <c r="AG195" s="25">
        <f>SUM($AE$8:AE195)</f>
        <v>322232.43858485622</v>
      </c>
      <c r="AH195" s="25"/>
      <c r="AI195" s="37">
        <f>SUM($AD$8:AD195)</f>
        <v>143239.08156098259</v>
      </c>
      <c r="AJ195" s="37">
        <f>SUM($AE$8:AE195)</f>
        <v>322232.43858485622</v>
      </c>
      <c r="AK195" s="37">
        <f t="shared" si="34"/>
        <v>100267.35709268782</v>
      </c>
    </row>
    <row r="196" spans="2:37" x14ac:dyDescent="0.3">
      <c r="B196" s="3" t="s">
        <v>47</v>
      </c>
      <c r="C196" s="3">
        <v>188</v>
      </c>
      <c r="D196" s="3">
        <v>188</v>
      </c>
      <c r="E196" s="10">
        <v>17.100000000000001</v>
      </c>
      <c r="F196" s="17">
        <f t="shared" si="35"/>
        <v>-0.44444444444444431</v>
      </c>
      <c r="G196" s="17">
        <f t="shared" si="36"/>
        <v>-1.5999999999999996</v>
      </c>
      <c r="S196">
        <f t="shared" si="26"/>
        <v>0</v>
      </c>
      <c r="T196">
        <f t="shared" si="27"/>
        <v>17.100000000000001</v>
      </c>
      <c r="U196">
        <f t="shared" si="28"/>
        <v>4.75</v>
      </c>
      <c r="W196">
        <f t="shared" si="29"/>
        <v>-439.99999999999989</v>
      </c>
      <c r="X196">
        <f t="shared" si="30"/>
        <v>135.9666</v>
      </c>
      <c r="Y196">
        <f t="shared" si="31"/>
        <v>12.208052580918752</v>
      </c>
      <c r="Z196">
        <f>Table1[[#This Row],[Accel (N)]]+Table1[[#This Row],[RR (N)]]+Table1[[#This Row],[Aero Drag (N)]]</f>
        <v>-291.82534741908114</v>
      </c>
      <c r="AA196">
        <f>Table1[[#This Row],[Total (N)]]*((E196/3.6)/1000)</f>
        <v>-1.3861704002406354</v>
      </c>
      <c r="AB196">
        <f>Table1[[#This Row],[Power (kW)]]*1000</f>
        <v>-1386.1704002406354</v>
      </c>
      <c r="AC196">
        <f>(Table1[[#This Row],[Power (kW)]]*1000)*D196</f>
        <v>-260600.03524523947</v>
      </c>
      <c r="AD196" s="25">
        <f t="shared" si="32"/>
        <v>1386.1704002406354</v>
      </c>
      <c r="AE196" s="25">
        <f t="shared" si="33"/>
        <v>0</v>
      </c>
      <c r="AF196" s="25">
        <f>SUM($AD$8:AD196)</f>
        <v>144625.25196122323</v>
      </c>
      <c r="AG196" s="25">
        <f>SUM($AE$8:AE196)</f>
        <v>322232.43858485622</v>
      </c>
      <c r="AH196" s="25"/>
      <c r="AI196" s="37">
        <f>SUM($AD$8:AD196)</f>
        <v>144625.25196122323</v>
      </c>
      <c r="AJ196" s="37">
        <f>SUM($AE$8:AE196)</f>
        <v>322232.43858485622</v>
      </c>
      <c r="AK196" s="37">
        <f t="shared" si="34"/>
        <v>101237.67637285625</v>
      </c>
    </row>
    <row r="197" spans="2:37" x14ac:dyDescent="0.3">
      <c r="B197" s="3" t="s">
        <v>47</v>
      </c>
      <c r="C197" s="3">
        <v>189</v>
      </c>
      <c r="D197" s="3">
        <v>189</v>
      </c>
      <c r="E197" s="10">
        <v>15.7</v>
      </c>
      <c r="F197" s="17">
        <f t="shared" si="35"/>
        <v>-0.36111111111111133</v>
      </c>
      <c r="G197" s="17">
        <f t="shared" si="36"/>
        <v>-1.3000000000000007</v>
      </c>
      <c r="S197">
        <f t="shared" si="26"/>
        <v>0</v>
      </c>
      <c r="T197">
        <f t="shared" si="27"/>
        <v>15.7</v>
      </c>
      <c r="U197">
        <f t="shared" si="28"/>
        <v>4.3611111111111107</v>
      </c>
      <c r="W197">
        <f t="shared" si="29"/>
        <v>-357.50000000000023</v>
      </c>
      <c r="X197">
        <f t="shared" si="30"/>
        <v>135.9666</v>
      </c>
      <c r="Y197">
        <f t="shared" si="31"/>
        <v>10.290902775796528</v>
      </c>
      <c r="Z197">
        <f>Table1[[#This Row],[Accel (N)]]+Table1[[#This Row],[RR (N)]]+Table1[[#This Row],[Aero Drag (N)]]</f>
        <v>-211.2424972242037</v>
      </c>
      <c r="AA197">
        <f>Table1[[#This Row],[Total (N)]]*((E197/3.6)/1000)</f>
        <v>-0.92125200178333277</v>
      </c>
      <c r="AB197">
        <f>Table1[[#This Row],[Power (kW)]]*1000</f>
        <v>-921.25200178333273</v>
      </c>
      <c r="AC197">
        <f>(Table1[[#This Row],[Power (kW)]]*1000)*D197</f>
        <v>-174116.62833704989</v>
      </c>
      <c r="AD197" s="25">
        <f t="shared" si="32"/>
        <v>921.25200178333273</v>
      </c>
      <c r="AE197" s="25">
        <f t="shared" si="33"/>
        <v>0</v>
      </c>
      <c r="AF197" s="25">
        <f>SUM($AD$8:AD197)</f>
        <v>145546.50396300657</v>
      </c>
      <c r="AG197" s="25">
        <f>SUM($AE$8:AE197)</f>
        <v>322232.43858485622</v>
      </c>
      <c r="AH197" s="25"/>
      <c r="AI197" s="37">
        <f>SUM($AD$8:AD197)</f>
        <v>145546.50396300657</v>
      </c>
      <c r="AJ197" s="37">
        <f>SUM($AE$8:AE197)</f>
        <v>322232.43858485622</v>
      </c>
      <c r="AK197" s="37">
        <f t="shared" si="34"/>
        <v>101882.5527741046</v>
      </c>
    </row>
    <row r="198" spans="2:37" x14ac:dyDescent="0.3">
      <c r="B198" s="3" t="s">
        <v>47</v>
      </c>
      <c r="C198" s="3">
        <v>190</v>
      </c>
      <c r="D198" s="3">
        <v>190</v>
      </c>
      <c r="E198" s="10">
        <v>14.5</v>
      </c>
      <c r="F198" s="17">
        <f t="shared" si="35"/>
        <v>-0.27777777777777779</v>
      </c>
      <c r="G198" s="17">
        <f t="shared" si="36"/>
        <v>-1</v>
      </c>
      <c r="S198">
        <f t="shared" si="26"/>
        <v>0</v>
      </c>
      <c r="T198">
        <f t="shared" si="27"/>
        <v>14.5</v>
      </c>
      <c r="U198">
        <f t="shared" si="28"/>
        <v>4.0277777777777777</v>
      </c>
      <c r="W198">
        <f t="shared" si="29"/>
        <v>-275</v>
      </c>
      <c r="X198">
        <f t="shared" si="30"/>
        <v>135.9666</v>
      </c>
      <c r="Y198">
        <f t="shared" si="31"/>
        <v>8.777890821579863</v>
      </c>
      <c r="Z198">
        <f>Table1[[#This Row],[Accel (N)]]+Table1[[#This Row],[RR (N)]]+Table1[[#This Row],[Aero Drag (N)]]</f>
        <v>-130.25550917842014</v>
      </c>
      <c r="AA198">
        <f>Table1[[#This Row],[Total (N)]]*((E198/3.6)/1000)</f>
        <v>-0.52464024530196995</v>
      </c>
      <c r="AB198">
        <f>Table1[[#This Row],[Power (kW)]]*1000</f>
        <v>-524.64024530196991</v>
      </c>
      <c r="AC198">
        <f>(Table1[[#This Row],[Power (kW)]]*1000)*D198</f>
        <v>-99681.646607374278</v>
      </c>
      <c r="AD198" s="25">
        <f t="shared" si="32"/>
        <v>524.64024530196991</v>
      </c>
      <c r="AE198" s="25">
        <f t="shared" si="33"/>
        <v>0</v>
      </c>
      <c r="AF198" s="25">
        <f>SUM($AD$8:AD198)</f>
        <v>146071.14420830854</v>
      </c>
      <c r="AG198" s="25">
        <f>SUM($AE$8:AE198)</f>
        <v>322232.43858485622</v>
      </c>
      <c r="AH198" s="25"/>
      <c r="AI198" s="37">
        <f>SUM($AD$8:AD198)</f>
        <v>146071.14420830854</v>
      </c>
      <c r="AJ198" s="37">
        <f>SUM($AE$8:AE198)</f>
        <v>322232.43858485622</v>
      </c>
      <c r="AK198" s="37">
        <f t="shared" si="34"/>
        <v>102249.80094581598</v>
      </c>
    </row>
    <row r="199" spans="2:37" x14ac:dyDescent="0.3">
      <c r="B199" s="3" t="s">
        <v>47</v>
      </c>
      <c r="C199" s="3">
        <v>191</v>
      </c>
      <c r="D199" s="3">
        <v>191</v>
      </c>
      <c r="E199" s="10">
        <v>13.7</v>
      </c>
      <c r="F199" s="17">
        <f t="shared" si="35"/>
        <v>-0.22222222222222215</v>
      </c>
      <c r="G199" s="17">
        <f t="shared" si="36"/>
        <v>-0.79999999999999982</v>
      </c>
      <c r="S199">
        <f t="shared" si="26"/>
        <v>0</v>
      </c>
      <c r="T199">
        <f t="shared" si="27"/>
        <v>13.7</v>
      </c>
      <c r="U199">
        <f t="shared" si="28"/>
        <v>3.8055555555555554</v>
      </c>
      <c r="W199">
        <f t="shared" si="29"/>
        <v>-219.99999999999994</v>
      </c>
      <c r="X199">
        <f t="shared" si="30"/>
        <v>135.9666</v>
      </c>
      <c r="Y199">
        <f t="shared" si="31"/>
        <v>7.8360158302131948</v>
      </c>
      <c r="Z199">
        <f>Table1[[#This Row],[Accel (N)]]+Table1[[#This Row],[RR (N)]]+Table1[[#This Row],[Aero Drag (N)]]</f>
        <v>-76.197384169786744</v>
      </c>
      <c r="AA199">
        <f>Table1[[#This Row],[Total (N)]]*((E199/3.6)/1000)</f>
        <v>-0.28997337864613287</v>
      </c>
      <c r="AB199">
        <f>Table1[[#This Row],[Power (kW)]]*1000</f>
        <v>-289.97337864613286</v>
      </c>
      <c r="AC199">
        <f>(Table1[[#This Row],[Power (kW)]]*1000)*D199</f>
        <v>-55384.915321411376</v>
      </c>
      <c r="AD199" s="25">
        <f t="shared" si="32"/>
        <v>289.97337864613286</v>
      </c>
      <c r="AE199" s="25">
        <f t="shared" si="33"/>
        <v>0</v>
      </c>
      <c r="AF199" s="25">
        <f>SUM($AD$8:AD199)</f>
        <v>146361.11758695467</v>
      </c>
      <c r="AG199" s="25">
        <f>SUM($AE$8:AE199)</f>
        <v>322232.43858485622</v>
      </c>
      <c r="AH199" s="25"/>
      <c r="AI199" s="37">
        <f>SUM($AD$8:AD199)</f>
        <v>146361.11758695467</v>
      </c>
      <c r="AJ199" s="37">
        <f>SUM($AE$8:AE199)</f>
        <v>322232.43858485622</v>
      </c>
      <c r="AK199" s="37">
        <f t="shared" si="34"/>
        <v>102452.78231086826</v>
      </c>
    </row>
    <row r="200" spans="2:37" x14ac:dyDescent="0.3">
      <c r="B200" s="3" t="s">
        <v>47</v>
      </c>
      <c r="C200" s="3">
        <v>192</v>
      </c>
      <c r="D200" s="3">
        <v>192</v>
      </c>
      <c r="E200" s="10">
        <v>12.9</v>
      </c>
      <c r="F200" s="17">
        <f t="shared" si="35"/>
        <v>-0.16666666666666657</v>
      </c>
      <c r="G200" s="17">
        <f t="shared" si="36"/>
        <v>-0.59999999999999964</v>
      </c>
      <c r="S200">
        <f t="shared" ref="S200:S263" si="37">IF(E200&lt;1,1,0)</f>
        <v>0</v>
      </c>
      <c r="T200">
        <f t="shared" ref="T200:T263" si="38">IF(S200=1,"",E200)</f>
        <v>12.9</v>
      </c>
      <c r="U200">
        <f t="shared" ref="U200:U263" si="39">E200/3.6</f>
        <v>3.5833333333333335</v>
      </c>
      <c r="W200">
        <f t="shared" ref="W200:W263" si="40">$J$17*F200</f>
        <v>-164.99999999999991</v>
      </c>
      <c r="X200">
        <f t="shared" ref="X200:X263" si="41">$J$17*9.81*$J$18</f>
        <v>135.9666</v>
      </c>
      <c r="Y200">
        <f t="shared" ref="Y200:Y263" si="42">0.5*$J$14*$J$21*1.29^2*(E200/3.6)^2</f>
        <v>6.9475805546687512</v>
      </c>
      <c r="Z200">
        <f>Table1[[#This Row],[Accel (N)]]+Table1[[#This Row],[RR (N)]]+Table1[[#This Row],[Aero Drag (N)]]</f>
        <v>-22.085819445331165</v>
      </c>
      <c r="AA200">
        <f>Table1[[#This Row],[Total (N)]]*((E200/3.6)/1000)</f>
        <v>-7.9140853012436674E-2</v>
      </c>
      <c r="AB200">
        <f>Table1[[#This Row],[Power (kW)]]*1000</f>
        <v>-79.140853012436679</v>
      </c>
      <c r="AC200">
        <f>(Table1[[#This Row],[Power (kW)]]*1000)*D200</f>
        <v>-15195.043778387842</v>
      </c>
      <c r="AD200" s="25">
        <f t="shared" ref="AD200:AD263" si="43">IF(AB200&lt;0, AB200, 0) *-1</f>
        <v>79.140853012436679</v>
      </c>
      <c r="AE200" s="25">
        <f t="shared" ref="AE200:AE263" si="44">IF(AB200&gt;0, AB200, 0)</f>
        <v>0</v>
      </c>
      <c r="AF200" s="25">
        <f>SUM($AD$8:AD200)</f>
        <v>146440.25843996712</v>
      </c>
      <c r="AG200" s="25">
        <f>SUM($AE$8:AE200)</f>
        <v>322232.43858485622</v>
      </c>
      <c r="AH200" s="25"/>
      <c r="AI200" s="37">
        <f>SUM($AD$8:AD200)</f>
        <v>146440.25843996712</v>
      </c>
      <c r="AJ200" s="37">
        <f>SUM($AE$8:AE200)</f>
        <v>322232.43858485622</v>
      </c>
      <c r="AK200" s="37">
        <f t="shared" si="34"/>
        <v>102508.18090797697</v>
      </c>
    </row>
    <row r="201" spans="2:37" x14ac:dyDescent="0.3">
      <c r="B201" s="3" t="s">
        <v>47</v>
      </c>
      <c r="C201" s="3">
        <v>193</v>
      </c>
      <c r="D201" s="3">
        <v>193</v>
      </c>
      <c r="E201" s="10">
        <v>12.5</v>
      </c>
      <c r="F201" s="17">
        <f t="shared" si="35"/>
        <v>-9.7222222222222363E-2</v>
      </c>
      <c r="G201" s="17">
        <f t="shared" si="36"/>
        <v>-0.35000000000000053</v>
      </c>
      <c r="S201">
        <f t="shared" si="37"/>
        <v>0</v>
      </c>
      <c r="T201">
        <f t="shared" si="38"/>
        <v>12.5</v>
      </c>
      <c r="U201">
        <f t="shared" si="39"/>
        <v>3.4722222222222223</v>
      </c>
      <c r="W201">
        <f t="shared" si="40"/>
        <v>-96.250000000000142</v>
      </c>
      <c r="X201">
        <f t="shared" si="41"/>
        <v>135.9666</v>
      </c>
      <c r="Y201">
        <f t="shared" si="42"/>
        <v>6.5234028103298627</v>
      </c>
      <c r="Z201">
        <f>Table1[[#This Row],[Accel (N)]]+Table1[[#This Row],[RR (N)]]+Table1[[#This Row],[Aero Drag (N)]]</f>
        <v>46.24000281032972</v>
      </c>
      <c r="AA201">
        <f>Table1[[#This Row],[Total (N)]]*((E201/3.6)/1000)</f>
        <v>0.16055556531364487</v>
      </c>
      <c r="AB201">
        <f>Table1[[#This Row],[Power (kW)]]*1000</f>
        <v>160.55556531364488</v>
      </c>
      <c r="AC201">
        <f>(Table1[[#This Row],[Power (kW)]]*1000)*D201</f>
        <v>30987.22410553346</v>
      </c>
      <c r="AD201" s="25">
        <f t="shared" si="43"/>
        <v>0</v>
      </c>
      <c r="AE201" s="25">
        <f t="shared" si="44"/>
        <v>160.55556531364488</v>
      </c>
      <c r="AF201" s="25">
        <f>SUM($AD$8:AD201)</f>
        <v>146440.25843996712</v>
      </c>
      <c r="AG201" s="25">
        <f>SUM($AE$8:AE201)</f>
        <v>322392.99415016989</v>
      </c>
      <c r="AH201" s="25"/>
      <c r="AI201" s="37">
        <f>SUM($AD$8:AD201)</f>
        <v>146440.25843996712</v>
      </c>
      <c r="AJ201" s="37">
        <f>SUM($AE$8:AE201)</f>
        <v>322392.99415016989</v>
      </c>
      <c r="AK201" s="37">
        <f t="shared" ref="AK201:AK264" si="45">AI201*0.7</f>
        <v>102508.18090797697</v>
      </c>
    </row>
    <row r="202" spans="2:37" x14ac:dyDescent="0.3">
      <c r="B202" s="3" t="s">
        <v>47</v>
      </c>
      <c r="C202" s="3">
        <v>194</v>
      </c>
      <c r="D202" s="3">
        <v>194</v>
      </c>
      <c r="E202" s="10">
        <v>12.2</v>
      </c>
      <c r="F202" s="17">
        <f t="shared" ref="F202:F265" si="46">($E203-$E201)/2/3.6</f>
        <v>-6.9444444444444448E-2</v>
      </c>
      <c r="G202" s="17">
        <f t="shared" ref="G202:G265" si="47">($E203-$E201)/2</f>
        <v>-0.25</v>
      </c>
      <c r="S202">
        <f t="shared" si="37"/>
        <v>0</v>
      </c>
      <c r="T202">
        <f t="shared" si="38"/>
        <v>12.2</v>
      </c>
      <c r="U202">
        <f t="shared" si="39"/>
        <v>3.3888888888888884</v>
      </c>
      <c r="W202">
        <f t="shared" si="40"/>
        <v>-68.75</v>
      </c>
      <c r="X202">
        <f t="shared" si="41"/>
        <v>135.9666</v>
      </c>
      <c r="Y202">
        <f t="shared" si="42"/>
        <v>6.2140369554527766</v>
      </c>
      <c r="Z202">
        <f>Table1[[#This Row],[Accel (N)]]+Table1[[#This Row],[RR (N)]]+Table1[[#This Row],[Aero Drag (N)]]</f>
        <v>73.430636955452769</v>
      </c>
      <c r="AA202">
        <f>Table1[[#This Row],[Total (N)]]*((E202/3.6)/1000)</f>
        <v>0.24884826968236767</v>
      </c>
      <c r="AB202">
        <f>Table1[[#This Row],[Power (kW)]]*1000</f>
        <v>248.84826968236769</v>
      </c>
      <c r="AC202">
        <f>(Table1[[#This Row],[Power (kW)]]*1000)*D202</f>
        <v>48276.564318379329</v>
      </c>
      <c r="AD202" s="25">
        <f t="shared" si="43"/>
        <v>0</v>
      </c>
      <c r="AE202" s="25">
        <f t="shared" si="44"/>
        <v>248.84826968236769</v>
      </c>
      <c r="AF202" s="25">
        <f>SUM($AD$8:AD202)</f>
        <v>146440.25843996712</v>
      </c>
      <c r="AG202" s="25">
        <f>SUM($AE$8:AE202)</f>
        <v>322641.84241985227</v>
      </c>
      <c r="AH202" s="25"/>
      <c r="AI202" s="37">
        <f>SUM($AD$8:AD202)</f>
        <v>146440.25843996712</v>
      </c>
      <c r="AJ202" s="37">
        <f>SUM($AE$8:AE202)</f>
        <v>322641.84241985227</v>
      </c>
      <c r="AK202" s="37">
        <f t="shared" si="45"/>
        <v>102508.18090797697</v>
      </c>
    </row>
    <row r="203" spans="2:37" x14ac:dyDescent="0.3">
      <c r="B203" s="3" t="s">
        <v>47</v>
      </c>
      <c r="C203" s="3">
        <v>195</v>
      </c>
      <c r="D203" s="3">
        <v>195</v>
      </c>
      <c r="E203" s="10">
        <v>12</v>
      </c>
      <c r="F203" s="17">
        <f t="shared" si="46"/>
        <v>-2.7777777777777679E-2</v>
      </c>
      <c r="G203" s="17">
        <f t="shared" si="47"/>
        <v>-9.9999999999999645E-2</v>
      </c>
      <c r="S203">
        <f t="shared" si="37"/>
        <v>0</v>
      </c>
      <c r="T203">
        <f t="shared" si="38"/>
        <v>12</v>
      </c>
      <c r="U203">
        <f t="shared" si="39"/>
        <v>3.333333333333333</v>
      </c>
      <c r="W203">
        <f t="shared" si="40"/>
        <v>-27.499999999999901</v>
      </c>
      <c r="X203">
        <f t="shared" si="41"/>
        <v>135.9666</v>
      </c>
      <c r="Y203">
        <f t="shared" si="42"/>
        <v>6.0119680299999994</v>
      </c>
      <c r="Z203">
        <f>Table1[[#This Row],[Accel (N)]]+Table1[[#This Row],[RR (N)]]+Table1[[#This Row],[Aero Drag (N)]]</f>
        <v>114.4785680300001</v>
      </c>
      <c r="AA203">
        <f>Table1[[#This Row],[Total (N)]]*((E203/3.6)/1000)</f>
        <v>0.38159522676666702</v>
      </c>
      <c r="AB203">
        <f>Table1[[#This Row],[Power (kW)]]*1000</f>
        <v>381.595226766667</v>
      </c>
      <c r="AC203">
        <f>(Table1[[#This Row],[Power (kW)]]*1000)*D203</f>
        <v>74411.069219500059</v>
      </c>
      <c r="AD203" s="25">
        <f t="shared" si="43"/>
        <v>0</v>
      </c>
      <c r="AE203" s="25">
        <f t="shared" si="44"/>
        <v>381.595226766667</v>
      </c>
      <c r="AF203" s="25">
        <f>SUM($AD$8:AD203)</f>
        <v>146440.25843996712</v>
      </c>
      <c r="AG203" s="25">
        <f>SUM($AE$8:AE203)</f>
        <v>323023.43764661893</v>
      </c>
      <c r="AH203" s="25"/>
      <c r="AI203" s="37">
        <f>SUM($AD$8:AD203)</f>
        <v>146440.25843996712</v>
      </c>
      <c r="AJ203" s="37">
        <f>SUM($AE$8:AE203)</f>
        <v>323023.43764661893</v>
      </c>
      <c r="AK203" s="37">
        <f t="shared" si="45"/>
        <v>102508.18090797697</v>
      </c>
    </row>
    <row r="204" spans="2:37" x14ac:dyDescent="0.3">
      <c r="B204" s="3" t="s">
        <v>47</v>
      </c>
      <c r="C204" s="3">
        <v>196</v>
      </c>
      <c r="D204" s="3">
        <v>196</v>
      </c>
      <c r="E204" s="10">
        <v>12</v>
      </c>
      <c r="F204" s="17">
        <f t="shared" si="46"/>
        <v>0</v>
      </c>
      <c r="G204" s="17">
        <f t="shared" si="47"/>
        <v>0</v>
      </c>
      <c r="S204">
        <f t="shared" si="37"/>
        <v>0</v>
      </c>
      <c r="T204">
        <f t="shared" si="38"/>
        <v>12</v>
      </c>
      <c r="U204">
        <f t="shared" si="39"/>
        <v>3.333333333333333</v>
      </c>
      <c r="W204">
        <f t="shared" si="40"/>
        <v>0</v>
      </c>
      <c r="X204">
        <f t="shared" si="41"/>
        <v>135.9666</v>
      </c>
      <c r="Y204">
        <f t="shared" si="42"/>
        <v>6.0119680299999994</v>
      </c>
      <c r="Z204">
        <f>Table1[[#This Row],[Accel (N)]]+Table1[[#This Row],[RR (N)]]+Table1[[#This Row],[Aero Drag (N)]]</f>
        <v>141.97856802999999</v>
      </c>
      <c r="AA204">
        <f>Table1[[#This Row],[Total (N)]]*((E204/3.6)/1000)</f>
        <v>0.47326189343333325</v>
      </c>
      <c r="AB204">
        <f>Table1[[#This Row],[Power (kW)]]*1000</f>
        <v>473.26189343333323</v>
      </c>
      <c r="AC204">
        <f>(Table1[[#This Row],[Power (kW)]]*1000)*D204</f>
        <v>92759.331112933316</v>
      </c>
      <c r="AD204" s="25">
        <f t="shared" si="43"/>
        <v>0</v>
      </c>
      <c r="AE204" s="25">
        <f t="shared" si="44"/>
        <v>473.26189343333323</v>
      </c>
      <c r="AF204" s="25">
        <f>SUM($AD$8:AD204)</f>
        <v>146440.25843996712</v>
      </c>
      <c r="AG204" s="25">
        <f>SUM($AE$8:AE204)</f>
        <v>323496.69954005227</v>
      </c>
      <c r="AH204" s="25"/>
      <c r="AI204" s="37">
        <f>SUM($AD$8:AD204)</f>
        <v>146440.25843996712</v>
      </c>
      <c r="AJ204" s="37">
        <f>SUM($AE$8:AE204)</f>
        <v>323496.69954005227</v>
      </c>
      <c r="AK204" s="37">
        <f t="shared" si="45"/>
        <v>102508.18090797697</v>
      </c>
    </row>
    <row r="205" spans="2:37" x14ac:dyDescent="0.3">
      <c r="B205" s="3" t="s">
        <v>47</v>
      </c>
      <c r="C205" s="3">
        <v>197</v>
      </c>
      <c r="D205" s="3">
        <v>197</v>
      </c>
      <c r="E205" s="10">
        <v>12</v>
      </c>
      <c r="F205" s="17">
        <f t="shared" si="46"/>
        <v>0</v>
      </c>
      <c r="G205" s="17">
        <f t="shared" si="47"/>
        <v>0</v>
      </c>
      <c r="S205">
        <f t="shared" si="37"/>
        <v>0</v>
      </c>
      <c r="T205">
        <f t="shared" si="38"/>
        <v>12</v>
      </c>
      <c r="U205">
        <f t="shared" si="39"/>
        <v>3.333333333333333</v>
      </c>
      <c r="W205">
        <f t="shared" si="40"/>
        <v>0</v>
      </c>
      <c r="X205">
        <f t="shared" si="41"/>
        <v>135.9666</v>
      </c>
      <c r="Y205">
        <f t="shared" si="42"/>
        <v>6.0119680299999994</v>
      </c>
      <c r="Z205">
        <f>Table1[[#This Row],[Accel (N)]]+Table1[[#This Row],[RR (N)]]+Table1[[#This Row],[Aero Drag (N)]]</f>
        <v>141.97856802999999</v>
      </c>
      <c r="AA205">
        <f>Table1[[#This Row],[Total (N)]]*((E205/3.6)/1000)</f>
        <v>0.47326189343333325</v>
      </c>
      <c r="AB205">
        <f>Table1[[#This Row],[Power (kW)]]*1000</f>
        <v>473.26189343333323</v>
      </c>
      <c r="AC205">
        <f>(Table1[[#This Row],[Power (kW)]]*1000)*D205</f>
        <v>93232.593006366646</v>
      </c>
      <c r="AD205" s="25">
        <f t="shared" si="43"/>
        <v>0</v>
      </c>
      <c r="AE205" s="25">
        <f t="shared" si="44"/>
        <v>473.26189343333323</v>
      </c>
      <c r="AF205" s="25">
        <f>SUM($AD$8:AD205)</f>
        <v>146440.25843996712</v>
      </c>
      <c r="AG205" s="25">
        <f>SUM($AE$8:AE205)</f>
        <v>323969.96143348562</v>
      </c>
      <c r="AH205" s="25"/>
      <c r="AI205" s="37">
        <f>SUM($AD$8:AD205)</f>
        <v>146440.25843996712</v>
      </c>
      <c r="AJ205" s="37">
        <f>SUM($AE$8:AE205)</f>
        <v>323969.96143348562</v>
      </c>
      <c r="AK205" s="37">
        <f t="shared" si="45"/>
        <v>102508.18090797697</v>
      </c>
    </row>
    <row r="206" spans="2:37" x14ac:dyDescent="0.3">
      <c r="B206" s="3" t="s">
        <v>47</v>
      </c>
      <c r="C206" s="3">
        <v>198</v>
      </c>
      <c r="D206" s="3">
        <v>198</v>
      </c>
      <c r="E206" s="10">
        <v>12</v>
      </c>
      <c r="F206" s="17">
        <f t="shared" si="46"/>
        <v>6.9444444444444448E-2</v>
      </c>
      <c r="G206" s="17">
        <f t="shared" si="47"/>
        <v>0.25</v>
      </c>
      <c r="S206">
        <f t="shared" si="37"/>
        <v>0</v>
      </c>
      <c r="T206">
        <f t="shared" si="38"/>
        <v>12</v>
      </c>
      <c r="U206">
        <f t="shared" si="39"/>
        <v>3.333333333333333</v>
      </c>
      <c r="W206">
        <f t="shared" si="40"/>
        <v>68.75</v>
      </c>
      <c r="X206">
        <f t="shared" si="41"/>
        <v>135.9666</v>
      </c>
      <c r="Y206">
        <f t="shared" si="42"/>
        <v>6.0119680299999994</v>
      </c>
      <c r="Z206">
        <f>Table1[[#This Row],[Accel (N)]]+Table1[[#This Row],[RR (N)]]+Table1[[#This Row],[Aero Drag (N)]]</f>
        <v>210.72856802999999</v>
      </c>
      <c r="AA206">
        <f>Table1[[#This Row],[Total (N)]]*((E206/3.6)/1000)</f>
        <v>0.70242856009999988</v>
      </c>
      <c r="AB206">
        <f>Table1[[#This Row],[Power (kW)]]*1000</f>
        <v>702.42856009999991</v>
      </c>
      <c r="AC206">
        <f>(Table1[[#This Row],[Power (kW)]]*1000)*D206</f>
        <v>139080.85489979998</v>
      </c>
      <c r="AD206" s="25">
        <f t="shared" si="43"/>
        <v>0</v>
      </c>
      <c r="AE206" s="25">
        <f t="shared" si="44"/>
        <v>702.42856009999991</v>
      </c>
      <c r="AF206" s="25">
        <f>SUM($AD$8:AD206)</f>
        <v>146440.25843996712</v>
      </c>
      <c r="AG206" s="25">
        <f>SUM($AE$8:AE206)</f>
        <v>324672.38999358559</v>
      </c>
      <c r="AH206" s="25"/>
      <c r="AI206" s="37">
        <f>SUM($AD$8:AD206)</f>
        <v>146440.25843996712</v>
      </c>
      <c r="AJ206" s="37">
        <f>SUM($AE$8:AE206)</f>
        <v>324672.38999358559</v>
      </c>
      <c r="AK206" s="37">
        <f t="shared" si="45"/>
        <v>102508.18090797697</v>
      </c>
    </row>
    <row r="207" spans="2:37" x14ac:dyDescent="0.3">
      <c r="B207" s="3" t="s">
        <v>47</v>
      </c>
      <c r="C207" s="3">
        <v>199</v>
      </c>
      <c r="D207" s="3">
        <v>199</v>
      </c>
      <c r="E207" s="10">
        <v>12.5</v>
      </c>
      <c r="F207" s="17">
        <f t="shared" si="46"/>
        <v>0.1388888888888889</v>
      </c>
      <c r="G207" s="17">
        <f t="shared" si="47"/>
        <v>0.5</v>
      </c>
      <c r="S207">
        <f t="shared" si="37"/>
        <v>0</v>
      </c>
      <c r="T207">
        <f t="shared" si="38"/>
        <v>12.5</v>
      </c>
      <c r="U207">
        <f t="shared" si="39"/>
        <v>3.4722222222222223</v>
      </c>
      <c r="W207">
        <f t="shared" si="40"/>
        <v>137.5</v>
      </c>
      <c r="X207">
        <f t="shared" si="41"/>
        <v>135.9666</v>
      </c>
      <c r="Y207">
        <f t="shared" si="42"/>
        <v>6.5234028103298627</v>
      </c>
      <c r="Z207">
        <f>Table1[[#This Row],[Accel (N)]]+Table1[[#This Row],[RR (N)]]+Table1[[#This Row],[Aero Drag (N)]]</f>
        <v>279.99000281032983</v>
      </c>
      <c r="AA207">
        <f>Table1[[#This Row],[Total (N)]]*((E207/3.6)/1000)</f>
        <v>0.97218750975808976</v>
      </c>
      <c r="AB207">
        <f>Table1[[#This Row],[Power (kW)]]*1000</f>
        <v>972.18750975808973</v>
      </c>
      <c r="AC207">
        <f>(Table1[[#This Row],[Power (kW)]]*1000)*D207</f>
        <v>193465.31444185987</v>
      </c>
      <c r="AD207" s="25">
        <f t="shared" si="43"/>
        <v>0</v>
      </c>
      <c r="AE207" s="25">
        <f t="shared" si="44"/>
        <v>972.18750975808973</v>
      </c>
      <c r="AF207" s="25">
        <f>SUM($AD$8:AD207)</f>
        <v>146440.25843996712</v>
      </c>
      <c r="AG207" s="25">
        <f>SUM($AE$8:AE207)</f>
        <v>325644.57750334369</v>
      </c>
      <c r="AH207" s="25"/>
      <c r="AI207" s="37">
        <f>SUM($AD$8:AD207)</f>
        <v>146440.25843996712</v>
      </c>
      <c r="AJ207" s="37">
        <f>SUM($AE$8:AE207)</f>
        <v>325644.57750334369</v>
      </c>
      <c r="AK207" s="37">
        <f t="shared" si="45"/>
        <v>102508.18090797697</v>
      </c>
    </row>
    <row r="208" spans="2:37" x14ac:dyDescent="0.3">
      <c r="B208" s="3" t="s">
        <v>47</v>
      </c>
      <c r="C208" s="3">
        <v>200</v>
      </c>
      <c r="D208" s="3">
        <v>200</v>
      </c>
      <c r="E208" s="10">
        <v>13</v>
      </c>
      <c r="F208" s="17">
        <f t="shared" si="46"/>
        <v>0.20833333333333331</v>
      </c>
      <c r="G208" s="17">
        <f t="shared" si="47"/>
        <v>0.75</v>
      </c>
      <c r="S208">
        <f t="shared" si="37"/>
        <v>0</v>
      </c>
      <c r="T208">
        <f t="shared" si="38"/>
        <v>13</v>
      </c>
      <c r="U208">
        <f t="shared" si="39"/>
        <v>3.6111111111111112</v>
      </c>
      <c r="W208">
        <f t="shared" si="40"/>
        <v>206.24999999999997</v>
      </c>
      <c r="X208">
        <f t="shared" si="41"/>
        <v>135.9666</v>
      </c>
      <c r="Y208">
        <f t="shared" si="42"/>
        <v>7.0557124796527786</v>
      </c>
      <c r="Z208">
        <f>Table1[[#This Row],[Accel (N)]]+Table1[[#This Row],[RR (N)]]+Table1[[#This Row],[Aero Drag (N)]]</f>
        <v>349.27231247965273</v>
      </c>
      <c r="AA208">
        <f>Table1[[#This Row],[Total (N)]]*((E208/3.6)/1000)</f>
        <v>1.2612611283987458</v>
      </c>
      <c r="AB208">
        <f>Table1[[#This Row],[Power (kW)]]*1000</f>
        <v>1261.2611283987458</v>
      </c>
      <c r="AC208">
        <f>(Table1[[#This Row],[Power (kW)]]*1000)*D208</f>
        <v>252252.22567974916</v>
      </c>
      <c r="AD208" s="25">
        <f t="shared" si="43"/>
        <v>0</v>
      </c>
      <c r="AE208" s="25">
        <f t="shared" si="44"/>
        <v>1261.2611283987458</v>
      </c>
      <c r="AF208" s="25">
        <f>SUM($AD$8:AD208)</f>
        <v>146440.25843996712</v>
      </c>
      <c r="AG208" s="25">
        <f>SUM($AE$8:AE208)</f>
        <v>326905.83863174246</v>
      </c>
      <c r="AH208" s="25"/>
      <c r="AI208" s="37">
        <f>SUM($AD$8:AD208)</f>
        <v>146440.25843996712</v>
      </c>
      <c r="AJ208" s="37">
        <f>SUM($AE$8:AE208)</f>
        <v>326905.83863174246</v>
      </c>
      <c r="AK208" s="37">
        <f t="shared" si="45"/>
        <v>102508.18090797697</v>
      </c>
    </row>
    <row r="209" spans="2:37" x14ac:dyDescent="0.3">
      <c r="B209" s="3" t="s">
        <v>47</v>
      </c>
      <c r="C209" s="3">
        <v>201</v>
      </c>
      <c r="D209" s="3">
        <v>201</v>
      </c>
      <c r="E209" s="10">
        <v>14</v>
      </c>
      <c r="F209" s="17">
        <f t="shared" si="46"/>
        <v>0.27777777777777779</v>
      </c>
      <c r="G209" s="17">
        <f t="shared" si="47"/>
        <v>1</v>
      </c>
      <c r="S209">
        <f t="shared" si="37"/>
        <v>0</v>
      </c>
      <c r="T209">
        <f t="shared" si="38"/>
        <v>14</v>
      </c>
      <c r="U209">
        <f t="shared" si="39"/>
        <v>3.8888888888888888</v>
      </c>
      <c r="W209">
        <f t="shared" si="40"/>
        <v>275</v>
      </c>
      <c r="X209">
        <f t="shared" si="41"/>
        <v>135.9666</v>
      </c>
      <c r="Y209">
        <f t="shared" si="42"/>
        <v>8.1829564852777779</v>
      </c>
      <c r="Z209">
        <f>Table1[[#This Row],[Accel (N)]]+Table1[[#This Row],[RR (N)]]+Table1[[#This Row],[Aero Drag (N)]]</f>
        <v>419.14955648527774</v>
      </c>
      <c r="AA209">
        <f>Table1[[#This Row],[Total (N)]]*((E209/3.6)/1000)</f>
        <v>1.6300260529983024</v>
      </c>
      <c r="AB209">
        <f>Table1[[#This Row],[Power (kW)]]*1000</f>
        <v>1630.0260529983025</v>
      </c>
      <c r="AC209">
        <f>(Table1[[#This Row],[Power (kW)]]*1000)*D209</f>
        <v>327635.23665265879</v>
      </c>
      <c r="AD209" s="25">
        <f t="shared" si="43"/>
        <v>0</v>
      </c>
      <c r="AE209" s="25">
        <f t="shared" si="44"/>
        <v>1630.0260529983025</v>
      </c>
      <c r="AF209" s="25">
        <f>SUM($AD$8:AD209)</f>
        <v>146440.25843996712</v>
      </c>
      <c r="AG209" s="25">
        <f>SUM($AE$8:AE209)</f>
        <v>328535.86468474078</v>
      </c>
      <c r="AH209" s="25"/>
      <c r="AI209" s="37">
        <f>SUM($AD$8:AD209)</f>
        <v>146440.25843996712</v>
      </c>
      <c r="AJ209" s="37">
        <f>SUM($AE$8:AE209)</f>
        <v>328535.86468474078</v>
      </c>
      <c r="AK209" s="37">
        <f t="shared" si="45"/>
        <v>102508.18090797697</v>
      </c>
    </row>
    <row r="210" spans="2:37" x14ac:dyDescent="0.3">
      <c r="B210" s="3" t="s">
        <v>47</v>
      </c>
      <c r="C210" s="3">
        <v>202</v>
      </c>
      <c r="D210" s="3">
        <v>202</v>
      </c>
      <c r="E210" s="10">
        <v>15</v>
      </c>
      <c r="F210" s="17">
        <f t="shared" si="46"/>
        <v>0.34722222222222221</v>
      </c>
      <c r="G210" s="17">
        <f t="shared" si="47"/>
        <v>1.25</v>
      </c>
      <c r="S210">
        <f t="shared" si="37"/>
        <v>0</v>
      </c>
      <c r="T210">
        <f t="shared" si="38"/>
        <v>15</v>
      </c>
      <c r="U210">
        <f t="shared" si="39"/>
        <v>4.166666666666667</v>
      </c>
      <c r="W210">
        <f t="shared" si="40"/>
        <v>343.75</v>
      </c>
      <c r="X210">
        <f t="shared" si="41"/>
        <v>135.9666</v>
      </c>
      <c r="Y210">
        <f t="shared" si="42"/>
        <v>9.3937000468750025</v>
      </c>
      <c r="Z210">
        <f>Table1[[#This Row],[Accel (N)]]+Table1[[#This Row],[RR (N)]]+Table1[[#This Row],[Aero Drag (N)]]</f>
        <v>489.11030004687495</v>
      </c>
      <c r="AA210">
        <f>Table1[[#This Row],[Total (N)]]*((E210/3.6)/1000)</f>
        <v>2.0379595835286457</v>
      </c>
      <c r="AB210">
        <f>Table1[[#This Row],[Power (kW)]]*1000</f>
        <v>2037.9595835286457</v>
      </c>
      <c r="AC210">
        <f>(Table1[[#This Row],[Power (kW)]]*1000)*D210</f>
        <v>411667.83587278641</v>
      </c>
      <c r="AD210" s="25">
        <f t="shared" si="43"/>
        <v>0</v>
      </c>
      <c r="AE210" s="25">
        <f t="shared" si="44"/>
        <v>2037.9595835286457</v>
      </c>
      <c r="AF210" s="25">
        <f>SUM($AD$8:AD210)</f>
        <v>146440.25843996712</v>
      </c>
      <c r="AG210" s="25">
        <f>SUM($AE$8:AE210)</f>
        <v>330573.82426826941</v>
      </c>
      <c r="AH210" s="25"/>
      <c r="AI210" s="37">
        <f>SUM($AD$8:AD210)</f>
        <v>146440.25843996712</v>
      </c>
      <c r="AJ210" s="37">
        <f>SUM($AE$8:AE210)</f>
        <v>330573.82426826941</v>
      </c>
      <c r="AK210" s="37">
        <f t="shared" si="45"/>
        <v>102508.18090797697</v>
      </c>
    </row>
    <row r="211" spans="2:37" x14ac:dyDescent="0.3">
      <c r="B211" s="3" t="s">
        <v>47</v>
      </c>
      <c r="C211" s="3">
        <v>203</v>
      </c>
      <c r="D211" s="3">
        <v>203</v>
      </c>
      <c r="E211" s="10">
        <v>16.5</v>
      </c>
      <c r="F211" s="17">
        <f t="shared" si="46"/>
        <v>0.55555555555555558</v>
      </c>
      <c r="G211" s="17">
        <f t="shared" si="47"/>
        <v>2</v>
      </c>
      <c r="S211">
        <f t="shared" si="37"/>
        <v>0</v>
      </c>
      <c r="T211">
        <f t="shared" si="38"/>
        <v>16.5</v>
      </c>
      <c r="U211">
        <f t="shared" si="39"/>
        <v>4.583333333333333</v>
      </c>
      <c r="W211">
        <f t="shared" si="40"/>
        <v>550</v>
      </c>
      <c r="X211">
        <f t="shared" si="41"/>
        <v>135.9666</v>
      </c>
      <c r="Y211">
        <f t="shared" si="42"/>
        <v>11.366377056718751</v>
      </c>
      <c r="Z211">
        <f>Table1[[#This Row],[Accel (N)]]+Table1[[#This Row],[RR (N)]]+Table1[[#This Row],[Aero Drag (N)]]</f>
        <v>697.33297705671873</v>
      </c>
      <c r="AA211">
        <f>Table1[[#This Row],[Total (N)]]*((E211/3.6)/1000)</f>
        <v>3.1961094781766275</v>
      </c>
      <c r="AB211">
        <f>Table1[[#This Row],[Power (kW)]]*1000</f>
        <v>3196.1094781766274</v>
      </c>
      <c r="AC211">
        <f>(Table1[[#This Row],[Power (kW)]]*1000)*D211</f>
        <v>648810.22406985541</v>
      </c>
      <c r="AD211" s="25">
        <f t="shared" si="43"/>
        <v>0</v>
      </c>
      <c r="AE211" s="25">
        <f t="shared" si="44"/>
        <v>3196.1094781766274</v>
      </c>
      <c r="AF211" s="25">
        <f>SUM($AD$8:AD211)</f>
        <v>146440.25843996712</v>
      </c>
      <c r="AG211" s="25">
        <f>SUM($AE$8:AE211)</f>
        <v>333769.93374644604</v>
      </c>
      <c r="AH211" s="25"/>
      <c r="AI211" s="37">
        <f>SUM($AD$8:AD211)</f>
        <v>146440.25843996712</v>
      </c>
      <c r="AJ211" s="37">
        <f>SUM($AE$8:AE211)</f>
        <v>333769.93374644604</v>
      </c>
      <c r="AK211" s="37">
        <f t="shared" si="45"/>
        <v>102508.18090797697</v>
      </c>
    </row>
    <row r="212" spans="2:37" x14ac:dyDescent="0.3">
      <c r="B212" s="3" t="s">
        <v>47</v>
      </c>
      <c r="C212" s="3">
        <v>204</v>
      </c>
      <c r="D212" s="3">
        <v>204</v>
      </c>
      <c r="E212" s="10">
        <v>19</v>
      </c>
      <c r="F212" s="17">
        <f t="shared" si="46"/>
        <v>0.65277777777777768</v>
      </c>
      <c r="G212" s="17">
        <f t="shared" si="47"/>
        <v>2.3499999999999996</v>
      </c>
      <c r="S212">
        <f t="shared" si="37"/>
        <v>0</v>
      </c>
      <c r="T212">
        <f t="shared" si="38"/>
        <v>19</v>
      </c>
      <c r="U212">
        <f t="shared" si="39"/>
        <v>5.2777777777777777</v>
      </c>
      <c r="W212">
        <f t="shared" si="40"/>
        <v>646.24999999999989</v>
      </c>
      <c r="X212">
        <f t="shared" si="41"/>
        <v>135.9666</v>
      </c>
      <c r="Y212">
        <f t="shared" si="42"/>
        <v>15.071669852986112</v>
      </c>
      <c r="Z212">
        <f>Table1[[#This Row],[Accel (N)]]+Table1[[#This Row],[RR (N)]]+Table1[[#This Row],[Aero Drag (N)]]</f>
        <v>797.28826985298599</v>
      </c>
      <c r="AA212">
        <f>Table1[[#This Row],[Total (N)]]*((E212/3.6)/1000)</f>
        <v>4.2079103131129818</v>
      </c>
      <c r="AB212">
        <f>Table1[[#This Row],[Power (kW)]]*1000</f>
        <v>4207.9103131129814</v>
      </c>
      <c r="AC212">
        <f>(Table1[[#This Row],[Power (kW)]]*1000)*D212</f>
        <v>858413.7038750482</v>
      </c>
      <c r="AD212" s="25">
        <f t="shared" si="43"/>
        <v>0</v>
      </c>
      <c r="AE212" s="25">
        <f t="shared" si="44"/>
        <v>4207.9103131129814</v>
      </c>
      <c r="AF212" s="25">
        <f>SUM($AD$8:AD212)</f>
        <v>146440.25843996712</v>
      </c>
      <c r="AG212" s="25">
        <f>SUM($AE$8:AE212)</f>
        <v>337977.84405955905</v>
      </c>
      <c r="AH212" s="25"/>
      <c r="AI212" s="37">
        <f>SUM($AD$8:AD212)</f>
        <v>146440.25843996712</v>
      </c>
      <c r="AJ212" s="37">
        <f>SUM($AE$8:AE212)</f>
        <v>337977.84405955905</v>
      </c>
      <c r="AK212" s="37">
        <f t="shared" si="45"/>
        <v>102508.18090797697</v>
      </c>
    </row>
    <row r="213" spans="2:37" x14ac:dyDescent="0.3">
      <c r="B213" s="3" t="s">
        <v>47</v>
      </c>
      <c r="C213" s="3">
        <v>205</v>
      </c>
      <c r="D213" s="3">
        <v>205</v>
      </c>
      <c r="E213" s="10">
        <v>21.2</v>
      </c>
      <c r="F213" s="17">
        <f t="shared" si="46"/>
        <v>0.66666666666666674</v>
      </c>
      <c r="G213" s="17">
        <f t="shared" si="47"/>
        <v>2.4000000000000004</v>
      </c>
      <c r="S213">
        <f t="shared" si="37"/>
        <v>0</v>
      </c>
      <c r="T213">
        <f t="shared" si="38"/>
        <v>21.2</v>
      </c>
      <c r="U213">
        <f t="shared" si="39"/>
        <v>5.8888888888888884</v>
      </c>
      <c r="W213">
        <f t="shared" si="40"/>
        <v>660.00000000000011</v>
      </c>
      <c r="X213">
        <f t="shared" si="41"/>
        <v>135.9666</v>
      </c>
      <c r="Y213">
        <f t="shared" si="42"/>
        <v>18.764020218077778</v>
      </c>
      <c r="Z213">
        <f>Table1[[#This Row],[Accel (N)]]+Table1[[#This Row],[RR (N)]]+Table1[[#This Row],[Aero Drag (N)]]</f>
        <v>814.73062021807789</v>
      </c>
      <c r="AA213">
        <f>Table1[[#This Row],[Total (N)]]*((E213/3.6)/1000)</f>
        <v>4.7978580968397919</v>
      </c>
      <c r="AB213">
        <f>Table1[[#This Row],[Power (kW)]]*1000</f>
        <v>4797.8580968397919</v>
      </c>
      <c r="AC213">
        <f>(Table1[[#This Row],[Power (kW)]]*1000)*D213</f>
        <v>983560.90985215735</v>
      </c>
      <c r="AD213" s="25">
        <f t="shared" si="43"/>
        <v>0</v>
      </c>
      <c r="AE213" s="25">
        <f t="shared" si="44"/>
        <v>4797.8580968397919</v>
      </c>
      <c r="AF213" s="25">
        <f>SUM($AD$8:AD213)</f>
        <v>146440.25843996712</v>
      </c>
      <c r="AG213" s="25">
        <f>SUM($AE$8:AE213)</f>
        <v>342775.70215639885</v>
      </c>
      <c r="AH213" s="25"/>
      <c r="AI213" s="37">
        <f>SUM($AD$8:AD213)</f>
        <v>146440.25843996712</v>
      </c>
      <c r="AJ213" s="37">
        <f>SUM($AE$8:AE213)</f>
        <v>342775.70215639885</v>
      </c>
      <c r="AK213" s="37">
        <f t="shared" si="45"/>
        <v>102508.18090797697</v>
      </c>
    </row>
    <row r="214" spans="2:37" x14ac:dyDescent="0.3">
      <c r="B214" s="3" t="s">
        <v>47</v>
      </c>
      <c r="C214" s="3">
        <v>206</v>
      </c>
      <c r="D214" s="3">
        <v>206</v>
      </c>
      <c r="E214" s="10">
        <v>23.8</v>
      </c>
      <c r="F214" s="17">
        <f t="shared" si="46"/>
        <v>0.79166666666666652</v>
      </c>
      <c r="G214" s="17">
        <f t="shared" si="47"/>
        <v>2.8499999999999996</v>
      </c>
      <c r="S214">
        <f t="shared" si="37"/>
        <v>0</v>
      </c>
      <c r="T214">
        <f t="shared" si="38"/>
        <v>23.8</v>
      </c>
      <c r="U214">
        <f t="shared" si="39"/>
        <v>6.6111111111111107</v>
      </c>
      <c r="W214">
        <f t="shared" si="40"/>
        <v>783.74999999999989</v>
      </c>
      <c r="X214">
        <f t="shared" si="41"/>
        <v>135.9666</v>
      </c>
      <c r="Y214">
        <f t="shared" si="42"/>
        <v>23.648744242452779</v>
      </c>
      <c r="Z214">
        <f>Table1[[#This Row],[Accel (N)]]+Table1[[#This Row],[RR (N)]]+Table1[[#This Row],[Aero Drag (N)]]</f>
        <v>943.36534424245269</v>
      </c>
      <c r="AA214">
        <f>Table1[[#This Row],[Total (N)]]*((E214/3.6)/1000)</f>
        <v>6.2366931091584368</v>
      </c>
      <c r="AB214">
        <f>Table1[[#This Row],[Power (kW)]]*1000</f>
        <v>6236.6931091584365</v>
      </c>
      <c r="AC214">
        <f>(Table1[[#This Row],[Power (kW)]]*1000)*D214</f>
        <v>1284758.780486638</v>
      </c>
      <c r="AD214" s="25">
        <f t="shared" si="43"/>
        <v>0</v>
      </c>
      <c r="AE214" s="25">
        <f t="shared" si="44"/>
        <v>6236.6931091584365</v>
      </c>
      <c r="AF214" s="25">
        <f>SUM($AD$8:AD214)</f>
        <v>146440.25843996712</v>
      </c>
      <c r="AG214" s="25">
        <f>SUM($AE$8:AE214)</f>
        <v>349012.39526555728</v>
      </c>
      <c r="AH214" s="25"/>
      <c r="AI214" s="37">
        <f>SUM($AD$8:AD214)</f>
        <v>146440.25843996712</v>
      </c>
      <c r="AJ214" s="37">
        <f>SUM($AE$8:AE214)</f>
        <v>349012.39526555728</v>
      </c>
      <c r="AK214" s="37">
        <f t="shared" si="45"/>
        <v>102508.18090797697</v>
      </c>
    </row>
    <row r="215" spans="2:37" x14ac:dyDescent="0.3">
      <c r="B215" s="3" t="s">
        <v>47</v>
      </c>
      <c r="C215" s="3">
        <v>207</v>
      </c>
      <c r="D215" s="3">
        <v>207</v>
      </c>
      <c r="E215" s="10">
        <v>26.9</v>
      </c>
      <c r="F215" s="17">
        <f t="shared" si="46"/>
        <v>0.80555555555555558</v>
      </c>
      <c r="G215" s="17">
        <f t="shared" si="47"/>
        <v>2.9000000000000004</v>
      </c>
      <c r="S215">
        <f t="shared" si="37"/>
        <v>0</v>
      </c>
      <c r="T215">
        <f t="shared" si="38"/>
        <v>26.9</v>
      </c>
      <c r="U215">
        <f t="shared" si="39"/>
        <v>7.4722222222222214</v>
      </c>
      <c r="W215">
        <f t="shared" si="40"/>
        <v>797.5</v>
      </c>
      <c r="X215">
        <f t="shared" si="41"/>
        <v>135.9666</v>
      </c>
      <c r="Y215">
        <f t="shared" si="42"/>
        <v>30.210556848529858</v>
      </c>
      <c r="Z215">
        <f>Table1[[#This Row],[Accel (N)]]+Table1[[#This Row],[RR (N)]]+Table1[[#This Row],[Aero Drag (N)]]</f>
        <v>963.67715684852988</v>
      </c>
      <c r="AA215">
        <f>Table1[[#This Row],[Total (N)]]*((E215/3.6)/1000)</f>
        <v>7.2008098664515137</v>
      </c>
      <c r="AB215">
        <f>Table1[[#This Row],[Power (kW)]]*1000</f>
        <v>7200.8098664515137</v>
      </c>
      <c r="AC215">
        <f>(Table1[[#This Row],[Power (kW)]]*1000)*D215</f>
        <v>1490567.6423554632</v>
      </c>
      <c r="AD215" s="25">
        <f t="shared" si="43"/>
        <v>0</v>
      </c>
      <c r="AE215" s="25">
        <f t="shared" si="44"/>
        <v>7200.8098664515137</v>
      </c>
      <c r="AF215" s="25">
        <f>SUM($AD$8:AD215)</f>
        <v>146440.25843996712</v>
      </c>
      <c r="AG215" s="25">
        <f>SUM($AE$8:AE215)</f>
        <v>356213.20513200882</v>
      </c>
      <c r="AH215" s="25"/>
      <c r="AI215" s="37">
        <f>SUM($AD$8:AD215)</f>
        <v>146440.25843996712</v>
      </c>
      <c r="AJ215" s="37">
        <f>SUM($AE$8:AE215)</f>
        <v>356213.20513200882</v>
      </c>
      <c r="AK215" s="37">
        <f t="shared" si="45"/>
        <v>102508.18090797697</v>
      </c>
    </row>
    <row r="216" spans="2:37" x14ac:dyDescent="0.3">
      <c r="B216" s="3" t="s">
        <v>47</v>
      </c>
      <c r="C216" s="3">
        <v>208</v>
      </c>
      <c r="D216" s="3">
        <v>208</v>
      </c>
      <c r="E216" s="10">
        <v>29.6</v>
      </c>
      <c r="F216" s="17">
        <f t="shared" si="46"/>
        <v>0.70833333333333348</v>
      </c>
      <c r="G216" s="17">
        <f t="shared" si="47"/>
        <v>2.5500000000000007</v>
      </c>
      <c r="S216">
        <f t="shared" si="37"/>
        <v>0</v>
      </c>
      <c r="T216">
        <f t="shared" si="38"/>
        <v>29.6</v>
      </c>
      <c r="U216">
        <f t="shared" si="39"/>
        <v>8.2222222222222232</v>
      </c>
      <c r="W216">
        <f t="shared" si="40"/>
        <v>701.25000000000011</v>
      </c>
      <c r="X216">
        <f t="shared" si="41"/>
        <v>135.9666</v>
      </c>
      <c r="Y216">
        <f t="shared" si="42"/>
        <v>36.579485480311121</v>
      </c>
      <c r="Z216">
        <f>Table1[[#This Row],[Accel (N)]]+Table1[[#This Row],[RR (N)]]+Table1[[#This Row],[Aero Drag (N)]]</f>
        <v>873.79608548031115</v>
      </c>
      <c r="AA216">
        <f>Table1[[#This Row],[Total (N)]]*((E216/3.6)/1000)</f>
        <v>7.1845455917270034</v>
      </c>
      <c r="AB216">
        <f>Table1[[#This Row],[Power (kW)]]*1000</f>
        <v>7184.5455917270037</v>
      </c>
      <c r="AC216">
        <f>(Table1[[#This Row],[Power (kW)]]*1000)*D216</f>
        <v>1494385.4830792167</v>
      </c>
      <c r="AD216" s="25">
        <f t="shared" si="43"/>
        <v>0</v>
      </c>
      <c r="AE216" s="25">
        <f t="shared" si="44"/>
        <v>7184.5455917270037</v>
      </c>
      <c r="AF216" s="25">
        <f>SUM($AD$8:AD216)</f>
        <v>146440.25843996712</v>
      </c>
      <c r="AG216" s="25">
        <f>SUM($AE$8:AE216)</f>
        <v>363397.75072373584</v>
      </c>
      <c r="AH216" s="25"/>
      <c r="AI216" s="37">
        <f>SUM($AD$8:AD216)</f>
        <v>146440.25843996712</v>
      </c>
      <c r="AJ216" s="37">
        <f>SUM($AE$8:AE216)</f>
        <v>363397.75072373584</v>
      </c>
      <c r="AK216" s="37">
        <f t="shared" si="45"/>
        <v>102508.18090797697</v>
      </c>
    </row>
    <row r="217" spans="2:37" x14ac:dyDescent="0.3">
      <c r="B217" s="3" t="s">
        <v>47</v>
      </c>
      <c r="C217" s="3">
        <v>209</v>
      </c>
      <c r="D217" s="3">
        <v>209</v>
      </c>
      <c r="E217" s="10">
        <v>32</v>
      </c>
      <c r="F217" s="17">
        <f t="shared" si="46"/>
        <v>0.7777777777777779</v>
      </c>
      <c r="G217" s="17">
        <f t="shared" si="47"/>
        <v>2.8000000000000007</v>
      </c>
      <c r="S217">
        <f t="shared" si="37"/>
        <v>0</v>
      </c>
      <c r="T217">
        <f t="shared" si="38"/>
        <v>32</v>
      </c>
      <c r="U217">
        <f t="shared" si="39"/>
        <v>8.8888888888888893</v>
      </c>
      <c r="W217">
        <f t="shared" si="40"/>
        <v>770.00000000000011</v>
      </c>
      <c r="X217">
        <f t="shared" si="41"/>
        <v>135.9666</v>
      </c>
      <c r="Y217">
        <f t="shared" si="42"/>
        <v>42.751772657777792</v>
      </c>
      <c r="Z217">
        <f>Table1[[#This Row],[Accel (N)]]+Table1[[#This Row],[RR (N)]]+Table1[[#This Row],[Aero Drag (N)]]</f>
        <v>948.71837265777788</v>
      </c>
      <c r="AA217">
        <f>Table1[[#This Row],[Total (N)]]*((E217/3.6)/1000)</f>
        <v>8.4330522014024698</v>
      </c>
      <c r="AB217">
        <f>Table1[[#This Row],[Power (kW)]]*1000</f>
        <v>8433.05220140247</v>
      </c>
      <c r="AC217">
        <f>(Table1[[#This Row],[Power (kW)]]*1000)*D217</f>
        <v>1762507.9100931163</v>
      </c>
      <c r="AD217" s="25">
        <f t="shared" si="43"/>
        <v>0</v>
      </c>
      <c r="AE217" s="25">
        <f t="shared" si="44"/>
        <v>8433.05220140247</v>
      </c>
      <c r="AF217" s="25">
        <f>SUM($AD$8:AD217)</f>
        <v>146440.25843996712</v>
      </c>
      <c r="AG217" s="25">
        <f>SUM($AE$8:AE217)</f>
        <v>371830.80292513833</v>
      </c>
      <c r="AH217" s="25"/>
      <c r="AI217" s="37">
        <f>SUM($AD$8:AD217)</f>
        <v>146440.25843996712</v>
      </c>
      <c r="AJ217" s="37">
        <f>SUM($AE$8:AE217)</f>
        <v>371830.80292513833</v>
      </c>
      <c r="AK217" s="37">
        <f t="shared" si="45"/>
        <v>102508.18090797697</v>
      </c>
    </row>
    <row r="218" spans="2:37" x14ac:dyDescent="0.3">
      <c r="B218" s="3" t="s">
        <v>47</v>
      </c>
      <c r="C218" s="3">
        <v>210</v>
      </c>
      <c r="D218" s="3">
        <v>210</v>
      </c>
      <c r="E218" s="10">
        <v>35.200000000000003</v>
      </c>
      <c r="F218" s="17">
        <f t="shared" si="46"/>
        <v>0.76388888888888884</v>
      </c>
      <c r="G218" s="17">
        <f t="shared" si="47"/>
        <v>2.75</v>
      </c>
      <c r="S218">
        <f t="shared" si="37"/>
        <v>0</v>
      </c>
      <c r="T218">
        <f t="shared" si="38"/>
        <v>35.200000000000003</v>
      </c>
      <c r="U218">
        <f t="shared" si="39"/>
        <v>9.7777777777777786</v>
      </c>
      <c r="W218">
        <f t="shared" si="40"/>
        <v>756.25</v>
      </c>
      <c r="X218">
        <f t="shared" si="41"/>
        <v>135.9666</v>
      </c>
      <c r="Y218">
        <f t="shared" si="42"/>
        <v>51.729644915911123</v>
      </c>
      <c r="Z218">
        <f>Table1[[#This Row],[Accel (N)]]+Table1[[#This Row],[RR (N)]]+Table1[[#This Row],[Aero Drag (N)]]</f>
        <v>943.94624491591105</v>
      </c>
      <c r="AA218">
        <f>Table1[[#This Row],[Total (N)]]*((E218/3.6)/1000)</f>
        <v>9.229696616955577</v>
      </c>
      <c r="AB218">
        <f>Table1[[#This Row],[Power (kW)]]*1000</f>
        <v>9229.6966169555762</v>
      </c>
      <c r="AC218">
        <f>(Table1[[#This Row],[Power (kW)]]*1000)*D218</f>
        <v>1938236.289560671</v>
      </c>
      <c r="AD218" s="25">
        <f t="shared" si="43"/>
        <v>0</v>
      </c>
      <c r="AE218" s="25">
        <f t="shared" si="44"/>
        <v>9229.6966169555762</v>
      </c>
      <c r="AF218" s="25">
        <f>SUM($AD$8:AD218)</f>
        <v>146440.25843996712</v>
      </c>
      <c r="AG218" s="25">
        <f>SUM($AE$8:AE218)</f>
        <v>381060.49954209389</v>
      </c>
      <c r="AH218" s="25"/>
      <c r="AI218" s="37">
        <f>SUM($AD$8:AD218)</f>
        <v>146440.25843996712</v>
      </c>
      <c r="AJ218" s="37">
        <f>SUM($AE$8:AE218)</f>
        <v>381060.49954209389</v>
      </c>
      <c r="AK218" s="37">
        <f t="shared" si="45"/>
        <v>102508.18090797697</v>
      </c>
    </row>
    <row r="219" spans="2:37" x14ac:dyDescent="0.3">
      <c r="B219" s="3" t="s">
        <v>47</v>
      </c>
      <c r="C219" s="3">
        <v>211</v>
      </c>
      <c r="D219" s="3">
        <v>211</v>
      </c>
      <c r="E219" s="10">
        <v>37.5</v>
      </c>
      <c r="F219" s="17">
        <f t="shared" si="46"/>
        <v>0.55555555555555558</v>
      </c>
      <c r="G219" s="17">
        <f t="shared" si="47"/>
        <v>2</v>
      </c>
      <c r="S219">
        <f t="shared" si="37"/>
        <v>0</v>
      </c>
      <c r="T219">
        <f t="shared" si="38"/>
        <v>37.5</v>
      </c>
      <c r="U219">
        <f t="shared" si="39"/>
        <v>10.416666666666666</v>
      </c>
      <c r="W219">
        <f t="shared" si="40"/>
        <v>550</v>
      </c>
      <c r="X219">
        <f t="shared" si="41"/>
        <v>135.9666</v>
      </c>
      <c r="Y219">
        <f t="shared" si="42"/>
        <v>58.71062529296875</v>
      </c>
      <c r="Z219">
        <f>Table1[[#This Row],[Accel (N)]]+Table1[[#This Row],[RR (N)]]+Table1[[#This Row],[Aero Drag (N)]]</f>
        <v>744.67722529296873</v>
      </c>
      <c r="AA219">
        <f>Table1[[#This Row],[Total (N)]]*((E219/3.6)/1000)</f>
        <v>7.7570544301350903</v>
      </c>
      <c r="AB219">
        <f>Table1[[#This Row],[Power (kW)]]*1000</f>
        <v>7757.0544301350901</v>
      </c>
      <c r="AC219">
        <f>(Table1[[#This Row],[Power (kW)]]*1000)*D219</f>
        <v>1636738.484758504</v>
      </c>
      <c r="AD219" s="25">
        <f t="shared" si="43"/>
        <v>0</v>
      </c>
      <c r="AE219" s="25">
        <f t="shared" si="44"/>
        <v>7757.0544301350901</v>
      </c>
      <c r="AF219" s="25">
        <f>SUM($AD$8:AD219)</f>
        <v>146440.25843996712</v>
      </c>
      <c r="AG219" s="25">
        <f>SUM($AE$8:AE219)</f>
        <v>388817.55397222901</v>
      </c>
      <c r="AH219" s="25"/>
      <c r="AI219" s="37">
        <f>SUM($AD$8:AD219)</f>
        <v>146440.25843996712</v>
      </c>
      <c r="AJ219" s="37">
        <f>SUM($AE$8:AE219)</f>
        <v>388817.55397222901</v>
      </c>
      <c r="AK219" s="37">
        <f t="shared" si="45"/>
        <v>102508.18090797697</v>
      </c>
    </row>
    <row r="220" spans="2:37" x14ac:dyDescent="0.3">
      <c r="B220" s="3" t="s">
        <v>47</v>
      </c>
      <c r="C220" s="3">
        <v>212</v>
      </c>
      <c r="D220" s="3">
        <v>212</v>
      </c>
      <c r="E220" s="10">
        <v>39.200000000000003</v>
      </c>
      <c r="F220" s="17">
        <f t="shared" si="46"/>
        <v>0.41666666666666663</v>
      </c>
      <c r="G220" s="17">
        <f t="shared" si="47"/>
        <v>1.5</v>
      </c>
      <c r="S220">
        <f t="shared" si="37"/>
        <v>0</v>
      </c>
      <c r="T220">
        <f t="shared" si="38"/>
        <v>39.200000000000003</v>
      </c>
      <c r="U220">
        <f t="shared" si="39"/>
        <v>10.888888888888889</v>
      </c>
      <c r="W220">
        <f t="shared" si="40"/>
        <v>412.49999999999994</v>
      </c>
      <c r="X220">
        <f t="shared" si="41"/>
        <v>135.9666</v>
      </c>
      <c r="Y220">
        <f t="shared" si="42"/>
        <v>64.154378844577792</v>
      </c>
      <c r="Z220">
        <f>Table1[[#This Row],[Accel (N)]]+Table1[[#This Row],[RR (N)]]+Table1[[#This Row],[Aero Drag (N)]]</f>
        <v>612.62097884457773</v>
      </c>
      <c r="AA220">
        <f>Table1[[#This Row],[Total (N)]]*((E220/3.6)/1000)</f>
        <v>6.6707617696409578</v>
      </c>
      <c r="AB220">
        <f>Table1[[#This Row],[Power (kW)]]*1000</f>
        <v>6670.7617696409579</v>
      </c>
      <c r="AC220">
        <f>(Table1[[#This Row],[Power (kW)]]*1000)*D220</f>
        <v>1414201.4951638831</v>
      </c>
      <c r="AD220" s="25">
        <f t="shared" si="43"/>
        <v>0</v>
      </c>
      <c r="AE220" s="25">
        <f t="shared" si="44"/>
        <v>6670.7617696409579</v>
      </c>
      <c r="AF220" s="25">
        <f>SUM($AD$8:AD220)</f>
        <v>146440.25843996712</v>
      </c>
      <c r="AG220" s="25">
        <f>SUM($AE$8:AE220)</f>
        <v>395488.31574186997</v>
      </c>
      <c r="AH220" s="25"/>
      <c r="AI220" s="37">
        <f>SUM($AD$8:AD220)</f>
        <v>146440.25843996712</v>
      </c>
      <c r="AJ220" s="37">
        <f>SUM($AE$8:AE220)</f>
        <v>395488.31574186997</v>
      </c>
      <c r="AK220" s="37">
        <f t="shared" si="45"/>
        <v>102508.18090797697</v>
      </c>
    </row>
    <row r="221" spans="2:37" x14ac:dyDescent="0.3">
      <c r="B221" s="3" t="s">
        <v>47</v>
      </c>
      <c r="C221" s="3">
        <v>213</v>
      </c>
      <c r="D221" s="3">
        <v>213</v>
      </c>
      <c r="E221" s="10">
        <v>40.5</v>
      </c>
      <c r="F221" s="17">
        <f t="shared" si="46"/>
        <v>0.33333333333333315</v>
      </c>
      <c r="G221" s="17">
        <f t="shared" si="47"/>
        <v>1.1999999999999993</v>
      </c>
      <c r="S221">
        <f t="shared" si="37"/>
        <v>0</v>
      </c>
      <c r="T221">
        <f t="shared" si="38"/>
        <v>40.5</v>
      </c>
      <c r="U221">
        <f t="shared" si="39"/>
        <v>11.25</v>
      </c>
      <c r="W221">
        <f t="shared" si="40"/>
        <v>329.99999999999983</v>
      </c>
      <c r="X221">
        <f t="shared" si="41"/>
        <v>135.9666</v>
      </c>
      <c r="Y221">
        <f t="shared" si="42"/>
        <v>68.480073341718764</v>
      </c>
      <c r="Z221">
        <f>Table1[[#This Row],[Accel (N)]]+Table1[[#This Row],[RR (N)]]+Table1[[#This Row],[Aero Drag (N)]]</f>
        <v>534.44667334171868</v>
      </c>
      <c r="AA221">
        <f>Table1[[#This Row],[Total (N)]]*((E221/3.6)/1000)</f>
        <v>6.0125250750943353</v>
      </c>
      <c r="AB221">
        <f>Table1[[#This Row],[Power (kW)]]*1000</f>
        <v>6012.5250750943351</v>
      </c>
      <c r="AC221">
        <f>(Table1[[#This Row],[Power (kW)]]*1000)*D221</f>
        <v>1280667.8409950933</v>
      </c>
      <c r="AD221" s="25">
        <f t="shared" si="43"/>
        <v>0</v>
      </c>
      <c r="AE221" s="25">
        <f t="shared" si="44"/>
        <v>6012.5250750943351</v>
      </c>
      <c r="AF221" s="25">
        <f>SUM($AD$8:AD221)</f>
        <v>146440.25843996712</v>
      </c>
      <c r="AG221" s="25">
        <f>SUM($AE$8:AE221)</f>
        <v>401500.84081696428</v>
      </c>
      <c r="AH221" s="25"/>
      <c r="AI221" s="37">
        <f>SUM($AD$8:AD221)</f>
        <v>146440.25843996712</v>
      </c>
      <c r="AJ221" s="37">
        <f>SUM($AE$8:AE221)</f>
        <v>401500.84081696428</v>
      </c>
      <c r="AK221" s="37">
        <f t="shared" si="45"/>
        <v>102508.18090797697</v>
      </c>
    </row>
    <row r="222" spans="2:37" x14ac:dyDescent="0.3">
      <c r="B222" s="3" t="s">
        <v>47</v>
      </c>
      <c r="C222" s="3">
        <v>214</v>
      </c>
      <c r="D222" s="3">
        <v>214</v>
      </c>
      <c r="E222" s="10">
        <v>41.6</v>
      </c>
      <c r="F222" s="17">
        <f t="shared" si="46"/>
        <v>0.36111111111111133</v>
      </c>
      <c r="G222" s="17">
        <f t="shared" si="47"/>
        <v>1.3000000000000007</v>
      </c>
      <c r="S222">
        <f t="shared" si="37"/>
        <v>0</v>
      </c>
      <c r="T222">
        <f t="shared" si="38"/>
        <v>41.6</v>
      </c>
      <c r="U222">
        <f t="shared" si="39"/>
        <v>11.555555555555555</v>
      </c>
      <c r="W222">
        <f t="shared" si="40"/>
        <v>357.50000000000023</v>
      </c>
      <c r="X222">
        <f t="shared" si="41"/>
        <v>135.9666</v>
      </c>
      <c r="Y222">
        <f t="shared" si="42"/>
        <v>72.250495791644454</v>
      </c>
      <c r="Z222">
        <f>Table1[[#This Row],[Accel (N)]]+Table1[[#This Row],[RR (N)]]+Table1[[#This Row],[Aero Drag (N)]]</f>
        <v>565.71709579164462</v>
      </c>
      <c r="AA222">
        <f>Table1[[#This Row],[Total (N)]]*((E222/3.6)/1000)</f>
        <v>6.5371753291478933</v>
      </c>
      <c r="AB222">
        <f>Table1[[#This Row],[Power (kW)]]*1000</f>
        <v>6537.1753291478935</v>
      </c>
      <c r="AC222">
        <f>(Table1[[#This Row],[Power (kW)]]*1000)*D222</f>
        <v>1398955.5204376492</v>
      </c>
      <c r="AD222" s="25">
        <f t="shared" si="43"/>
        <v>0</v>
      </c>
      <c r="AE222" s="25">
        <f t="shared" si="44"/>
        <v>6537.1753291478935</v>
      </c>
      <c r="AF222" s="25">
        <f>SUM($AD$8:AD222)</f>
        <v>146440.25843996712</v>
      </c>
      <c r="AG222" s="25">
        <f>SUM($AE$8:AE222)</f>
        <v>408038.01614611218</v>
      </c>
      <c r="AH222" s="25"/>
      <c r="AI222" s="37">
        <f>SUM($AD$8:AD222)</f>
        <v>146440.25843996712</v>
      </c>
      <c r="AJ222" s="37">
        <f>SUM($AE$8:AE222)</f>
        <v>408038.01614611218</v>
      </c>
      <c r="AK222" s="37">
        <f t="shared" si="45"/>
        <v>102508.18090797697</v>
      </c>
    </row>
    <row r="223" spans="2:37" x14ac:dyDescent="0.3">
      <c r="B223" s="3" t="s">
        <v>47</v>
      </c>
      <c r="C223" s="3">
        <v>215</v>
      </c>
      <c r="D223" s="3">
        <v>215</v>
      </c>
      <c r="E223" s="10">
        <v>43.1</v>
      </c>
      <c r="F223" s="17">
        <f t="shared" si="46"/>
        <v>0.47222222222222199</v>
      </c>
      <c r="G223" s="17">
        <f t="shared" si="47"/>
        <v>1.6999999999999993</v>
      </c>
      <c r="S223">
        <f t="shared" si="37"/>
        <v>0</v>
      </c>
      <c r="T223">
        <f t="shared" si="38"/>
        <v>43.1</v>
      </c>
      <c r="U223">
        <f t="shared" si="39"/>
        <v>11.972222222222223</v>
      </c>
      <c r="W223">
        <f t="shared" si="40"/>
        <v>467.49999999999977</v>
      </c>
      <c r="X223">
        <f t="shared" si="41"/>
        <v>135.9666</v>
      </c>
      <c r="Y223">
        <f t="shared" si="42"/>
        <v>77.554805084779886</v>
      </c>
      <c r="Z223">
        <f>Table1[[#This Row],[Accel (N)]]+Table1[[#This Row],[RR (N)]]+Table1[[#This Row],[Aero Drag (N)]]</f>
        <v>681.02140508477964</v>
      </c>
      <c r="AA223">
        <f>Table1[[#This Row],[Total (N)]]*((E223/3.6)/1000)</f>
        <v>8.1533395997650011</v>
      </c>
      <c r="AB223">
        <f>Table1[[#This Row],[Power (kW)]]*1000</f>
        <v>8153.3395997650014</v>
      </c>
      <c r="AC223">
        <f>(Table1[[#This Row],[Power (kW)]]*1000)*D223</f>
        <v>1752968.0139494753</v>
      </c>
      <c r="AD223" s="25">
        <f t="shared" si="43"/>
        <v>0</v>
      </c>
      <c r="AE223" s="25">
        <f t="shared" si="44"/>
        <v>8153.3395997650014</v>
      </c>
      <c r="AF223" s="25">
        <f>SUM($AD$8:AD223)</f>
        <v>146440.25843996712</v>
      </c>
      <c r="AG223" s="25">
        <f>SUM($AE$8:AE223)</f>
        <v>416191.3557458772</v>
      </c>
      <c r="AH223" s="25"/>
      <c r="AI223" s="37">
        <f>SUM($AD$8:AD223)</f>
        <v>146440.25843996712</v>
      </c>
      <c r="AJ223" s="37">
        <f>SUM($AE$8:AE223)</f>
        <v>416191.3557458772</v>
      </c>
      <c r="AK223" s="37">
        <f t="shared" si="45"/>
        <v>102508.18090797697</v>
      </c>
    </row>
    <row r="224" spans="2:37" x14ac:dyDescent="0.3">
      <c r="B224" s="3" t="s">
        <v>47</v>
      </c>
      <c r="C224" s="3">
        <v>216</v>
      </c>
      <c r="D224" s="3">
        <v>216</v>
      </c>
      <c r="E224" s="10">
        <v>45</v>
      </c>
      <c r="F224" s="17">
        <f t="shared" si="46"/>
        <v>0.55555555555555558</v>
      </c>
      <c r="G224" s="17">
        <f t="shared" si="47"/>
        <v>2</v>
      </c>
      <c r="S224">
        <f t="shared" si="37"/>
        <v>0</v>
      </c>
      <c r="T224">
        <f t="shared" si="38"/>
        <v>45</v>
      </c>
      <c r="U224">
        <f t="shared" si="39"/>
        <v>12.5</v>
      </c>
      <c r="W224">
        <f t="shared" si="40"/>
        <v>550</v>
      </c>
      <c r="X224">
        <f t="shared" si="41"/>
        <v>135.9666</v>
      </c>
      <c r="Y224">
        <f t="shared" si="42"/>
        <v>84.543300421875017</v>
      </c>
      <c r="Z224">
        <f>Table1[[#This Row],[Accel (N)]]+Table1[[#This Row],[RR (N)]]+Table1[[#This Row],[Aero Drag (N)]]</f>
        <v>770.50990042187505</v>
      </c>
      <c r="AA224">
        <f>Table1[[#This Row],[Total (N)]]*((E224/3.6)/1000)</f>
        <v>9.6313737552734384</v>
      </c>
      <c r="AB224">
        <f>Table1[[#This Row],[Power (kW)]]*1000</f>
        <v>9631.3737552734383</v>
      </c>
      <c r="AC224">
        <f>(Table1[[#This Row],[Power (kW)]]*1000)*D224</f>
        <v>2080376.7311390627</v>
      </c>
      <c r="AD224" s="25">
        <f t="shared" si="43"/>
        <v>0</v>
      </c>
      <c r="AE224" s="25">
        <f t="shared" si="44"/>
        <v>9631.3737552734383</v>
      </c>
      <c r="AF224" s="25">
        <f>SUM($AD$8:AD224)</f>
        <v>146440.25843996712</v>
      </c>
      <c r="AG224" s="25">
        <f>SUM($AE$8:AE224)</f>
        <v>425822.72950115066</v>
      </c>
      <c r="AH224" s="25"/>
      <c r="AI224" s="37">
        <f>SUM($AD$8:AD224)</f>
        <v>146440.25843996712</v>
      </c>
      <c r="AJ224" s="37">
        <f>SUM($AE$8:AE224)</f>
        <v>425822.72950115066</v>
      </c>
      <c r="AK224" s="37">
        <f t="shared" si="45"/>
        <v>102508.18090797697</v>
      </c>
    </row>
    <row r="225" spans="2:37" x14ac:dyDescent="0.3">
      <c r="B225" s="3" t="s">
        <v>47</v>
      </c>
      <c r="C225" s="3">
        <v>217</v>
      </c>
      <c r="D225" s="3">
        <v>217</v>
      </c>
      <c r="E225" s="10">
        <v>47.1</v>
      </c>
      <c r="F225" s="17">
        <f t="shared" si="46"/>
        <v>0.55555555555555558</v>
      </c>
      <c r="G225" s="17">
        <f t="shared" si="47"/>
        <v>2</v>
      </c>
      <c r="S225">
        <f t="shared" si="37"/>
        <v>0</v>
      </c>
      <c r="T225">
        <f t="shared" si="38"/>
        <v>47.1</v>
      </c>
      <c r="U225">
        <f t="shared" si="39"/>
        <v>13.083333333333334</v>
      </c>
      <c r="W225">
        <f t="shared" si="40"/>
        <v>550</v>
      </c>
      <c r="X225">
        <f t="shared" si="41"/>
        <v>135.9666</v>
      </c>
      <c r="Y225">
        <f t="shared" si="42"/>
        <v>92.618124982168766</v>
      </c>
      <c r="Z225">
        <f>Table1[[#This Row],[Accel (N)]]+Table1[[#This Row],[RR (N)]]+Table1[[#This Row],[Aero Drag (N)]]</f>
        <v>778.58472498216872</v>
      </c>
      <c r="AA225">
        <f>Table1[[#This Row],[Total (N)]]*((E225/3.6)/1000)</f>
        <v>10.186483485183375</v>
      </c>
      <c r="AB225">
        <f>Table1[[#This Row],[Power (kW)]]*1000</f>
        <v>10186.483485183375</v>
      </c>
      <c r="AC225">
        <f>(Table1[[#This Row],[Power (kW)]]*1000)*D225</f>
        <v>2210466.9162847921</v>
      </c>
      <c r="AD225" s="25">
        <f t="shared" si="43"/>
        <v>0</v>
      </c>
      <c r="AE225" s="25">
        <f t="shared" si="44"/>
        <v>10186.483485183375</v>
      </c>
      <c r="AF225" s="25">
        <f>SUM($AD$8:AD225)</f>
        <v>146440.25843996712</v>
      </c>
      <c r="AG225" s="25">
        <f>SUM($AE$8:AE225)</f>
        <v>436009.21298633405</v>
      </c>
      <c r="AH225" s="25"/>
      <c r="AI225" s="37">
        <f>SUM($AD$8:AD225)</f>
        <v>146440.25843996712</v>
      </c>
      <c r="AJ225" s="37">
        <f>SUM($AE$8:AE225)</f>
        <v>436009.21298633405</v>
      </c>
      <c r="AK225" s="37">
        <f t="shared" si="45"/>
        <v>102508.18090797697</v>
      </c>
    </row>
    <row r="226" spans="2:37" x14ac:dyDescent="0.3">
      <c r="B226" s="3" t="s">
        <v>47</v>
      </c>
      <c r="C226" s="3">
        <v>218</v>
      </c>
      <c r="D226" s="3">
        <v>218</v>
      </c>
      <c r="E226" s="10">
        <v>49</v>
      </c>
      <c r="F226" s="17">
        <f t="shared" si="46"/>
        <v>0.4861111111111111</v>
      </c>
      <c r="G226" s="17">
        <f t="shared" si="47"/>
        <v>1.75</v>
      </c>
      <c r="S226">
        <f t="shared" si="37"/>
        <v>0</v>
      </c>
      <c r="T226">
        <f t="shared" si="38"/>
        <v>49</v>
      </c>
      <c r="U226">
        <f t="shared" si="39"/>
        <v>13.611111111111111</v>
      </c>
      <c r="W226">
        <f t="shared" si="40"/>
        <v>481.25</v>
      </c>
      <c r="X226">
        <f t="shared" si="41"/>
        <v>135.9666</v>
      </c>
      <c r="Y226">
        <f t="shared" si="42"/>
        <v>100.24121694465278</v>
      </c>
      <c r="Z226">
        <f>Table1[[#This Row],[Accel (N)]]+Table1[[#This Row],[RR (N)]]+Table1[[#This Row],[Aero Drag (N)]]</f>
        <v>717.45781694465279</v>
      </c>
      <c r="AA226">
        <f>Table1[[#This Row],[Total (N)]]*((E226/3.6)/1000)</f>
        <v>9.7653980639688847</v>
      </c>
      <c r="AB226">
        <f>Table1[[#This Row],[Power (kW)]]*1000</f>
        <v>9765.3980639688853</v>
      </c>
      <c r="AC226">
        <f>(Table1[[#This Row],[Power (kW)]]*1000)*D226</f>
        <v>2128856.7779452172</v>
      </c>
      <c r="AD226" s="25">
        <f t="shared" si="43"/>
        <v>0</v>
      </c>
      <c r="AE226" s="25">
        <f t="shared" si="44"/>
        <v>9765.3980639688853</v>
      </c>
      <c r="AF226" s="25">
        <f>SUM($AD$8:AD226)</f>
        <v>146440.25843996712</v>
      </c>
      <c r="AG226" s="25">
        <f>SUM($AE$8:AE226)</f>
        <v>445774.61105030292</v>
      </c>
      <c r="AH226" s="25"/>
      <c r="AI226" s="37">
        <f>SUM($AD$8:AD226)</f>
        <v>146440.25843996712</v>
      </c>
      <c r="AJ226" s="37">
        <f>SUM($AE$8:AE226)</f>
        <v>445774.61105030292</v>
      </c>
      <c r="AK226" s="37">
        <f t="shared" si="45"/>
        <v>102508.18090797697</v>
      </c>
    </row>
    <row r="227" spans="2:37" x14ac:dyDescent="0.3">
      <c r="B227" s="3" t="s">
        <v>47</v>
      </c>
      <c r="C227" s="3">
        <v>219</v>
      </c>
      <c r="D227" s="3">
        <v>219</v>
      </c>
      <c r="E227" s="10">
        <v>50.6</v>
      </c>
      <c r="F227" s="17">
        <f t="shared" si="46"/>
        <v>0.38888888888888851</v>
      </c>
      <c r="G227" s="17">
        <f t="shared" si="47"/>
        <v>1.3999999999999986</v>
      </c>
      <c r="S227">
        <f t="shared" si="37"/>
        <v>0</v>
      </c>
      <c r="T227">
        <f t="shared" si="38"/>
        <v>50.6</v>
      </c>
      <c r="U227">
        <f t="shared" si="39"/>
        <v>14.055555555555555</v>
      </c>
      <c r="W227">
        <f t="shared" si="40"/>
        <v>384.9999999999996</v>
      </c>
      <c r="X227">
        <f t="shared" si="41"/>
        <v>135.9666</v>
      </c>
      <c r="Y227">
        <f t="shared" si="42"/>
        <v>106.89446156451946</v>
      </c>
      <c r="Z227">
        <f>Table1[[#This Row],[Accel (N)]]+Table1[[#This Row],[RR (N)]]+Table1[[#This Row],[Aero Drag (N)]]</f>
        <v>627.8610615645191</v>
      </c>
      <c r="AA227">
        <f>Table1[[#This Row],[Total (N)]]*((E227/3.6)/1000)</f>
        <v>8.8249360319901857</v>
      </c>
      <c r="AB227">
        <f>Table1[[#This Row],[Power (kW)]]*1000</f>
        <v>8824.9360319901862</v>
      </c>
      <c r="AC227">
        <f>(Table1[[#This Row],[Power (kW)]]*1000)*D227</f>
        <v>1932660.9910058507</v>
      </c>
      <c r="AD227" s="25">
        <f t="shared" si="43"/>
        <v>0</v>
      </c>
      <c r="AE227" s="25">
        <f t="shared" si="44"/>
        <v>8824.9360319901862</v>
      </c>
      <c r="AF227" s="25">
        <f>SUM($AD$8:AD227)</f>
        <v>146440.25843996712</v>
      </c>
      <c r="AG227" s="25">
        <f>SUM($AE$8:AE227)</f>
        <v>454599.54708229308</v>
      </c>
      <c r="AH227" s="25"/>
      <c r="AI227" s="37">
        <f>SUM($AD$8:AD227)</f>
        <v>146440.25843996712</v>
      </c>
      <c r="AJ227" s="37">
        <f>SUM($AE$8:AE227)</f>
        <v>454599.54708229308</v>
      </c>
      <c r="AK227" s="37">
        <f t="shared" si="45"/>
        <v>102508.18090797697</v>
      </c>
    </row>
    <row r="228" spans="2:37" x14ac:dyDescent="0.3">
      <c r="B228" s="3" t="s">
        <v>47</v>
      </c>
      <c r="C228" s="3">
        <v>220</v>
      </c>
      <c r="D228" s="3">
        <v>220</v>
      </c>
      <c r="E228" s="10">
        <v>51.8</v>
      </c>
      <c r="F228" s="17">
        <f t="shared" si="46"/>
        <v>0.29166666666666685</v>
      </c>
      <c r="G228" s="17">
        <f t="shared" si="47"/>
        <v>1.0500000000000007</v>
      </c>
      <c r="S228">
        <f t="shared" si="37"/>
        <v>0</v>
      </c>
      <c r="T228">
        <f t="shared" si="38"/>
        <v>51.8</v>
      </c>
      <c r="U228">
        <f t="shared" si="39"/>
        <v>14.388888888888888</v>
      </c>
      <c r="W228">
        <f t="shared" si="40"/>
        <v>288.75000000000017</v>
      </c>
      <c r="X228">
        <f t="shared" si="41"/>
        <v>135.9666</v>
      </c>
      <c r="Y228">
        <f t="shared" si="42"/>
        <v>112.02467428345277</v>
      </c>
      <c r="Z228">
        <f>Table1[[#This Row],[Accel (N)]]+Table1[[#This Row],[RR (N)]]+Table1[[#This Row],[Aero Drag (N)]]</f>
        <v>536.74127428345298</v>
      </c>
      <c r="AA228">
        <f>Table1[[#This Row],[Total (N)]]*((E228/3.6)/1000)</f>
        <v>7.7231105577452386</v>
      </c>
      <c r="AB228">
        <f>Table1[[#This Row],[Power (kW)]]*1000</f>
        <v>7723.110557745239</v>
      </c>
      <c r="AC228">
        <f>(Table1[[#This Row],[Power (kW)]]*1000)*D228</f>
        <v>1699084.3227039527</v>
      </c>
      <c r="AD228" s="25">
        <f t="shared" si="43"/>
        <v>0</v>
      </c>
      <c r="AE228" s="25">
        <f t="shared" si="44"/>
        <v>7723.110557745239</v>
      </c>
      <c r="AF228" s="25">
        <f>SUM($AD$8:AD228)</f>
        <v>146440.25843996712</v>
      </c>
      <c r="AG228" s="25">
        <f>SUM($AE$8:AE228)</f>
        <v>462322.65764003829</v>
      </c>
      <c r="AH228" s="25"/>
      <c r="AI228" s="37">
        <f>SUM($AD$8:AD228)</f>
        <v>146440.25843996712</v>
      </c>
      <c r="AJ228" s="37">
        <f>SUM($AE$8:AE228)</f>
        <v>462322.65764003829</v>
      </c>
      <c r="AK228" s="37">
        <f t="shared" si="45"/>
        <v>102508.18090797697</v>
      </c>
    </row>
    <row r="229" spans="2:37" x14ac:dyDescent="0.3">
      <c r="B229" s="3" t="s">
        <v>47</v>
      </c>
      <c r="C229" s="3">
        <v>221</v>
      </c>
      <c r="D229" s="3">
        <v>221</v>
      </c>
      <c r="E229" s="10">
        <v>52.7</v>
      </c>
      <c r="F229" s="17">
        <f t="shared" si="46"/>
        <v>0.18055555555555614</v>
      </c>
      <c r="G229" s="17">
        <f t="shared" si="47"/>
        <v>0.65000000000000213</v>
      </c>
      <c r="S229">
        <f t="shared" si="37"/>
        <v>0</v>
      </c>
      <c r="T229">
        <f t="shared" si="38"/>
        <v>52.7</v>
      </c>
      <c r="U229">
        <f t="shared" si="39"/>
        <v>14.638888888888889</v>
      </c>
      <c r="W229">
        <f t="shared" si="40"/>
        <v>178.75000000000057</v>
      </c>
      <c r="X229">
        <f t="shared" si="41"/>
        <v>135.9666</v>
      </c>
      <c r="Y229">
        <f t="shared" si="42"/>
        <v>115.95124090304655</v>
      </c>
      <c r="Z229">
        <f>Table1[[#This Row],[Accel (N)]]+Table1[[#This Row],[RR (N)]]+Table1[[#This Row],[Aero Drag (N)]]</f>
        <v>430.66784090304708</v>
      </c>
      <c r="AA229">
        <f>Table1[[#This Row],[Total (N)]]*((E229/3.6)/1000)</f>
        <v>6.3044986709973836</v>
      </c>
      <c r="AB229">
        <f>Table1[[#This Row],[Power (kW)]]*1000</f>
        <v>6304.4986709973837</v>
      </c>
      <c r="AC229">
        <f>(Table1[[#This Row],[Power (kW)]]*1000)*D229</f>
        <v>1393294.2062904218</v>
      </c>
      <c r="AD229" s="25">
        <f t="shared" si="43"/>
        <v>0</v>
      </c>
      <c r="AE229" s="25">
        <f t="shared" si="44"/>
        <v>6304.4986709973837</v>
      </c>
      <c r="AF229" s="25">
        <f>SUM($AD$8:AD229)</f>
        <v>146440.25843996712</v>
      </c>
      <c r="AG229" s="25">
        <f>SUM($AE$8:AE229)</f>
        <v>468627.15631103568</v>
      </c>
      <c r="AH229" s="25"/>
      <c r="AI229" s="37">
        <f>SUM($AD$8:AD229)</f>
        <v>146440.25843996712</v>
      </c>
      <c r="AJ229" s="37">
        <f>SUM($AE$8:AE229)</f>
        <v>468627.15631103568</v>
      </c>
      <c r="AK229" s="37">
        <f t="shared" si="45"/>
        <v>102508.18090797697</v>
      </c>
    </row>
    <row r="230" spans="2:37" x14ac:dyDescent="0.3">
      <c r="B230" s="3" t="s">
        <v>47</v>
      </c>
      <c r="C230" s="3">
        <v>222</v>
      </c>
      <c r="D230" s="3">
        <v>222</v>
      </c>
      <c r="E230" s="10">
        <v>53.1</v>
      </c>
      <c r="F230" s="17">
        <f t="shared" si="46"/>
        <v>0.11111111111111072</v>
      </c>
      <c r="G230" s="17">
        <f t="shared" si="47"/>
        <v>0.39999999999999858</v>
      </c>
      <c r="S230">
        <f t="shared" si="37"/>
        <v>0</v>
      </c>
      <c r="T230">
        <f t="shared" si="38"/>
        <v>53.1</v>
      </c>
      <c r="U230">
        <f t="shared" si="39"/>
        <v>14.75</v>
      </c>
      <c r="W230">
        <f t="shared" si="40"/>
        <v>109.9999999999996</v>
      </c>
      <c r="X230">
        <f t="shared" si="41"/>
        <v>135.9666</v>
      </c>
      <c r="Y230">
        <f t="shared" si="42"/>
        <v>117.71809150741876</v>
      </c>
      <c r="Z230">
        <f>Table1[[#This Row],[Accel (N)]]+Table1[[#This Row],[RR (N)]]+Table1[[#This Row],[Aero Drag (N)]]</f>
        <v>363.68469150741839</v>
      </c>
      <c r="AA230">
        <f>Table1[[#This Row],[Total (N)]]*((E230/3.6)/1000)</f>
        <v>5.3643491997344208</v>
      </c>
      <c r="AB230">
        <f>Table1[[#This Row],[Power (kW)]]*1000</f>
        <v>5364.3491997344208</v>
      </c>
      <c r="AC230">
        <f>(Table1[[#This Row],[Power (kW)]]*1000)*D230</f>
        <v>1190885.5223410414</v>
      </c>
      <c r="AD230" s="25">
        <f t="shared" si="43"/>
        <v>0</v>
      </c>
      <c r="AE230" s="25">
        <f t="shared" si="44"/>
        <v>5364.3491997344208</v>
      </c>
      <c r="AF230" s="25">
        <f>SUM($AD$8:AD230)</f>
        <v>146440.25843996712</v>
      </c>
      <c r="AG230" s="25">
        <f>SUM($AE$8:AE230)</f>
        <v>473991.50551077008</v>
      </c>
      <c r="AH230" s="25"/>
      <c r="AI230" s="37">
        <f>SUM($AD$8:AD230)</f>
        <v>146440.25843996712</v>
      </c>
      <c r="AJ230" s="37">
        <f>SUM($AE$8:AE230)</f>
        <v>473991.50551077008</v>
      </c>
      <c r="AK230" s="37">
        <f t="shared" si="45"/>
        <v>102508.18090797697</v>
      </c>
    </row>
    <row r="231" spans="2:37" x14ac:dyDescent="0.3">
      <c r="B231" s="3" t="s">
        <v>47</v>
      </c>
      <c r="C231" s="3">
        <v>223</v>
      </c>
      <c r="D231" s="3">
        <v>223</v>
      </c>
      <c r="E231" s="10">
        <v>53.5</v>
      </c>
      <c r="F231" s="17">
        <f t="shared" si="46"/>
        <v>9.7222222222221627E-2</v>
      </c>
      <c r="G231" s="17">
        <f t="shared" si="47"/>
        <v>0.34999999999999787</v>
      </c>
      <c r="S231">
        <f t="shared" si="37"/>
        <v>0</v>
      </c>
      <c r="T231">
        <f t="shared" si="38"/>
        <v>53.5</v>
      </c>
      <c r="U231">
        <f t="shared" si="39"/>
        <v>14.861111111111111</v>
      </c>
      <c r="W231">
        <f t="shared" si="40"/>
        <v>96.249999999999417</v>
      </c>
      <c r="X231">
        <f t="shared" si="41"/>
        <v>135.9666</v>
      </c>
      <c r="Y231">
        <f t="shared" si="42"/>
        <v>119.49830204074654</v>
      </c>
      <c r="Z231">
        <f>Table1[[#This Row],[Accel (N)]]+Table1[[#This Row],[RR (N)]]+Table1[[#This Row],[Aero Drag (N)]]</f>
        <v>351.71490204074593</v>
      </c>
      <c r="AA231">
        <f>Table1[[#This Row],[Total (N)]]*((E231/3.6)/1000)</f>
        <v>5.2268742386610851</v>
      </c>
      <c r="AB231">
        <f>Table1[[#This Row],[Power (kW)]]*1000</f>
        <v>5226.8742386610847</v>
      </c>
      <c r="AC231">
        <f>(Table1[[#This Row],[Power (kW)]]*1000)*D231</f>
        <v>1165592.9552214218</v>
      </c>
      <c r="AD231" s="25">
        <f t="shared" si="43"/>
        <v>0</v>
      </c>
      <c r="AE231" s="25">
        <f t="shared" si="44"/>
        <v>5226.8742386610847</v>
      </c>
      <c r="AF231" s="25">
        <f>SUM($AD$8:AD231)</f>
        <v>146440.25843996712</v>
      </c>
      <c r="AG231" s="25">
        <f>SUM($AE$8:AE231)</f>
        <v>479218.37974943116</v>
      </c>
      <c r="AH231" s="25"/>
      <c r="AI231" s="37">
        <f>SUM($AD$8:AD231)</f>
        <v>146440.25843996712</v>
      </c>
      <c r="AJ231" s="37">
        <f>SUM($AE$8:AE231)</f>
        <v>479218.37974943116</v>
      </c>
      <c r="AK231" s="37">
        <f t="shared" si="45"/>
        <v>102508.18090797697</v>
      </c>
    </row>
    <row r="232" spans="2:37" x14ac:dyDescent="0.3">
      <c r="B232" s="3" t="s">
        <v>47</v>
      </c>
      <c r="C232" s="3">
        <v>224</v>
      </c>
      <c r="D232" s="3">
        <v>224</v>
      </c>
      <c r="E232" s="10">
        <v>53.8</v>
      </c>
      <c r="F232" s="17">
        <f t="shared" si="46"/>
        <v>9.7222222222222612E-2</v>
      </c>
      <c r="G232" s="17">
        <f t="shared" si="47"/>
        <v>0.35000000000000142</v>
      </c>
      <c r="S232">
        <f t="shared" si="37"/>
        <v>0</v>
      </c>
      <c r="T232">
        <f t="shared" si="38"/>
        <v>53.8</v>
      </c>
      <c r="U232">
        <f t="shared" si="39"/>
        <v>14.944444444444443</v>
      </c>
      <c r="W232">
        <f t="shared" si="40"/>
        <v>96.250000000000384</v>
      </c>
      <c r="X232">
        <f t="shared" si="41"/>
        <v>135.9666</v>
      </c>
      <c r="Y232">
        <f t="shared" si="42"/>
        <v>120.84222739411943</v>
      </c>
      <c r="Z232">
        <f>Table1[[#This Row],[Accel (N)]]+Table1[[#This Row],[RR (N)]]+Table1[[#This Row],[Aero Drag (N)]]</f>
        <v>353.05882739411982</v>
      </c>
      <c r="AA232">
        <f>Table1[[#This Row],[Total (N)]]*((E232/3.6)/1000)</f>
        <v>5.2762680316121235</v>
      </c>
      <c r="AB232">
        <f>Table1[[#This Row],[Power (kW)]]*1000</f>
        <v>5276.2680316121232</v>
      </c>
      <c r="AC232">
        <f>(Table1[[#This Row],[Power (kW)]]*1000)*D232</f>
        <v>1181884.0390811155</v>
      </c>
      <c r="AD232" s="25">
        <f t="shared" si="43"/>
        <v>0</v>
      </c>
      <c r="AE232" s="25">
        <f t="shared" si="44"/>
        <v>5276.2680316121232</v>
      </c>
      <c r="AF232" s="25">
        <f>SUM($AD$8:AD232)</f>
        <v>146440.25843996712</v>
      </c>
      <c r="AG232" s="25">
        <f>SUM($AE$8:AE232)</f>
        <v>484494.64778104326</v>
      </c>
      <c r="AH232" s="25"/>
      <c r="AI232" s="37">
        <f>SUM($AD$8:AD232)</f>
        <v>146440.25843996712</v>
      </c>
      <c r="AJ232" s="37">
        <f>SUM($AE$8:AE232)</f>
        <v>484494.64778104326</v>
      </c>
      <c r="AK232" s="37">
        <f t="shared" si="45"/>
        <v>102508.18090797697</v>
      </c>
    </row>
    <row r="233" spans="2:37" x14ac:dyDescent="0.3">
      <c r="B233" s="3" t="s">
        <v>47</v>
      </c>
      <c r="C233" s="3">
        <v>225</v>
      </c>
      <c r="D233" s="3">
        <v>225</v>
      </c>
      <c r="E233" s="10">
        <v>54.2</v>
      </c>
      <c r="F233" s="17">
        <f t="shared" si="46"/>
        <v>0.1388888888888889</v>
      </c>
      <c r="G233" s="17">
        <f t="shared" si="47"/>
        <v>0.5</v>
      </c>
      <c r="S233">
        <f t="shared" si="37"/>
        <v>0</v>
      </c>
      <c r="T233">
        <f t="shared" si="38"/>
        <v>54.2</v>
      </c>
      <c r="U233">
        <f t="shared" si="39"/>
        <v>15.055555555555555</v>
      </c>
      <c r="W233">
        <f t="shared" si="40"/>
        <v>137.5</v>
      </c>
      <c r="X233">
        <f t="shared" si="41"/>
        <v>135.9666</v>
      </c>
      <c r="Y233">
        <f t="shared" si="42"/>
        <v>122.64581780311946</v>
      </c>
      <c r="Z233">
        <f>Table1[[#This Row],[Accel (N)]]+Table1[[#This Row],[RR (N)]]+Table1[[#This Row],[Aero Drag (N)]]</f>
        <v>396.11241780311946</v>
      </c>
      <c r="AA233">
        <f>Table1[[#This Row],[Total (N)]]*((E233/3.6)/1000)</f>
        <v>5.9636925124802982</v>
      </c>
      <c r="AB233">
        <f>Table1[[#This Row],[Power (kW)]]*1000</f>
        <v>5963.6925124802983</v>
      </c>
      <c r="AC233">
        <f>(Table1[[#This Row],[Power (kW)]]*1000)*D233</f>
        <v>1341830.815308067</v>
      </c>
      <c r="AD233" s="25">
        <f t="shared" si="43"/>
        <v>0</v>
      </c>
      <c r="AE233" s="25">
        <f t="shared" si="44"/>
        <v>5963.6925124802983</v>
      </c>
      <c r="AF233" s="25">
        <f>SUM($AD$8:AD233)</f>
        <v>146440.25843996712</v>
      </c>
      <c r="AG233" s="25">
        <f>SUM($AE$8:AE233)</f>
        <v>490458.34029352356</v>
      </c>
      <c r="AH233" s="25"/>
      <c r="AI233" s="37">
        <f>SUM($AD$8:AD233)</f>
        <v>146440.25843996712</v>
      </c>
      <c r="AJ233" s="37">
        <f>SUM($AE$8:AE233)</f>
        <v>490458.34029352356</v>
      </c>
      <c r="AK233" s="37">
        <f t="shared" si="45"/>
        <v>102508.18090797697</v>
      </c>
    </row>
    <row r="234" spans="2:37" x14ac:dyDescent="0.3">
      <c r="B234" s="3" t="s">
        <v>47</v>
      </c>
      <c r="C234" s="3">
        <v>226</v>
      </c>
      <c r="D234" s="3">
        <v>226</v>
      </c>
      <c r="E234" s="10">
        <v>54.8</v>
      </c>
      <c r="F234" s="17">
        <f t="shared" si="46"/>
        <v>0.15277777777777699</v>
      </c>
      <c r="G234" s="17">
        <f t="shared" si="47"/>
        <v>0.54999999999999716</v>
      </c>
      <c r="S234">
        <f t="shared" si="37"/>
        <v>0</v>
      </c>
      <c r="T234">
        <f t="shared" si="38"/>
        <v>54.8</v>
      </c>
      <c r="U234">
        <f t="shared" si="39"/>
        <v>15.222222222222221</v>
      </c>
      <c r="W234">
        <f t="shared" si="40"/>
        <v>151.2499999999992</v>
      </c>
      <c r="X234">
        <f t="shared" si="41"/>
        <v>135.9666</v>
      </c>
      <c r="Y234">
        <f t="shared" si="42"/>
        <v>125.37625328341112</v>
      </c>
      <c r="Z234">
        <f>Table1[[#This Row],[Accel (N)]]+Table1[[#This Row],[RR (N)]]+Table1[[#This Row],[Aero Drag (N)]]</f>
        <v>412.59285328341031</v>
      </c>
      <c r="AA234">
        <f>Table1[[#This Row],[Total (N)]]*((E234/3.6)/1000)</f>
        <v>6.280580099980801</v>
      </c>
      <c r="AB234">
        <f>Table1[[#This Row],[Power (kW)]]*1000</f>
        <v>6280.5800999808007</v>
      </c>
      <c r="AC234">
        <f>(Table1[[#This Row],[Power (kW)]]*1000)*D234</f>
        <v>1419411.1025956611</v>
      </c>
      <c r="AD234" s="25">
        <f t="shared" si="43"/>
        <v>0</v>
      </c>
      <c r="AE234" s="25">
        <f t="shared" si="44"/>
        <v>6280.5800999808007</v>
      </c>
      <c r="AF234" s="25">
        <f>SUM($AD$8:AD234)</f>
        <v>146440.25843996712</v>
      </c>
      <c r="AG234" s="25">
        <f>SUM($AE$8:AE234)</f>
        <v>496738.92039350438</v>
      </c>
      <c r="AH234" s="25"/>
      <c r="AI234" s="37">
        <f>SUM($AD$8:AD234)</f>
        <v>146440.25843996712</v>
      </c>
      <c r="AJ234" s="37">
        <f>SUM($AE$8:AE234)</f>
        <v>496738.92039350438</v>
      </c>
      <c r="AK234" s="37">
        <f t="shared" si="45"/>
        <v>102508.18090797697</v>
      </c>
    </row>
    <row r="235" spans="2:37" x14ac:dyDescent="0.3">
      <c r="B235" s="3" t="s">
        <v>47</v>
      </c>
      <c r="C235" s="3">
        <v>227</v>
      </c>
      <c r="D235" s="3">
        <v>227</v>
      </c>
      <c r="E235" s="10">
        <v>55.3</v>
      </c>
      <c r="F235" s="17">
        <f t="shared" si="46"/>
        <v>0.1388888888888889</v>
      </c>
      <c r="G235" s="17">
        <f t="shared" si="47"/>
        <v>0.5</v>
      </c>
      <c r="S235">
        <f t="shared" si="37"/>
        <v>0</v>
      </c>
      <c r="T235">
        <f t="shared" si="38"/>
        <v>55.3</v>
      </c>
      <c r="U235">
        <f t="shared" si="39"/>
        <v>15.361111111111111</v>
      </c>
      <c r="W235">
        <f t="shared" si="40"/>
        <v>137.5</v>
      </c>
      <c r="X235">
        <f t="shared" si="41"/>
        <v>135.9666</v>
      </c>
      <c r="Y235">
        <f t="shared" si="42"/>
        <v>127.67457856154654</v>
      </c>
      <c r="Z235">
        <f>Table1[[#This Row],[Accel (N)]]+Table1[[#This Row],[RR (N)]]+Table1[[#This Row],[Aero Drag (N)]]</f>
        <v>401.1411785615465</v>
      </c>
      <c r="AA235">
        <f>Table1[[#This Row],[Total (N)]]*((E235/3.6)/1000)</f>
        <v>6.1619742151259773</v>
      </c>
      <c r="AB235">
        <f>Table1[[#This Row],[Power (kW)]]*1000</f>
        <v>6161.974215125977</v>
      </c>
      <c r="AC235">
        <f>(Table1[[#This Row],[Power (kW)]]*1000)*D235</f>
        <v>1398768.1468335968</v>
      </c>
      <c r="AD235" s="25">
        <f t="shared" si="43"/>
        <v>0</v>
      </c>
      <c r="AE235" s="25">
        <f t="shared" si="44"/>
        <v>6161.974215125977</v>
      </c>
      <c r="AF235" s="25">
        <f>SUM($AD$8:AD235)</f>
        <v>146440.25843996712</v>
      </c>
      <c r="AG235" s="25">
        <f>SUM($AE$8:AE235)</f>
        <v>502900.89460863033</v>
      </c>
      <c r="AH235" s="25"/>
      <c r="AI235" s="37">
        <f>SUM($AD$8:AD235)</f>
        <v>146440.25843996712</v>
      </c>
      <c r="AJ235" s="37">
        <f>SUM($AE$8:AE235)</f>
        <v>502900.89460863033</v>
      </c>
      <c r="AK235" s="37">
        <f t="shared" si="45"/>
        <v>102508.18090797697</v>
      </c>
    </row>
    <row r="236" spans="2:37" x14ac:dyDescent="0.3">
      <c r="B236" s="3" t="s">
        <v>47</v>
      </c>
      <c r="C236" s="3">
        <v>228</v>
      </c>
      <c r="D236" s="3">
        <v>228</v>
      </c>
      <c r="E236" s="10">
        <v>55.8</v>
      </c>
      <c r="F236" s="17">
        <f t="shared" si="46"/>
        <v>0.12500000000000078</v>
      </c>
      <c r="G236" s="17">
        <f t="shared" si="47"/>
        <v>0.45000000000000284</v>
      </c>
      <c r="S236">
        <f t="shared" si="37"/>
        <v>0</v>
      </c>
      <c r="T236">
        <f t="shared" si="38"/>
        <v>55.8</v>
      </c>
      <c r="U236">
        <f t="shared" si="39"/>
        <v>15.499999999999998</v>
      </c>
      <c r="W236">
        <f t="shared" si="40"/>
        <v>123.75000000000077</v>
      </c>
      <c r="X236">
        <f t="shared" si="41"/>
        <v>135.9666</v>
      </c>
      <c r="Y236">
        <f t="shared" si="42"/>
        <v>129.99377872867498</v>
      </c>
      <c r="Z236">
        <f>Table1[[#This Row],[Accel (N)]]+Table1[[#This Row],[RR (N)]]+Table1[[#This Row],[Aero Drag (N)]]</f>
        <v>389.71037872867578</v>
      </c>
      <c r="AA236">
        <f>Table1[[#This Row],[Total (N)]]*((E236/3.6)/1000)</f>
        <v>6.0405108702944741</v>
      </c>
      <c r="AB236">
        <f>Table1[[#This Row],[Power (kW)]]*1000</f>
        <v>6040.5108702944744</v>
      </c>
      <c r="AC236">
        <f>(Table1[[#This Row],[Power (kW)]]*1000)*D236</f>
        <v>1377236.4784271403</v>
      </c>
      <c r="AD236" s="25">
        <f t="shared" si="43"/>
        <v>0</v>
      </c>
      <c r="AE236" s="25">
        <f t="shared" si="44"/>
        <v>6040.5108702944744</v>
      </c>
      <c r="AF236" s="25">
        <f>SUM($AD$8:AD236)</f>
        <v>146440.25843996712</v>
      </c>
      <c r="AG236" s="25">
        <f>SUM($AE$8:AE236)</f>
        <v>508941.4054789248</v>
      </c>
      <c r="AH236" s="25"/>
      <c r="AI236" s="37">
        <f>SUM($AD$8:AD236)</f>
        <v>146440.25843996712</v>
      </c>
      <c r="AJ236" s="37">
        <f>SUM($AE$8:AE236)</f>
        <v>508941.4054789248</v>
      </c>
      <c r="AK236" s="37">
        <f t="shared" si="45"/>
        <v>102508.18090797697</v>
      </c>
    </row>
    <row r="237" spans="2:37" x14ac:dyDescent="0.3">
      <c r="B237" s="3" t="s">
        <v>47</v>
      </c>
      <c r="C237" s="3">
        <v>229</v>
      </c>
      <c r="D237" s="3">
        <v>229</v>
      </c>
      <c r="E237" s="10">
        <v>56.2</v>
      </c>
      <c r="F237" s="17">
        <f t="shared" si="46"/>
        <v>9.7222222222222612E-2</v>
      </c>
      <c r="G237" s="17">
        <f t="shared" si="47"/>
        <v>0.35000000000000142</v>
      </c>
      <c r="S237">
        <f t="shared" si="37"/>
        <v>0</v>
      </c>
      <c r="T237">
        <f t="shared" si="38"/>
        <v>56.2</v>
      </c>
      <c r="U237">
        <f t="shared" si="39"/>
        <v>15.611111111111111</v>
      </c>
      <c r="W237">
        <f t="shared" si="40"/>
        <v>96.250000000000384</v>
      </c>
      <c r="X237">
        <f t="shared" si="41"/>
        <v>135.9666</v>
      </c>
      <c r="Y237">
        <f t="shared" si="42"/>
        <v>131.86416878245279</v>
      </c>
      <c r="Z237">
        <f>Table1[[#This Row],[Accel (N)]]+Table1[[#This Row],[RR (N)]]+Table1[[#This Row],[Aero Drag (N)]]</f>
        <v>364.08076878245316</v>
      </c>
      <c r="AA237">
        <f>Table1[[#This Row],[Total (N)]]*((E237/3.6)/1000)</f>
        <v>5.6837053348816298</v>
      </c>
      <c r="AB237">
        <f>Table1[[#This Row],[Power (kW)]]*1000</f>
        <v>5683.7053348816298</v>
      </c>
      <c r="AC237">
        <f>(Table1[[#This Row],[Power (kW)]]*1000)*D237</f>
        <v>1301568.5216878932</v>
      </c>
      <c r="AD237" s="25">
        <f t="shared" si="43"/>
        <v>0</v>
      </c>
      <c r="AE237" s="25">
        <f t="shared" si="44"/>
        <v>5683.7053348816298</v>
      </c>
      <c r="AF237" s="25">
        <f>SUM($AD$8:AD237)</f>
        <v>146440.25843996712</v>
      </c>
      <c r="AG237" s="25">
        <f>SUM($AE$8:AE237)</f>
        <v>514625.11081380642</v>
      </c>
      <c r="AH237" s="25"/>
      <c r="AI237" s="37">
        <f>SUM($AD$8:AD237)</f>
        <v>146440.25843996712</v>
      </c>
      <c r="AJ237" s="37">
        <f>SUM($AE$8:AE237)</f>
        <v>514625.11081380642</v>
      </c>
      <c r="AK237" s="37">
        <f t="shared" si="45"/>
        <v>102508.18090797697</v>
      </c>
    </row>
    <row r="238" spans="2:37" x14ac:dyDescent="0.3">
      <c r="B238" s="3" t="s">
        <v>47</v>
      </c>
      <c r="C238" s="3">
        <v>230</v>
      </c>
      <c r="D238" s="3">
        <v>230</v>
      </c>
      <c r="E238" s="10">
        <v>56.5</v>
      </c>
      <c r="F238" s="17">
        <f t="shared" si="46"/>
        <v>4.1666666666666269E-2</v>
      </c>
      <c r="G238" s="17">
        <f t="shared" si="47"/>
        <v>0.14999999999999858</v>
      </c>
      <c r="S238">
        <f t="shared" si="37"/>
        <v>0</v>
      </c>
      <c r="T238">
        <f t="shared" si="38"/>
        <v>56.5</v>
      </c>
      <c r="U238">
        <f t="shared" si="39"/>
        <v>15.694444444444445</v>
      </c>
      <c r="W238">
        <f t="shared" si="40"/>
        <v>41.249999999999609</v>
      </c>
      <c r="X238">
        <f t="shared" si="41"/>
        <v>135.9666</v>
      </c>
      <c r="Y238">
        <f t="shared" si="42"/>
        <v>133.27572877616322</v>
      </c>
      <c r="Z238">
        <f>Table1[[#This Row],[Accel (N)]]+Table1[[#This Row],[RR (N)]]+Table1[[#This Row],[Aero Drag (N)]]</f>
        <v>310.49232877616282</v>
      </c>
      <c r="AA238">
        <f>Table1[[#This Row],[Total (N)]]*((E238/3.6)/1000)</f>
        <v>4.8730046044036666</v>
      </c>
      <c r="AB238">
        <f>Table1[[#This Row],[Power (kW)]]*1000</f>
        <v>4873.0046044036662</v>
      </c>
      <c r="AC238">
        <f>(Table1[[#This Row],[Power (kW)]]*1000)*D238</f>
        <v>1120791.0590128433</v>
      </c>
      <c r="AD238" s="25">
        <f t="shared" si="43"/>
        <v>0</v>
      </c>
      <c r="AE238" s="25">
        <f t="shared" si="44"/>
        <v>4873.0046044036662</v>
      </c>
      <c r="AF238" s="25">
        <f>SUM($AD$8:AD238)</f>
        <v>146440.25843996712</v>
      </c>
      <c r="AG238" s="25">
        <f>SUM($AE$8:AE238)</f>
        <v>519498.1154182101</v>
      </c>
      <c r="AH238" s="25"/>
      <c r="AI238" s="37">
        <f>SUM($AD$8:AD238)</f>
        <v>146440.25843996712</v>
      </c>
      <c r="AJ238" s="37">
        <f>SUM($AE$8:AE238)</f>
        <v>519498.1154182101</v>
      </c>
      <c r="AK238" s="37">
        <f t="shared" si="45"/>
        <v>102508.18090797697</v>
      </c>
    </row>
    <row r="239" spans="2:37" x14ac:dyDescent="0.3">
      <c r="B239" s="3" t="s">
        <v>47</v>
      </c>
      <c r="C239" s="3">
        <v>231</v>
      </c>
      <c r="D239" s="3">
        <v>231</v>
      </c>
      <c r="E239" s="10">
        <v>56.5</v>
      </c>
      <c r="F239" s="17">
        <f t="shared" si="46"/>
        <v>-4.1666666666666269E-2</v>
      </c>
      <c r="G239" s="17">
        <f t="shared" si="47"/>
        <v>-0.14999999999999858</v>
      </c>
      <c r="S239">
        <f t="shared" si="37"/>
        <v>0</v>
      </c>
      <c r="T239">
        <f t="shared" si="38"/>
        <v>56.5</v>
      </c>
      <c r="U239">
        <f t="shared" si="39"/>
        <v>15.694444444444445</v>
      </c>
      <c r="W239">
        <f t="shared" si="40"/>
        <v>-41.249999999999609</v>
      </c>
      <c r="X239">
        <f t="shared" si="41"/>
        <v>135.9666</v>
      </c>
      <c r="Y239">
        <f t="shared" si="42"/>
        <v>133.27572877616322</v>
      </c>
      <c r="Z239">
        <f>Table1[[#This Row],[Accel (N)]]+Table1[[#This Row],[RR (N)]]+Table1[[#This Row],[Aero Drag (N)]]</f>
        <v>227.99232877616362</v>
      </c>
      <c r="AA239">
        <f>Table1[[#This Row],[Total (N)]]*((E239/3.6)/1000)</f>
        <v>3.5782129377370122</v>
      </c>
      <c r="AB239">
        <f>Table1[[#This Row],[Power (kW)]]*1000</f>
        <v>3578.212937737012</v>
      </c>
      <c r="AC239">
        <f>(Table1[[#This Row],[Power (kW)]]*1000)*D239</f>
        <v>826567.18861724972</v>
      </c>
      <c r="AD239" s="25">
        <f t="shared" si="43"/>
        <v>0</v>
      </c>
      <c r="AE239" s="25">
        <f t="shared" si="44"/>
        <v>3578.212937737012</v>
      </c>
      <c r="AF239" s="25">
        <f>SUM($AD$8:AD239)</f>
        <v>146440.25843996712</v>
      </c>
      <c r="AG239" s="25">
        <f>SUM($AE$8:AE239)</f>
        <v>523076.3283559471</v>
      </c>
      <c r="AH239" s="25"/>
      <c r="AI239" s="37">
        <f>SUM($AD$8:AD239)</f>
        <v>146440.25843996712</v>
      </c>
      <c r="AJ239" s="37">
        <f>SUM($AE$8:AE239)</f>
        <v>523076.3283559471</v>
      </c>
      <c r="AK239" s="37">
        <f t="shared" si="45"/>
        <v>102508.18090797697</v>
      </c>
    </row>
    <row r="240" spans="2:37" x14ac:dyDescent="0.3">
      <c r="B240" s="3" t="s">
        <v>47</v>
      </c>
      <c r="C240" s="3">
        <v>232</v>
      </c>
      <c r="D240" s="3">
        <v>232</v>
      </c>
      <c r="E240" s="10">
        <v>56.2</v>
      </c>
      <c r="F240" s="17">
        <f t="shared" si="46"/>
        <v>-0.2222222222222224</v>
      </c>
      <c r="G240" s="17">
        <f t="shared" si="47"/>
        <v>-0.80000000000000071</v>
      </c>
      <c r="S240">
        <f t="shared" si="37"/>
        <v>0</v>
      </c>
      <c r="T240">
        <f t="shared" si="38"/>
        <v>56.2</v>
      </c>
      <c r="U240">
        <f t="shared" si="39"/>
        <v>15.611111111111111</v>
      </c>
      <c r="W240">
        <f t="shared" si="40"/>
        <v>-220.00000000000017</v>
      </c>
      <c r="X240">
        <f t="shared" si="41"/>
        <v>135.9666</v>
      </c>
      <c r="Y240">
        <f t="shared" si="42"/>
        <v>131.86416878245279</v>
      </c>
      <c r="Z240">
        <f>Table1[[#This Row],[Accel (N)]]+Table1[[#This Row],[RR (N)]]+Table1[[#This Row],[Aero Drag (N)]]</f>
        <v>47.830768782452623</v>
      </c>
      <c r="AA240">
        <f>Table1[[#This Row],[Total (N)]]*((E240/3.6)/1000)</f>
        <v>0.74669144599273252</v>
      </c>
      <c r="AB240">
        <f>Table1[[#This Row],[Power (kW)]]*1000</f>
        <v>746.6914459927325</v>
      </c>
      <c r="AC240">
        <f>(Table1[[#This Row],[Power (kW)]]*1000)*D240</f>
        <v>173232.41547031395</v>
      </c>
      <c r="AD240" s="25">
        <f t="shared" si="43"/>
        <v>0</v>
      </c>
      <c r="AE240" s="25">
        <f t="shared" si="44"/>
        <v>746.6914459927325</v>
      </c>
      <c r="AF240" s="25">
        <f>SUM($AD$8:AD240)</f>
        <v>146440.25843996712</v>
      </c>
      <c r="AG240" s="25">
        <f>SUM($AE$8:AE240)</f>
        <v>523823.01980193984</v>
      </c>
      <c r="AH240" s="25"/>
      <c r="AI240" s="37">
        <f>SUM($AD$8:AD240)</f>
        <v>146440.25843996712</v>
      </c>
      <c r="AJ240" s="37">
        <f>SUM($AE$8:AE240)</f>
        <v>523823.01980193984</v>
      </c>
      <c r="AK240" s="37">
        <f t="shared" si="45"/>
        <v>102508.18090797697</v>
      </c>
    </row>
    <row r="241" spans="2:37" x14ac:dyDescent="0.3">
      <c r="B241" s="3" t="s">
        <v>47</v>
      </c>
      <c r="C241" s="3">
        <v>233</v>
      </c>
      <c r="D241" s="3">
        <v>233</v>
      </c>
      <c r="E241" s="10">
        <v>54.9</v>
      </c>
      <c r="F241" s="17">
        <f t="shared" si="46"/>
        <v>-0.45833333333333393</v>
      </c>
      <c r="G241" s="17">
        <f t="shared" si="47"/>
        <v>-1.6500000000000021</v>
      </c>
      <c r="S241">
        <f t="shared" si="37"/>
        <v>0</v>
      </c>
      <c r="T241">
        <f t="shared" si="38"/>
        <v>54.9</v>
      </c>
      <c r="U241">
        <f t="shared" si="39"/>
        <v>15.25</v>
      </c>
      <c r="W241">
        <f t="shared" si="40"/>
        <v>-453.75000000000057</v>
      </c>
      <c r="X241">
        <f t="shared" si="41"/>
        <v>135.9666</v>
      </c>
      <c r="Y241">
        <f t="shared" si="42"/>
        <v>125.83424834791877</v>
      </c>
      <c r="Z241">
        <f>Table1[[#This Row],[Accel (N)]]+Table1[[#This Row],[RR (N)]]+Table1[[#This Row],[Aero Drag (N)]]</f>
        <v>-191.94915165208181</v>
      </c>
      <c r="AA241">
        <f>Table1[[#This Row],[Total (N)]]*((E241/3.6)/1000)</f>
        <v>-2.9272245626942475</v>
      </c>
      <c r="AB241">
        <f>Table1[[#This Row],[Power (kW)]]*1000</f>
        <v>-2927.2245626942477</v>
      </c>
      <c r="AC241">
        <f>(Table1[[#This Row],[Power (kW)]]*1000)*D241</f>
        <v>-682043.3231077597</v>
      </c>
      <c r="AD241" s="25">
        <f t="shared" si="43"/>
        <v>2927.2245626942477</v>
      </c>
      <c r="AE241" s="25">
        <f t="shared" si="44"/>
        <v>0</v>
      </c>
      <c r="AF241" s="25">
        <f>SUM($AD$8:AD241)</f>
        <v>149367.48300266138</v>
      </c>
      <c r="AG241" s="25">
        <f>SUM($AE$8:AE241)</f>
        <v>523823.01980193984</v>
      </c>
      <c r="AH241" s="25"/>
      <c r="AI241" s="37">
        <f>SUM($AD$8:AD241)</f>
        <v>149367.48300266138</v>
      </c>
      <c r="AJ241" s="37">
        <f>SUM($AE$8:AE241)</f>
        <v>523823.01980193984</v>
      </c>
      <c r="AK241" s="37">
        <f t="shared" si="45"/>
        <v>104557.23810186295</v>
      </c>
    </row>
    <row r="242" spans="2:37" x14ac:dyDescent="0.3">
      <c r="B242" s="3" t="s">
        <v>47</v>
      </c>
      <c r="C242" s="3">
        <v>234</v>
      </c>
      <c r="D242" s="3">
        <v>234</v>
      </c>
      <c r="E242" s="10">
        <v>52.9</v>
      </c>
      <c r="F242" s="17">
        <f t="shared" si="46"/>
        <v>-0.54166666666666641</v>
      </c>
      <c r="G242" s="17">
        <f t="shared" si="47"/>
        <v>-1.9499999999999993</v>
      </c>
      <c r="S242">
        <f t="shared" si="37"/>
        <v>0</v>
      </c>
      <c r="T242">
        <f t="shared" si="38"/>
        <v>52.9</v>
      </c>
      <c r="U242">
        <f t="shared" si="39"/>
        <v>14.694444444444443</v>
      </c>
      <c r="W242">
        <f t="shared" si="40"/>
        <v>-536.24999999999977</v>
      </c>
      <c r="X242">
        <f t="shared" si="41"/>
        <v>135.9666</v>
      </c>
      <c r="Y242">
        <f t="shared" si="42"/>
        <v>116.83299621411318</v>
      </c>
      <c r="Z242">
        <f>Table1[[#This Row],[Accel (N)]]+Table1[[#This Row],[RR (N)]]+Table1[[#This Row],[Aero Drag (N)]]</f>
        <v>-283.45040378588664</v>
      </c>
      <c r="AA242">
        <f>Table1[[#This Row],[Total (N)]]*((E242/3.6)/1000)</f>
        <v>-4.1651462111870554</v>
      </c>
      <c r="AB242">
        <f>Table1[[#This Row],[Power (kW)]]*1000</f>
        <v>-4165.1462111870551</v>
      </c>
      <c r="AC242">
        <f>(Table1[[#This Row],[Power (kW)]]*1000)*D242</f>
        <v>-974644.21341777092</v>
      </c>
      <c r="AD242" s="25">
        <f t="shared" si="43"/>
        <v>4165.1462111870551</v>
      </c>
      <c r="AE242" s="25">
        <f t="shared" si="44"/>
        <v>0</v>
      </c>
      <c r="AF242" s="25">
        <f>SUM($AD$8:AD242)</f>
        <v>153532.62921384844</v>
      </c>
      <c r="AG242" s="25">
        <f>SUM($AE$8:AE242)</f>
        <v>523823.01980193984</v>
      </c>
      <c r="AH242" s="25"/>
      <c r="AI242" s="37">
        <f>SUM($AD$8:AD242)</f>
        <v>153532.62921384844</v>
      </c>
      <c r="AJ242" s="37">
        <f>SUM($AE$8:AE242)</f>
        <v>523823.01980193984</v>
      </c>
      <c r="AK242" s="37">
        <f t="shared" si="45"/>
        <v>107472.8404496939</v>
      </c>
    </row>
    <row r="243" spans="2:37" x14ac:dyDescent="0.3">
      <c r="B243" s="3" t="s">
        <v>47</v>
      </c>
      <c r="C243" s="3">
        <v>235</v>
      </c>
      <c r="D243" s="3">
        <v>235</v>
      </c>
      <c r="E243" s="10">
        <v>51</v>
      </c>
      <c r="F243" s="17">
        <f t="shared" si="46"/>
        <v>-0.43055555555555575</v>
      </c>
      <c r="G243" s="17">
        <f t="shared" si="47"/>
        <v>-1.5500000000000007</v>
      </c>
      <c r="S243">
        <f t="shared" si="37"/>
        <v>0</v>
      </c>
      <c r="T243">
        <f t="shared" si="38"/>
        <v>51</v>
      </c>
      <c r="U243">
        <f t="shared" si="39"/>
        <v>14.166666666666666</v>
      </c>
      <c r="W243">
        <f t="shared" si="40"/>
        <v>-426.25000000000017</v>
      </c>
      <c r="X243">
        <f t="shared" si="41"/>
        <v>135.9666</v>
      </c>
      <c r="Y243">
        <f t="shared" si="42"/>
        <v>108.59117254187501</v>
      </c>
      <c r="Z243">
        <f>Table1[[#This Row],[Accel (N)]]+Table1[[#This Row],[RR (N)]]+Table1[[#This Row],[Aero Drag (N)]]</f>
        <v>-181.69222745812513</v>
      </c>
      <c r="AA243">
        <f>Table1[[#This Row],[Total (N)]]*((E243/3.6)/1000)</f>
        <v>-2.5739732223234393</v>
      </c>
      <c r="AB243">
        <f>Table1[[#This Row],[Power (kW)]]*1000</f>
        <v>-2573.9732223234391</v>
      </c>
      <c r="AC243">
        <f>(Table1[[#This Row],[Power (kW)]]*1000)*D243</f>
        <v>-604883.70724600821</v>
      </c>
      <c r="AD243" s="25">
        <f t="shared" si="43"/>
        <v>2573.9732223234391</v>
      </c>
      <c r="AE243" s="25">
        <f t="shared" si="44"/>
        <v>0</v>
      </c>
      <c r="AF243" s="25">
        <f>SUM($AD$8:AD243)</f>
        <v>156106.60243617187</v>
      </c>
      <c r="AG243" s="25">
        <f>SUM($AE$8:AE243)</f>
        <v>523823.01980193984</v>
      </c>
      <c r="AH243" s="25"/>
      <c r="AI243" s="37">
        <f>SUM($AD$8:AD243)</f>
        <v>156106.60243617187</v>
      </c>
      <c r="AJ243" s="37">
        <f>SUM($AE$8:AE243)</f>
        <v>523823.01980193984</v>
      </c>
      <c r="AK243" s="37">
        <f t="shared" si="45"/>
        <v>109274.6217053203</v>
      </c>
    </row>
    <row r="244" spans="2:37" x14ac:dyDescent="0.3">
      <c r="B244" s="3" t="s">
        <v>47</v>
      </c>
      <c r="C244" s="3">
        <v>236</v>
      </c>
      <c r="D244" s="3">
        <v>236</v>
      </c>
      <c r="E244" s="10">
        <v>49.8</v>
      </c>
      <c r="F244" s="17">
        <f t="shared" si="46"/>
        <v>-0.24999999999999961</v>
      </c>
      <c r="G244" s="17">
        <f t="shared" si="47"/>
        <v>-0.89999999999999858</v>
      </c>
      <c r="S244">
        <f t="shared" si="37"/>
        <v>0</v>
      </c>
      <c r="T244">
        <f t="shared" si="38"/>
        <v>49.8</v>
      </c>
      <c r="U244">
        <f t="shared" si="39"/>
        <v>13.833333333333332</v>
      </c>
      <c r="W244">
        <f t="shared" si="40"/>
        <v>-247.4999999999996</v>
      </c>
      <c r="X244">
        <f t="shared" si="41"/>
        <v>135.9666</v>
      </c>
      <c r="Y244">
        <f t="shared" si="42"/>
        <v>103.541119396675</v>
      </c>
      <c r="Z244">
        <f>Table1[[#This Row],[Accel (N)]]+Table1[[#This Row],[RR (N)]]+Table1[[#This Row],[Aero Drag (N)]]</f>
        <v>-7.9922806033246019</v>
      </c>
      <c r="AA244">
        <f>Table1[[#This Row],[Total (N)]]*((E244/3.6)/1000)</f>
        <v>-0.11055988167932365</v>
      </c>
      <c r="AB244">
        <f>Table1[[#This Row],[Power (kW)]]*1000</f>
        <v>-110.55988167932365</v>
      </c>
      <c r="AC244">
        <f>(Table1[[#This Row],[Power (kW)]]*1000)*D244</f>
        <v>-26092.13207632038</v>
      </c>
      <c r="AD244" s="25">
        <f t="shared" si="43"/>
        <v>110.55988167932365</v>
      </c>
      <c r="AE244" s="25">
        <f t="shared" si="44"/>
        <v>0</v>
      </c>
      <c r="AF244" s="25">
        <f>SUM($AD$8:AD244)</f>
        <v>156217.16231785121</v>
      </c>
      <c r="AG244" s="25">
        <f>SUM($AE$8:AE244)</f>
        <v>523823.01980193984</v>
      </c>
      <c r="AH244" s="25"/>
      <c r="AI244" s="37">
        <f>SUM($AD$8:AD244)</f>
        <v>156217.16231785121</v>
      </c>
      <c r="AJ244" s="37">
        <f>SUM($AE$8:AE244)</f>
        <v>523823.01980193984</v>
      </c>
      <c r="AK244" s="37">
        <f t="shared" si="45"/>
        <v>109352.01362249584</v>
      </c>
    </row>
    <row r="245" spans="2:37" x14ac:dyDescent="0.3">
      <c r="B245" s="3" t="s">
        <v>47</v>
      </c>
      <c r="C245" s="3">
        <v>237</v>
      </c>
      <c r="D245" s="3">
        <v>237</v>
      </c>
      <c r="E245" s="10">
        <v>49.2</v>
      </c>
      <c r="F245" s="17">
        <f t="shared" si="46"/>
        <v>-0.19444444444444425</v>
      </c>
      <c r="G245" s="17">
        <f t="shared" si="47"/>
        <v>-0.69999999999999929</v>
      </c>
      <c r="S245">
        <f t="shared" si="37"/>
        <v>0</v>
      </c>
      <c r="T245">
        <f t="shared" si="38"/>
        <v>49.2</v>
      </c>
      <c r="U245">
        <f t="shared" si="39"/>
        <v>13.666666666666668</v>
      </c>
      <c r="W245">
        <f t="shared" si="40"/>
        <v>-192.4999999999998</v>
      </c>
      <c r="X245">
        <f t="shared" si="41"/>
        <v>135.9666</v>
      </c>
      <c r="Y245">
        <f t="shared" si="42"/>
        <v>101.06118258430003</v>
      </c>
      <c r="Z245">
        <f>Table1[[#This Row],[Accel (N)]]+Table1[[#This Row],[RR (N)]]+Table1[[#This Row],[Aero Drag (N)]]</f>
        <v>44.527782584300226</v>
      </c>
      <c r="AA245">
        <f>Table1[[#This Row],[Total (N)]]*((E245/3.6)/1000)</f>
        <v>0.60854636198543643</v>
      </c>
      <c r="AB245">
        <f>Table1[[#This Row],[Power (kW)]]*1000</f>
        <v>608.54636198543642</v>
      </c>
      <c r="AC245">
        <f>(Table1[[#This Row],[Power (kW)]]*1000)*D245</f>
        <v>144225.48779054842</v>
      </c>
      <c r="AD245" s="25">
        <f t="shared" si="43"/>
        <v>0</v>
      </c>
      <c r="AE245" s="25">
        <f t="shared" si="44"/>
        <v>608.54636198543642</v>
      </c>
      <c r="AF245" s="25">
        <f>SUM($AD$8:AD245)</f>
        <v>156217.16231785121</v>
      </c>
      <c r="AG245" s="25">
        <f>SUM($AE$8:AE245)</f>
        <v>524431.56616392522</v>
      </c>
      <c r="AH245" s="25"/>
      <c r="AI245" s="37">
        <f>SUM($AD$8:AD245)</f>
        <v>156217.16231785121</v>
      </c>
      <c r="AJ245" s="37">
        <f>SUM($AE$8:AE245)</f>
        <v>524431.56616392522</v>
      </c>
      <c r="AK245" s="37">
        <f t="shared" si="45"/>
        <v>109352.01362249584</v>
      </c>
    </row>
    <row r="246" spans="2:37" x14ac:dyDescent="0.3">
      <c r="B246" s="3" t="s">
        <v>47</v>
      </c>
      <c r="C246" s="3">
        <v>238</v>
      </c>
      <c r="D246" s="3">
        <v>238</v>
      </c>
      <c r="E246" s="10">
        <v>48.4</v>
      </c>
      <c r="F246" s="17">
        <f t="shared" si="46"/>
        <v>-0.31944444444444503</v>
      </c>
      <c r="G246" s="17">
        <f t="shared" si="47"/>
        <v>-1.1500000000000021</v>
      </c>
      <c r="S246">
        <f t="shared" si="37"/>
        <v>0</v>
      </c>
      <c r="T246">
        <f t="shared" si="38"/>
        <v>48.4</v>
      </c>
      <c r="U246">
        <f t="shared" si="39"/>
        <v>13.444444444444443</v>
      </c>
      <c r="W246">
        <f t="shared" si="40"/>
        <v>-316.25000000000057</v>
      </c>
      <c r="X246">
        <f t="shared" si="41"/>
        <v>135.9666</v>
      </c>
      <c r="Y246">
        <f t="shared" si="42"/>
        <v>97.801359919144431</v>
      </c>
      <c r="Z246">
        <f>Table1[[#This Row],[Accel (N)]]+Table1[[#This Row],[RR (N)]]+Table1[[#This Row],[Aero Drag (N)]]</f>
        <v>-82.482040080856137</v>
      </c>
      <c r="AA246">
        <f>Table1[[#This Row],[Total (N)]]*((E246/3.6)/1000)</f>
        <v>-1.1089252055315102</v>
      </c>
      <c r="AB246">
        <f>Table1[[#This Row],[Power (kW)]]*1000</f>
        <v>-1108.9252055315103</v>
      </c>
      <c r="AC246">
        <f>(Table1[[#This Row],[Power (kW)]]*1000)*D246</f>
        <v>-263924.19891649944</v>
      </c>
      <c r="AD246" s="25">
        <f t="shared" si="43"/>
        <v>1108.9252055315103</v>
      </c>
      <c r="AE246" s="25">
        <f t="shared" si="44"/>
        <v>0</v>
      </c>
      <c r="AF246" s="25">
        <f>SUM($AD$8:AD246)</f>
        <v>157326.08752338271</v>
      </c>
      <c r="AG246" s="25">
        <f>SUM($AE$8:AE246)</f>
        <v>524431.56616392522</v>
      </c>
      <c r="AH246" s="25"/>
      <c r="AI246" s="37">
        <f>SUM($AD$8:AD246)</f>
        <v>157326.08752338271</v>
      </c>
      <c r="AJ246" s="37">
        <f>SUM($AE$8:AE246)</f>
        <v>524431.56616392522</v>
      </c>
      <c r="AK246" s="37">
        <f t="shared" si="45"/>
        <v>110128.26126636789</v>
      </c>
    </row>
    <row r="247" spans="2:37" x14ac:dyDescent="0.3">
      <c r="B247" s="3" t="s">
        <v>47</v>
      </c>
      <c r="C247" s="3">
        <v>239</v>
      </c>
      <c r="D247" s="3">
        <v>239</v>
      </c>
      <c r="E247" s="10">
        <v>46.9</v>
      </c>
      <c r="F247" s="17">
        <f t="shared" si="46"/>
        <v>-0.56944444444444464</v>
      </c>
      <c r="G247" s="17">
        <f t="shared" si="47"/>
        <v>-2.0500000000000007</v>
      </c>
      <c r="S247">
        <f t="shared" si="37"/>
        <v>0</v>
      </c>
      <c r="T247">
        <f t="shared" si="38"/>
        <v>46.9</v>
      </c>
      <c r="U247">
        <f t="shared" si="39"/>
        <v>13.027777777777777</v>
      </c>
      <c r="W247">
        <f t="shared" si="40"/>
        <v>-563.75000000000023</v>
      </c>
      <c r="X247">
        <f t="shared" si="41"/>
        <v>135.9666</v>
      </c>
      <c r="Y247">
        <f t="shared" si="42"/>
        <v>91.833229156029873</v>
      </c>
      <c r="Z247">
        <f>Table1[[#This Row],[Accel (N)]]+Table1[[#This Row],[RR (N)]]+Table1[[#This Row],[Aero Drag (N)]]</f>
        <v>-335.9501708439704</v>
      </c>
      <c r="AA247">
        <f>Table1[[#This Row],[Total (N)]]*((E247/3.6)/1000)</f>
        <v>-4.3766841701617256</v>
      </c>
      <c r="AB247">
        <f>Table1[[#This Row],[Power (kW)]]*1000</f>
        <v>-4376.6841701617259</v>
      </c>
      <c r="AC247">
        <f>(Table1[[#This Row],[Power (kW)]]*1000)*D247</f>
        <v>-1046027.5166686525</v>
      </c>
      <c r="AD247" s="25">
        <f t="shared" si="43"/>
        <v>4376.6841701617259</v>
      </c>
      <c r="AE247" s="25">
        <f t="shared" si="44"/>
        <v>0</v>
      </c>
      <c r="AF247" s="25">
        <f>SUM($AD$8:AD247)</f>
        <v>161702.77169354443</v>
      </c>
      <c r="AG247" s="25">
        <f>SUM($AE$8:AE247)</f>
        <v>524431.56616392522</v>
      </c>
      <c r="AH247" s="25"/>
      <c r="AI247" s="37">
        <f>SUM($AD$8:AD247)</f>
        <v>161702.77169354443</v>
      </c>
      <c r="AJ247" s="37">
        <f>SUM($AE$8:AE247)</f>
        <v>524431.56616392522</v>
      </c>
      <c r="AK247" s="37">
        <f t="shared" si="45"/>
        <v>113191.9401854811</v>
      </c>
    </row>
    <row r="248" spans="2:37" x14ac:dyDescent="0.3">
      <c r="B248" s="3" t="s">
        <v>47</v>
      </c>
      <c r="C248" s="3">
        <v>240</v>
      </c>
      <c r="D248" s="3">
        <v>240</v>
      </c>
      <c r="E248" s="10">
        <v>44.3</v>
      </c>
      <c r="F248" s="17">
        <f t="shared" si="46"/>
        <v>-0.74999999999999978</v>
      </c>
      <c r="G248" s="17">
        <f t="shared" si="47"/>
        <v>-2.6999999999999993</v>
      </c>
      <c r="S248">
        <f t="shared" si="37"/>
        <v>0</v>
      </c>
      <c r="T248">
        <f t="shared" si="38"/>
        <v>44.3</v>
      </c>
      <c r="U248">
        <f t="shared" si="39"/>
        <v>12.305555555555554</v>
      </c>
      <c r="W248">
        <f t="shared" si="40"/>
        <v>-742.49999999999977</v>
      </c>
      <c r="X248">
        <f t="shared" si="41"/>
        <v>135.9666</v>
      </c>
      <c r="Y248">
        <f t="shared" si="42"/>
        <v>81.933521799963174</v>
      </c>
      <c r="Z248">
        <f>Table1[[#This Row],[Accel (N)]]+Table1[[#This Row],[RR (N)]]+Table1[[#This Row],[Aero Drag (N)]]</f>
        <v>-524.59987820003664</v>
      </c>
      <c r="AA248">
        <f>Table1[[#This Row],[Total (N)]]*((E248/3.6)/1000)</f>
        <v>-6.4554929456282277</v>
      </c>
      <c r="AB248">
        <f>Table1[[#This Row],[Power (kW)]]*1000</f>
        <v>-6455.492945628228</v>
      </c>
      <c r="AC248">
        <f>(Table1[[#This Row],[Power (kW)]]*1000)*D248</f>
        <v>-1549318.3069507747</v>
      </c>
      <c r="AD248" s="25">
        <f t="shared" si="43"/>
        <v>6455.492945628228</v>
      </c>
      <c r="AE248" s="25">
        <f t="shared" si="44"/>
        <v>0</v>
      </c>
      <c r="AF248" s="25">
        <f>SUM($AD$8:AD248)</f>
        <v>168158.26463917267</v>
      </c>
      <c r="AG248" s="25">
        <f>SUM($AE$8:AE248)</f>
        <v>524431.56616392522</v>
      </c>
      <c r="AH248" s="25"/>
      <c r="AI248" s="37">
        <f>SUM($AD$8:AD248)</f>
        <v>168158.26463917267</v>
      </c>
      <c r="AJ248" s="37">
        <f>SUM($AE$8:AE248)</f>
        <v>524431.56616392522</v>
      </c>
      <c r="AK248" s="37">
        <f t="shared" si="45"/>
        <v>117710.78524742086</v>
      </c>
    </row>
    <row r="249" spans="2:37" x14ac:dyDescent="0.3">
      <c r="B249" s="3" t="s">
        <v>47</v>
      </c>
      <c r="C249" s="3">
        <v>241</v>
      </c>
      <c r="D249" s="3">
        <v>241</v>
      </c>
      <c r="E249" s="10">
        <v>41.5</v>
      </c>
      <c r="F249" s="17">
        <f t="shared" si="46"/>
        <v>-0.6666666666666663</v>
      </c>
      <c r="G249" s="17">
        <f t="shared" si="47"/>
        <v>-2.3999999999999986</v>
      </c>
      <c r="S249">
        <f t="shared" si="37"/>
        <v>0</v>
      </c>
      <c r="T249">
        <f t="shared" si="38"/>
        <v>41.5</v>
      </c>
      <c r="U249">
        <f t="shared" si="39"/>
        <v>11.527777777777777</v>
      </c>
      <c r="W249">
        <f t="shared" si="40"/>
        <v>-659.99999999999966</v>
      </c>
      <c r="X249">
        <f t="shared" si="41"/>
        <v>135.9666</v>
      </c>
      <c r="Y249">
        <f t="shared" si="42"/>
        <v>71.903555136579854</v>
      </c>
      <c r="Z249">
        <f>Table1[[#This Row],[Accel (N)]]+Table1[[#This Row],[RR (N)]]+Table1[[#This Row],[Aero Drag (N)]]</f>
        <v>-452.12984486341986</v>
      </c>
      <c r="AA249">
        <f>Table1[[#This Row],[Total (N)]]*((E249/3.6)/1000)</f>
        <v>-5.2120523782866455</v>
      </c>
      <c r="AB249">
        <f>Table1[[#This Row],[Power (kW)]]*1000</f>
        <v>-5212.0523782866458</v>
      </c>
      <c r="AC249">
        <f>(Table1[[#This Row],[Power (kW)]]*1000)*D249</f>
        <v>-1256104.6231670817</v>
      </c>
      <c r="AD249" s="25">
        <f t="shared" si="43"/>
        <v>5212.0523782866458</v>
      </c>
      <c r="AE249" s="25">
        <f t="shared" si="44"/>
        <v>0</v>
      </c>
      <c r="AF249" s="25">
        <f>SUM($AD$8:AD249)</f>
        <v>173370.31701745931</v>
      </c>
      <c r="AG249" s="25">
        <f>SUM($AE$8:AE249)</f>
        <v>524431.56616392522</v>
      </c>
      <c r="AH249" s="25"/>
      <c r="AI249" s="37">
        <f>SUM($AD$8:AD249)</f>
        <v>173370.31701745931</v>
      </c>
      <c r="AJ249" s="37">
        <f>SUM($AE$8:AE249)</f>
        <v>524431.56616392522</v>
      </c>
      <c r="AK249" s="37">
        <f t="shared" si="45"/>
        <v>121359.2219122215</v>
      </c>
    </row>
    <row r="250" spans="2:37" x14ac:dyDescent="0.3">
      <c r="B250" s="3" t="s">
        <v>47</v>
      </c>
      <c r="C250" s="3">
        <v>242</v>
      </c>
      <c r="D250" s="3">
        <v>242</v>
      </c>
      <c r="E250" s="10">
        <v>39.5</v>
      </c>
      <c r="F250" s="17">
        <f t="shared" si="46"/>
        <v>-0.625</v>
      </c>
      <c r="G250" s="17">
        <f t="shared" si="47"/>
        <v>-2.25</v>
      </c>
      <c r="S250">
        <f t="shared" si="37"/>
        <v>0</v>
      </c>
      <c r="T250">
        <f t="shared" si="38"/>
        <v>39.5</v>
      </c>
      <c r="U250">
        <f t="shared" si="39"/>
        <v>10.972222222222221</v>
      </c>
      <c r="W250">
        <f t="shared" si="40"/>
        <v>-618.75</v>
      </c>
      <c r="X250">
        <f t="shared" si="41"/>
        <v>135.9666</v>
      </c>
      <c r="Y250">
        <f t="shared" si="42"/>
        <v>65.140091102829857</v>
      </c>
      <c r="Z250">
        <f>Table1[[#This Row],[Accel (N)]]+Table1[[#This Row],[RR (N)]]+Table1[[#This Row],[Aero Drag (N)]]</f>
        <v>-417.64330889717019</v>
      </c>
      <c r="AA250">
        <f>Table1[[#This Row],[Total (N)]]*((E250/3.6)/1000)</f>
        <v>-4.5824751948439504</v>
      </c>
      <c r="AB250">
        <f>Table1[[#This Row],[Power (kW)]]*1000</f>
        <v>-4582.4751948439507</v>
      </c>
      <c r="AC250">
        <f>(Table1[[#This Row],[Power (kW)]]*1000)*D250</f>
        <v>-1108958.9971522361</v>
      </c>
      <c r="AD250" s="25">
        <f t="shared" si="43"/>
        <v>4582.4751948439507</v>
      </c>
      <c r="AE250" s="25">
        <f t="shared" si="44"/>
        <v>0</v>
      </c>
      <c r="AF250" s="25">
        <f>SUM($AD$8:AD250)</f>
        <v>177952.79221230326</v>
      </c>
      <c r="AG250" s="25">
        <f>SUM($AE$8:AE250)</f>
        <v>524431.56616392522</v>
      </c>
      <c r="AH250" s="25"/>
      <c r="AI250" s="37">
        <f>SUM($AD$8:AD250)</f>
        <v>177952.79221230326</v>
      </c>
      <c r="AJ250" s="37">
        <f>SUM($AE$8:AE250)</f>
        <v>524431.56616392522</v>
      </c>
      <c r="AK250" s="37">
        <f t="shared" si="45"/>
        <v>124566.95454861228</v>
      </c>
    </row>
    <row r="251" spans="2:37" x14ac:dyDescent="0.3">
      <c r="B251" s="3" t="s">
        <v>47</v>
      </c>
      <c r="C251" s="3">
        <v>243</v>
      </c>
      <c r="D251" s="3">
        <v>243</v>
      </c>
      <c r="E251" s="10">
        <v>37</v>
      </c>
      <c r="F251" s="17">
        <f t="shared" si="46"/>
        <v>-0.68055555555555536</v>
      </c>
      <c r="G251" s="17">
        <f t="shared" si="47"/>
        <v>-2.4499999999999993</v>
      </c>
      <c r="S251">
        <f t="shared" si="37"/>
        <v>0</v>
      </c>
      <c r="T251">
        <f t="shared" si="38"/>
        <v>37</v>
      </c>
      <c r="U251">
        <f t="shared" si="39"/>
        <v>10.277777777777777</v>
      </c>
      <c r="W251">
        <f t="shared" si="40"/>
        <v>-673.74999999999977</v>
      </c>
      <c r="X251">
        <f t="shared" si="41"/>
        <v>135.9666</v>
      </c>
      <c r="Y251">
        <f t="shared" si="42"/>
        <v>57.155446062986108</v>
      </c>
      <c r="Z251">
        <f>Table1[[#This Row],[Accel (N)]]+Table1[[#This Row],[RR (N)]]+Table1[[#This Row],[Aero Drag (N)]]</f>
        <v>-480.62795393701367</v>
      </c>
      <c r="AA251">
        <f>Table1[[#This Row],[Total (N)]]*((E251/3.6)/1000)</f>
        <v>-4.9397873043526399</v>
      </c>
      <c r="AB251">
        <f>Table1[[#This Row],[Power (kW)]]*1000</f>
        <v>-4939.7873043526397</v>
      </c>
      <c r="AC251">
        <f>(Table1[[#This Row],[Power (kW)]]*1000)*D251</f>
        <v>-1200368.3149576914</v>
      </c>
      <c r="AD251" s="25">
        <f t="shared" si="43"/>
        <v>4939.7873043526397</v>
      </c>
      <c r="AE251" s="25">
        <f t="shared" si="44"/>
        <v>0</v>
      </c>
      <c r="AF251" s="25">
        <f>SUM($AD$8:AD251)</f>
        <v>182892.57951665591</v>
      </c>
      <c r="AG251" s="25">
        <f>SUM($AE$8:AE251)</f>
        <v>524431.56616392522</v>
      </c>
      <c r="AH251" s="25"/>
      <c r="AI251" s="37">
        <f>SUM($AD$8:AD251)</f>
        <v>182892.57951665591</v>
      </c>
      <c r="AJ251" s="37">
        <f>SUM($AE$8:AE251)</f>
        <v>524431.56616392522</v>
      </c>
      <c r="AK251" s="37">
        <f t="shared" si="45"/>
        <v>128024.80566165913</v>
      </c>
    </row>
    <row r="252" spans="2:37" x14ac:dyDescent="0.3">
      <c r="B252" s="3" t="s">
        <v>47</v>
      </c>
      <c r="C252" s="3">
        <v>244</v>
      </c>
      <c r="D252" s="3">
        <v>244</v>
      </c>
      <c r="E252" s="10">
        <v>34.6</v>
      </c>
      <c r="F252" s="17">
        <f t="shared" si="46"/>
        <v>-0.65277777777777812</v>
      </c>
      <c r="G252" s="17">
        <f t="shared" si="47"/>
        <v>-2.3500000000000014</v>
      </c>
      <c r="S252">
        <f t="shared" si="37"/>
        <v>0</v>
      </c>
      <c r="T252">
        <f t="shared" si="38"/>
        <v>34.6</v>
      </c>
      <c r="U252">
        <f t="shared" si="39"/>
        <v>9.6111111111111107</v>
      </c>
      <c r="W252">
        <f t="shared" si="40"/>
        <v>-646.25000000000034</v>
      </c>
      <c r="X252">
        <f t="shared" si="41"/>
        <v>135.9666</v>
      </c>
      <c r="Y252">
        <f t="shared" si="42"/>
        <v>49.981164213852786</v>
      </c>
      <c r="Z252">
        <f>Table1[[#This Row],[Accel (N)]]+Table1[[#This Row],[RR (N)]]+Table1[[#This Row],[Aero Drag (N)]]</f>
        <v>-460.30223578614761</v>
      </c>
      <c r="AA252">
        <f>Table1[[#This Row],[Total (N)]]*((E252/3.6)/1000)</f>
        <v>-4.4240159328335293</v>
      </c>
      <c r="AB252">
        <f>Table1[[#This Row],[Power (kW)]]*1000</f>
        <v>-4424.0159328335294</v>
      </c>
      <c r="AC252">
        <f>(Table1[[#This Row],[Power (kW)]]*1000)*D252</f>
        <v>-1079459.8876113812</v>
      </c>
      <c r="AD252" s="25">
        <f t="shared" si="43"/>
        <v>4424.0159328335294</v>
      </c>
      <c r="AE252" s="25">
        <f t="shared" si="44"/>
        <v>0</v>
      </c>
      <c r="AF252" s="25">
        <f>SUM($AD$8:AD252)</f>
        <v>187316.59544948945</v>
      </c>
      <c r="AG252" s="25">
        <f>SUM($AE$8:AE252)</f>
        <v>524431.56616392522</v>
      </c>
      <c r="AH252" s="25"/>
      <c r="AI252" s="37">
        <f>SUM($AD$8:AD252)</f>
        <v>187316.59544948945</v>
      </c>
      <c r="AJ252" s="37">
        <f>SUM($AE$8:AE252)</f>
        <v>524431.56616392522</v>
      </c>
      <c r="AK252" s="37">
        <f t="shared" si="45"/>
        <v>131121.61681464262</v>
      </c>
    </row>
    <row r="253" spans="2:37" x14ac:dyDescent="0.3">
      <c r="B253" s="3" t="s">
        <v>47</v>
      </c>
      <c r="C253" s="3">
        <v>245</v>
      </c>
      <c r="D253" s="3">
        <v>245</v>
      </c>
      <c r="E253" s="10">
        <v>32.299999999999997</v>
      </c>
      <c r="F253" s="17">
        <f t="shared" si="46"/>
        <v>-0.7777777777777779</v>
      </c>
      <c r="G253" s="17">
        <f t="shared" si="47"/>
        <v>-2.8000000000000007</v>
      </c>
      <c r="S253">
        <f t="shared" si="37"/>
        <v>0</v>
      </c>
      <c r="T253">
        <f t="shared" si="38"/>
        <v>32.299999999999997</v>
      </c>
      <c r="U253">
        <f t="shared" si="39"/>
        <v>8.9722222222222214</v>
      </c>
      <c r="W253">
        <f t="shared" si="40"/>
        <v>-770.00000000000011</v>
      </c>
      <c r="X253">
        <f t="shared" si="41"/>
        <v>135.9666</v>
      </c>
      <c r="Y253">
        <f t="shared" si="42"/>
        <v>43.557125875129856</v>
      </c>
      <c r="Z253">
        <f>Table1[[#This Row],[Accel (N)]]+Table1[[#This Row],[RR (N)]]+Table1[[#This Row],[Aero Drag (N)]]</f>
        <v>-590.47627412487032</v>
      </c>
      <c r="AA253">
        <f>Table1[[#This Row],[Total (N)]]*((E253/3.6)/1000)</f>
        <v>-5.2978843483981413</v>
      </c>
      <c r="AB253">
        <f>Table1[[#This Row],[Power (kW)]]*1000</f>
        <v>-5297.8843483981409</v>
      </c>
      <c r="AC253">
        <f>(Table1[[#This Row],[Power (kW)]]*1000)*D253</f>
        <v>-1297981.6653575446</v>
      </c>
      <c r="AD253" s="25">
        <f t="shared" si="43"/>
        <v>5297.8843483981409</v>
      </c>
      <c r="AE253" s="25">
        <f t="shared" si="44"/>
        <v>0</v>
      </c>
      <c r="AF253" s="25">
        <f>SUM($AD$8:AD253)</f>
        <v>192614.47979788759</v>
      </c>
      <c r="AG253" s="25">
        <f>SUM($AE$8:AE253)</f>
        <v>524431.56616392522</v>
      </c>
      <c r="AH253" s="25"/>
      <c r="AI253" s="37">
        <f>SUM($AD$8:AD253)</f>
        <v>192614.47979788759</v>
      </c>
      <c r="AJ253" s="37">
        <f>SUM($AE$8:AE253)</f>
        <v>524431.56616392522</v>
      </c>
      <c r="AK253" s="37">
        <f t="shared" si="45"/>
        <v>134830.1358585213</v>
      </c>
    </row>
    <row r="254" spans="2:37" x14ac:dyDescent="0.3">
      <c r="B254" s="3" t="s">
        <v>47</v>
      </c>
      <c r="C254" s="3">
        <v>246</v>
      </c>
      <c r="D254" s="3">
        <v>246</v>
      </c>
      <c r="E254" s="10">
        <v>29</v>
      </c>
      <c r="F254" s="17">
        <f t="shared" si="46"/>
        <v>-0.99999999999999933</v>
      </c>
      <c r="G254" s="17">
        <f t="shared" si="47"/>
        <v>-3.5999999999999979</v>
      </c>
      <c r="S254">
        <f t="shared" si="37"/>
        <v>0</v>
      </c>
      <c r="T254">
        <f t="shared" si="38"/>
        <v>29</v>
      </c>
      <c r="U254">
        <f t="shared" si="39"/>
        <v>8.0555555555555554</v>
      </c>
      <c r="W254">
        <f t="shared" si="40"/>
        <v>-989.99999999999932</v>
      </c>
      <c r="X254">
        <f t="shared" si="41"/>
        <v>135.9666</v>
      </c>
      <c r="Y254">
        <f t="shared" si="42"/>
        <v>35.111563286319452</v>
      </c>
      <c r="Z254">
        <f>Table1[[#This Row],[Accel (N)]]+Table1[[#This Row],[RR (N)]]+Table1[[#This Row],[Aero Drag (N)]]</f>
        <v>-818.92183671367991</v>
      </c>
      <c r="AA254">
        <f>Table1[[#This Row],[Total (N)]]*((E254/3.6)/1000)</f>
        <v>-6.5968703513046432</v>
      </c>
      <c r="AB254">
        <f>Table1[[#This Row],[Power (kW)]]*1000</f>
        <v>-6596.870351304643</v>
      </c>
      <c r="AC254">
        <f>(Table1[[#This Row],[Power (kW)]]*1000)*D254</f>
        <v>-1622830.1064209421</v>
      </c>
      <c r="AD254" s="25">
        <f t="shared" si="43"/>
        <v>6596.870351304643</v>
      </c>
      <c r="AE254" s="25">
        <f t="shared" si="44"/>
        <v>0</v>
      </c>
      <c r="AF254" s="25">
        <f>SUM($AD$8:AD254)</f>
        <v>199211.35014919224</v>
      </c>
      <c r="AG254" s="25">
        <f>SUM($AE$8:AE254)</f>
        <v>524431.56616392522</v>
      </c>
      <c r="AH254" s="25"/>
      <c r="AI254" s="37">
        <f>SUM($AD$8:AD254)</f>
        <v>199211.35014919224</v>
      </c>
      <c r="AJ254" s="37">
        <f>SUM($AE$8:AE254)</f>
        <v>524431.56616392522</v>
      </c>
      <c r="AK254" s="37">
        <f t="shared" si="45"/>
        <v>139447.94510443456</v>
      </c>
    </row>
    <row r="255" spans="2:37" x14ac:dyDescent="0.3">
      <c r="B255" s="3" t="s">
        <v>47</v>
      </c>
      <c r="C255" s="3">
        <v>247</v>
      </c>
      <c r="D255" s="3">
        <v>247</v>
      </c>
      <c r="E255" s="10">
        <v>25.1</v>
      </c>
      <c r="F255" s="17">
        <f t="shared" si="46"/>
        <v>-0.94444444444444453</v>
      </c>
      <c r="G255" s="17">
        <f t="shared" si="47"/>
        <v>-3.4000000000000004</v>
      </c>
      <c r="S255">
        <f t="shared" si="37"/>
        <v>0</v>
      </c>
      <c r="T255">
        <f t="shared" si="38"/>
        <v>25.1</v>
      </c>
      <c r="U255">
        <f t="shared" si="39"/>
        <v>6.9722222222222223</v>
      </c>
      <c r="W255">
        <f t="shared" si="40"/>
        <v>-935.00000000000011</v>
      </c>
      <c r="X255">
        <f t="shared" si="41"/>
        <v>135.9666</v>
      </c>
      <c r="Y255">
        <f t="shared" si="42"/>
        <v>26.302777629029865</v>
      </c>
      <c r="Z255">
        <f>Table1[[#This Row],[Accel (N)]]+Table1[[#This Row],[RR (N)]]+Table1[[#This Row],[Aero Drag (N)]]</f>
        <v>-772.73062237097031</v>
      </c>
      <c r="AA255">
        <f>Table1[[#This Row],[Total (N)]]*((E255/3.6)/1000)</f>
        <v>-5.3876496170864874</v>
      </c>
      <c r="AB255">
        <f>Table1[[#This Row],[Power (kW)]]*1000</f>
        <v>-5387.6496170864875</v>
      </c>
      <c r="AC255">
        <f>(Table1[[#This Row],[Power (kW)]]*1000)*D255</f>
        <v>-1330749.4554203625</v>
      </c>
      <c r="AD255" s="25">
        <f t="shared" si="43"/>
        <v>5387.6496170864875</v>
      </c>
      <c r="AE255" s="25">
        <f t="shared" si="44"/>
        <v>0</v>
      </c>
      <c r="AF255" s="25">
        <f>SUM($AD$8:AD255)</f>
        <v>204598.99976627872</v>
      </c>
      <c r="AG255" s="25">
        <f>SUM($AE$8:AE255)</f>
        <v>524431.56616392522</v>
      </c>
      <c r="AH255" s="25"/>
      <c r="AI255" s="37">
        <f>SUM($AD$8:AD255)</f>
        <v>204598.99976627872</v>
      </c>
      <c r="AJ255" s="37">
        <f>SUM($AE$8:AE255)</f>
        <v>524431.56616392522</v>
      </c>
      <c r="AK255" s="37">
        <f t="shared" si="45"/>
        <v>143219.2998363951</v>
      </c>
    </row>
    <row r="256" spans="2:37" x14ac:dyDescent="0.3">
      <c r="B256" s="3" t="s">
        <v>47</v>
      </c>
      <c r="C256" s="3">
        <v>248</v>
      </c>
      <c r="D256" s="3">
        <v>248</v>
      </c>
      <c r="E256" s="10">
        <v>22.2</v>
      </c>
      <c r="F256" s="17">
        <f t="shared" si="46"/>
        <v>-0.5833333333333337</v>
      </c>
      <c r="G256" s="17">
        <f t="shared" si="47"/>
        <v>-2.1000000000000014</v>
      </c>
      <c r="S256">
        <f t="shared" si="37"/>
        <v>0</v>
      </c>
      <c r="T256">
        <f t="shared" si="38"/>
        <v>22.2</v>
      </c>
      <c r="U256">
        <f t="shared" si="39"/>
        <v>6.1666666666666661</v>
      </c>
      <c r="W256">
        <f t="shared" si="40"/>
        <v>-577.50000000000034</v>
      </c>
      <c r="X256">
        <f t="shared" si="41"/>
        <v>135.9666</v>
      </c>
      <c r="Y256">
        <f t="shared" si="42"/>
        <v>20.575960582674998</v>
      </c>
      <c r="Z256">
        <f>Table1[[#This Row],[Accel (N)]]+Table1[[#This Row],[RR (N)]]+Table1[[#This Row],[Aero Drag (N)]]</f>
        <v>-420.95743941732536</v>
      </c>
      <c r="AA256">
        <f>Table1[[#This Row],[Total (N)]]*((E256/3.6)/1000)</f>
        <v>-2.5959042097401728</v>
      </c>
      <c r="AB256">
        <f>Table1[[#This Row],[Power (kW)]]*1000</f>
        <v>-2595.904209740173</v>
      </c>
      <c r="AC256">
        <f>(Table1[[#This Row],[Power (kW)]]*1000)*D256</f>
        <v>-643784.24401556293</v>
      </c>
      <c r="AD256" s="25">
        <f t="shared" si="43"/>
        <v>2595.904209740173</v>
      </c>
      <c r="AE256" s="25">
        <f t="shared" si="44"/>
        <v>0</v>
      </c>
      <c r="AF256" s="25">
        <f>SUM($AD$8:AD256)</f>
        <v>207194.90397601889</v>
      </c>
      <c r="AG256" s="25">
        <f>SUM($AE$8:AE256)</f>
        <v>524431.56616392522</v>
      </c>
      <c r="AH256" s="25"/>
      <c r="AI256" s="37">
        <f>SUM($AD$8:AD256)</f>
        <v>207194.90397601889</v>
      </c>
      <c r="AJ256" s="37">
        <f>SUM($AE$8:AE256)</f>
        <v>524431.56616392522</v>
      </c>
      <c r="AK256" s="37">
        <f t="shared" si="45"/>
        <v>145036.43278321321</v>
      </c>
    </row>
    <row r="257" spans="2:37" x14ac:dyDescent="0.3">
      <c r="B257" s="3" t="s">
        <v>47</v>
      </c>
      <c r="C257" s="3">
        <v>249</v>
      </c>
      <c r="D257" s="3">
        <v>249</v>
      </c>
      <c r="E257" s="10">
        <v>20.9</v>
      </c>
      <c r="F257" s="17">
        <f t="shared" si="46"/>
        <v>-0.25000000000000011</v>
      </c>
      <c r="G257" s="17">
        <f t="shared" si="47"/>
        <v>-0.90000000000000036</v>
      </c>
      <c r="S257">
        <f t="shared" si="37"/>
        <v>0</v>
      </c>
      <c r="T257">
        <f t="shared" si="38"/>
        <v>20.9</v>
      </c>
      <c r="U257">
        <f t="shared" si="39"/>
        <v>5.8055555555555554</v>
      </c>
      <c r="W257">
        <f t="shared" si="40"/>
        <v>-247.50000000000011</v>
      </c>
      <c r="X257">
        <f t="shared" si="41"/>
        <v>135.9666</v>
      </c>
      <c r="Y257">
        <f t="shared" si="42"/>
        <v>18.236720522113195</v>
      </c>
      <c r="Z257">
        <f>Table1[[#This Row],[Accel (N)]]+Table1[[#This Row],[RR (N)]]+Table1[[#This Row],[Aero Drag (N)]]</f>
        <v>-93.296679477886926</v>
      </c>
      <c r="AA257">
        <f>Table1[[#This Row],[Total (N)]]*((E257/3.6)/1000)</f>
        <v>-0.54163905585773242</v>
      </c>
      <c r="AB257">
        <f>Table1[[#This Row],[Power (kW)]]*1000</f>
        <v>-541.63905585773239</v>
      </c>
      <c r="AC257">
        <f>(Table1[[#This Row],[Power (kW)]]*1000)*D257</f>
        <v>-134868.12490857535</v>
      </c>
      <c r="AD257" s="25">
        <f t="shared" si="43"/>
        <v>541.63905585773239</v>
      </c>
      <c r="AE257" s="25">
        <f t="shared" si="44"/>
        <v>0</v>
      </c>
      <c r="AF257" s="25">
        <f>SUM($AD$8:AD257)</f>
        <v>207736.54303187662</v>
      </c>
      <c r="AG257" s="25">
        <f>SUM($AE$8:AE257)</f>
        <v>524431.56616392522</v>
      </c>
      <c r="AH257" s="25"/>
      <c r="AI257" s="37">
        <f>SUM($AD$8:AD257)</f>
        <v>207736.54303187662</v>
      </c>
      <c r="AJ257" s="37">
        <f>SUM($AE$8:AE257)</f>
        <v>524431.56616392522</v>
      </c>
      <c r="AK257" s="37">
        <f t="shared" si="45"/>
        <v>145415.58012231361</v>
      </c>
    </row>
    <row r="258" spans="2:37" x14ac:dyDescent="0.3">
      <c r="B258" s="3" t="s">
        <v>47</v>
      </c>
      <c r="C258" s="3">
        <v>250</v>
      </c>
      <c r="D258" s="3">
        <v>250</v>
      </c>
      <c r="E258" s="10">
        <v>20.399999999999999</v>
      </c>
      <c r="F258" s="17">
        <f t="shared" si="46"/>
        <v>-0.19444444444444425</v>
      </c>
      <c r="G258" s="17">
        <f t="shared" si="47"/>
        <v>-0.69999999999999929</v>
      </c>
      <c r="S258">
        <f t="shared" si="37"/>
        <v>0</v>
      </c>
      <c r="T258">
        <f t="shared" si="38"/>
        <v>20.399999999999999</v>
      </c>
      <c r="U258">
        <f t="shared" si="39"/>
        <v>5.6666666666666661</v>
      </c>
      <c r="W258">
        <f t="shared" si="40"/>
        <v>-192.4999999999998</v>
      </c>
      <c r="X258">
        <f t="shared" si="41"/>
        <v>135.9666</v>
      </c>
      <c r="Y258">
        <f t="shared" si="42"/>
        <v>17.3745876067</v>
      </c>
      <c r="Z258">
        <f>Table1[[#This Row],[Accel (N)]]+Table1[[#This Row],[RR (N)]]+Table1[[#This Row],[Aero Drag (N)]]</f>
        <v>-39.158812393299797</v>
      </c>
      <c r="AA258">
        <f>Table1[[#This Row],[Total (N)]]*((E258/3.6)/1000)</f>
        <v>-0.2218999368953655</v>
      </c>
      <c r="AB258">
        <f>Table1[[#This Row],[Power (kW)]]*1000</f>
        <v>-221.8999368953655</v>
      </c>
      <c r="AC258">
        <f>(Table1[[#This Row],[Power (kW)]]*1000)*D258</f>
        <v>-55474.984223841377</v>
      </c>
      <c r="AD258" s="25">
        <f t="shared" si="43"/>
        <v>221.8999368953655</v>
      </c>
      <c r="AE258" s="25">
        <f t="shared" si="44"/>
        <v>0</v>
      </c>
      <c r="AF258" s="25">
        <f>SUM($AD$8:AD258)</f>
        <v>207958.44296877197</v>
      </c>
      <c r="AG258" s="25">
        <f>SUM($AE$8:AE258)</f>
        <v>524431.56616392522</v>
      </c>
      <c r="AH258" s="25"/>
      <c r="AI258" s="37">
        <f>SUM($AD$8:AD258)</f>
        <v>207958.44296877197</v>
      </c>
      <c r="AJ258" s="37">
        <f>SUM($AE$8:AE258)</f>
        <v>524431.56616392522</v>
      </c>
      <c r="AK258" s="37">
        <f t="shared" si="45"/>
        <v>145570.91007814035</v>
      </c>
    </row>
    <row r="259" spans="2:37" x14ac:dyDescent="0.3">
      <c r="B259" s="3" t="s">
        <v>47</v>
      </c>
      <c r="C259" s="3">
        <v>251</v>
      </c>
      <c r="D259" s="3">
        <v>251</v>
      </c>
      <c r="E259" s="10">
        <v>19.5</v>
      </c>
      <c r="F259" s="17">
        <f t="shared" si="46"/>
        <v>-0.27777777777777779</v>
      </c>
      <c r="G259" s="17">
        <f t="shared" si="47"/>
        <v>-1</v>
      </c>
      <c r="S259">
        <f t="shared" si="37"/>
        <v>0</v>
      </c>
      <c r="T259">
        <f t="shared" si="38"/>
        <v>19.5</v>
      </c>
      <c r="U259">
        <f t="shared" si="39"/>
        <v>5.416666666666667</v>
      </c>
      <c r="W259">
        <f t="shared" si="40"/>
        <v>-275</v>
      </c>
      <c r="X259">
        <f t="shared" si="41"/>
        <v>135.9666</v>
      </c>
      <c r="Y259">
        <f t="shared" si="42"/>
        <v>15.875353079218755</v>
      </c>
      <c r="Z259">
        <f>Table1[[#This Row],[Accel (N)]]+Table1[[#This Row],[RR (N)]]+Table1[[#This Row],[Aero Drag (N)]]</f>
        <v>-123.15804692078125</v>
      </c>
      <c r="AA259">
        <f>Table1[[#This Row],[Total (N)]]*((E259/3.6)/1000)</f>
        <v>-0.66710608748756506</v>
      </c>
      <c r="AB259">
        <f>Table1[[#This Row],[Power (kW)]]*1000</f>
        <v>-667.10608748756511</v>
      </c>
      <c r="AC259">
        <f>(Table1[[#This Row],[Power (kW)]]*1000)*D259</f>
        <v>-167443.62795937885</v>
      </c>
      <c r="AD259" s="25">
        <f t="shared" si="43"/>
        <v>667.10608748756511</v>
      </c>
      <c r="AE259" s="25">
        <f t="shared" si="44"/>
        <v>0</v>
      </c>
      <c r="AF259" s="25">
        <f>SUM($AD$8:AD259)</f>
        <v>208625.54905625954</v>
      </c>
      <c r="AG259" s="25">
        <f>SUM($AE$8:AE259)</f>
        <v>524431.56616392522</v>
      </c>
      <c r="AH259" s="25"/>
      <c r="AI259" s="37">
        <f>SUM($AD$8:AD259)</f>
        <v>208625.54905625954</v>
      </c>
      <c r="AJ259" s="37">
        <f>SUM($AE$8:AE259)</f>
        <v>524431.56616392522</v>
      </c>
      <c r="AK259" s="37">
        <f t="shared" si="45"/>
        <v>146037.88433938168</v>
      </c>
    </row>
    <row r="260" spans="2:37" x14ac:dyDescent="0.3">
      <c r="B260" s="3" t="s">
        <v>47</v>
      </c>
      <c r="C260" s="3">
        <v>252</v>
      </c>
      <c r="D260" s="3">
        <v>252</v>
      </c>
      <c r="E260" s="10">
        <v>18.399999999999999</v>
      </c>
      <c r="F260" s="17">
        <f t="shared" si="46"/>
        <v>-0.23611111111111099</v>
      </c>
      <c r="G260" s="17">
        <f t="shared" si="47"/>
        <v>-0.84999999999999964</v>
      </c>
      <c r="S260">
        <f t="shared" si="37"/>
        <v>0</v>
      </c>
      <c r="T260">
        <f t="shared" si="38"/>
        <v>18.399999999999999</v>
      </c>
      <c r="U260">
        <f t="shared" si="39"/>
        <v>5.1111111111111107</v>
      </c>
      <c r="W260">
        <f t="shared" si="40"/>
        <v>-233.74999999999989</v>
      </c>
      <c r="X260">
        <f t="shared" si="41"/>
        <v>135.9666</v>
      </c>
      <c r="Y260">
        <f t="shared" si="42"/>
        <v>14.134804834977777</v>
      </c>
      <c r="Z260">
        <f>Table1[[#This Row],[Accel (N)]]+Table1[[#This Row],[RR (N)]]+Table1[[#This Row],[Aero Drag (N)]]</f>
        <v>-83.648595165022115</v>
      </c>
      <c r="AA260">
        <f>Table1[[#This Row],[Total (N)]]*((E260/3.6)/1000)</f>
        <v>-0.42753726417677967</v>
      </c>
      <c r="AB260">
        <f>Table1[[#This Row],[Power (kW)]]*1000</f>
        <v>-427.53726417677967</v>
      </c>
      <c r="AC260">
        <f>(Table1[[#This Row],[Power (kW)]]*1000)*D260</f>
        <v>-107739.39057254848</v>
      </c>
      <c r="AD260" s="25">
        <f t="shared" si="43"/>
        <v>427.53726417677967</v>
      </c>
      <c r="AE260" s="25">
        <f t="shared" si="44"/>
        <v>0</v>
      </c>
      <c r="AF260" s="25">
        <f>SUM($AD$8:AD260)</f>
        <v>209053.08632043633</v>
      </c>
      <c r="AG260" s="25">
        <f>SUM($AE$8:AE260)</f>
        <v>524431.56616392522</v>
      </c>
      <c r="AH260" s="25"/>
      <c r="AI260" s="37">
        <f>SUM($AD$8:AD260)</f>
        <v>209053.08632043633</v>
      </c>
      <c r="AJ260" s="37">
        <f>SUM($AE$8:AE260)</f>
        <v>524431.56616392522</v>
      </c>
      <c r="AK260" s="37">
        <f t="shared" si="45"/>
        <v>146337.16042430542</v>
      </c>
    </row>
    <row r="261" spans="2:37" x14ac:dyDescent="0.3">
      <c r="B261" s="3" t="s">
        <v>47</v>
      </c>
      <c r="C261" s="3">
        <v>253</v>
      </c>
      <c r="D261" s="3">
        <v>253</v>
      </c>
      <c r="E261" s="10">
        <v>17.8</v>
      </c>
      <c r="F261" s="17">
        <f t="shared" si="46"/>
        <v>-8.3333333333333037E-2</v>
      </c>
      <c r="G261" s="17">
        <f t="shared" si="47"/>
        <v>-0.29999999999999893</v>
      </c>
      <c r="S261">
        <f t="shared" si="37"/>
        <v>0</v>
      </c>
      <c r="T261">
        <f t="shared" si="38"/>
        <v>17.8</v>
      </c>
      <c r="U261">
        <f t="shared" si="39"/>
        <v>4.9444444444444446</v>
      </c>
      <c r="W261">
        <f t="shared" si="40"/>
        <v>-82.499999999999702</v>
      </c>
      <c r="X261">
        <f t="shared" si="41"/>
        <v>135.9666</v>
      </c>
      <c r="Y261">
        <f t="shared" si="42"/>
        <v>13.227999657119447</v>
      </c>
      <c r="Z261">
        <f>Table1[[#This Row],[Accel (N)]]+Table1[[#This Row],[RR (N)]]+Table1[[#This Row],[Aero Drag (N)]]</f>
        <v>66.694599657119738</v>
      </c>
      <c r="AA261">
        <f>Table1[[#This Row],[Total (N)]]*((E261/3.6)/1000)</f>
        <v>0.3297677427490921</v>
      </c>
      <c r="AB261">
        <f>Table1[[#This Row],[Power (kW)]]*1000</f>
        <v>329.76774274909212</v>
      </c>
      <c r="AC261">
        <f>(Table1[[#This Row],[Power (kW)]]*1000)*D261</f>
        <v>83431.238915520313</v>
      </c>
      <c r="AD261" s="25">
        <f t="shared" si="43"/>
        <v>0</v>
      </c>
      <c r="AE261" s="25">
        <f t="shared" si="44"/>
        <v>329.76774274909212</v>
      </c>
      <c r="AF261" s="25">
        <f>SUM($AD$8:AD261)</f>
        <v>209053.08632043633</v>
      </c>
      <c r="AG261" s="25">
        <f>SUM($AE$8:AE261)</f>
        <v>524761.33390667429</v>
      </c>
      <c r="AH261" s="25"/>
      <c r="AI261" s="37">
        <f>SUM($AD$8:AD261)</f>
        <v>209053.08632043633</v>
      </c>
      <c r="AJ261" s="37">
        <f>SUM($AE$8:AE261)</f>
        <v>524761.33390667429</v>
      </c>
      <c r="AK261" s="37">
        <f t="shared" si="45"/>
        <v>146337.16042430542</v>
      </c>
    </row>
    <row r="262" spans="2:37" x14ac:dyDescent="0.3">
      <c r="B262" s="3" t="s">
        <v>47</v>
      </c>
      <c r="C262" s="3">
        <v>254</v>
      </c>
      <c r="D262" s="3">
        <v>254</v>
      </c>
      <c r="E262" s="10">
        <v>17.8</v>
      </c>
      <c r="F262" s="17">
        <f t="shared" si="46"/>
        <v>-5.5555555555555851E-2</v>
      </c>
      <c r="G262" s="17">
        <f t="shared" si="47"/>
        <v>-0.20000000000000107</v>
      </c>
      <c r="S262">
        <f t="shared" si="37"/>
        <v>0</v>
      </c>
      <c r="T262">
        <f t="shared" si="38"/>
        <v>17.8</v>
      </c>
      <c r="U262">
        <f t="shared" si="39"/>
        <v>4.9444444444444446</v>
      </c>
      <c r="W262">
        <f t="shared" si="40"/>
        <v>-55.000000000000291</v>
      </c>
      <c r="X262">
        <f t="shared" si="41"/>
        <v>135.9666</v>
      </c>
      <c r="Y262">
        <f t="shared" si="42"/>
        <v>13.227999657119447</v>
      </c>
      <c r="Z262">
        <f>Table1[[#This Row],[Accel (N)]]+Table1[[#This Row],[RR (N)]]+Table1[[#This Row],[Aero Drag (N)]]</f>
        <v>94.19459965711917</v>
      </c>
      <c r="AA262">
        <f>Table1[[#This Row],[Total (N)]]*((E262/3.6)/1000)</f>
        <v>0.46573996497131148</v>
      </c>
      <c r="AB262">
        <f>Table1[[#This Row],[Power (kW)]]*1000</f>
        <v>465.73996497131151</v>
      </c>
      <c r="AC262">
        <f>(Table1[[#This Row],[Power (kW)]]*1000)*D262</f>
        <v>118297.95110271312</v>
      </c>
      <c r="AD262" s="25">
        <f t="shared" si="43"/>
        <v>0</v>
      </c>
      <c r="AE262" s="25">
        <f t="shared" si="44"/>
        <v>465.73996497131151</v>
      </c>
      <c r="AF262" s="25">
        <f>SUM($AD$8:AD262)</f>
        <v>209053.08632043633</v>
      </c>
      <c r="AG262" s="25">
        <f>SUM($AE$8:AE262)</f>
        <v>525227.07387164561</v>
      </c>
      <c r="AH262" s="25"/>
      <c r="AI262" s="37">
        <f>SUM($AD$8:AD262)</f>
        <v>209053.08632043633</v>
      </c>
      <c r="AJ262" s="37">
        <f>SUM($AE$8:AE262)</f>
        <v>525227.07387164561</v>
      </c>
      <c r="AK262" s="37">
        <f t="shared" si="45"/>
        <v>146337.16042430542</v>
      </c>
    </row>
    <row r="263" spans="2:37" x14ac:dyDescent="0.3">
      <c r="B263" s="3" t="s">
        <v>47</v>
      </c>
      <c r="C263" s="3">
        <v>255</v>
      </c>
      <c r="D263" s="3">
        <v>255</v>
      </c>
      <c r="E263" s="10">
        <v>17.399999999999999</v>
      </c>
      <c r="F263" s="17">
        <f t="shared" si="46"/>
        <v>-0.29166666666666685</v>
      </c>
      <c r="G263" s="17">
        <f t="shared" si="47"/>
        <v>-1.0500000000000007</v>
      </c>
      <c r="S263">
        <f t="shared" si="37"/>
        <v>0</v>
      </c>
      <c r="T263">
        <f t="shared" si="38"/>
        <v>17.399999999999999</v>
      </c>
      <c r="U263">
        <f t="shared" si="39"/>
        <v>4.833333333333333</v>
      </c>
      <c r="W263">
        <f t="shared" si="40"/>
        <v>-288.75000000000017</v>
      </c>
      <c r="X263">
        <f t="shared" si="41"/>
        <v>135.9666</v>
      </c>
      <c r="Y263">
        <f t="shared" si="42"/>
        <v>12.640162783075001</v>
      </c>
      <c r="Z263">
        <f>Table1[[#This Row],[Accel (N)]]+Table1[[#This Row],[RR (N)]]+Table1[[#This Row],[Aero Drag (N)]]</f>
        <v>-140.14323721692517</v>
      </c>
      <c r="AA263">
        <f>Table1[[#This Row],[Total (N)]]*((E263/3.6)/1000)</f>
        <v>-0.67735897988180493</v>
      </c>
      <c r="AB263">
        <f>Table1[[#This Row],[Power (kW)]]*1000</f>
        <v>-677.35897988180488</v>
      </c>
      <c r="AC263">
        <f>(Table1[[#This Row],[Power (kW)]]*1000)*D263</f>
        <v>-172726.53986986025</v>
      </c>
      <c r="AD263" s="25">
        <f t="shared" si="43"/>
        <v>677.35897988180488</v>
      </c>
      <c r="AE263" s="25">
        <f t="shared" si="44"/>
        <v>0</v>
      </c>
      <c r="AF263" s="25">
        <f>SUM($AD$8:AD263)</f>
        <v>209730.44530031813</v>
      </c>
      <c r="AG263" s="25">
        <f>SUM($AE$8:AE263)</f>
        <v>525227.07387164561</v>
      </c>
      <c r="AH263" s="25"/>
      <c r="AI263" s="37">
        <f>SUM($AD$8:AD263)</f>
        <v>209730.44530031813</v>
      </c>
      <c r="AJ263" s="37">
        <f>SUM($AE$8:AE263)</f>
        <v>525227.07387164561</v>
      </c>
      <c r="AK263" s="37">
        <f t="shared" si="45"/>
        <v>146811.31171022268</v>
      </c>
    </row>
    <row r="264" spans="2:37" x14ac:dyDescent="0.3">
      <c r="B264" s="3" t="s">
        <v>47</v>
      </c>
      <c r="C264" s="3">
        <v>256</v>
      </c>
      <c r="D264" s="3">
        <v>256</v>
      </c>
      <c r="E264" s="10">
        <v>15.7</v>
      </c>
      <c r="F264" s="17">
        <f t="shared" si="46"/>
        <v>-0.40277777777777757</v>
      </c>
      <c r="G264" s="17">
        <f t="shared" si="47"/>
        <v>-1.4499999999999993</v>
      </c>
      <c r="S264">
        <f t="shared" ref="S264:S327" si="48">IF(E264&lt;1,1,0)</f>
        <v>0</v>
      </c>
      <c r="T264">
        <f t="shared" ref="T264:T327" si="49">IF(S264=1,"",E264)</f>
        <v>15.7</v>
      </c>
      <c r="U264">
        <f t="shared" ref="U264:U327" si="50">E264/3.6</f>
        <v>4.3611111111111107</v>
      </c>
      <c r="W264">
        <f t="shared" ref="W264:W327" si="51">$J$17*F264</f>
        <v>-398.74999999999977</v>
      </c>
      <c r="X264">
        <f t="shared" ref="X264:X327" si="52">$J$17*9.81*$J$18</f>
        <v>135.9666</v>
      </c>
      <c r="Y264">
        <f t="shared" ref="Y264:Y327" si="53">0.5*$J$14*$J$21*1.29^2*(E264/3.6)^2</f>
        <v>10.290902775796528</v>
      </c>
      <c r="Z264">
        <f>Table1[[#This Row],[Accel (N)]]+Table1[[#This Row],[RR (N)]]+Table1[[#This Row],[Aero Drag (N)]]</f>
        <v>-252.49249722420328</v>
      </c>
      <c r="AA264">
        <f>Table1[[#This Row],[Total (N)]]*((E264/3.6)/1000)</f>
        <v>-1.1011478351166641</v>
      </c>
      <c r="AB264">
        <f>Table1[[#This Row],[Power (kW)]]*1000</f>
        <v>-1101.1478351166641</v>
      </c>
      <c r="AC264">
        <f>(Table1[[#This Row],[Power (kW)]]*1000)*D264</f>
        <v>-281893.845789866</v>
      </c>
      <c r="AD264" s="25">
        <f t="shared" ref="AD264:AD327" si="54">IF(AB264&lt;0, AB264, 0) *-1</f>
        <v>1101.1478351166641</v>
      </c>
      <c r="AE264" s="25">
        <f t="shared" ref="AE264:AE327" si="55">IF(AB264&gt;0, AB264, 0)</f>
        <v>0</v>
      </c>
      <c r="AF264" s="25">
        <f>SUM($AD$8:AD264)</f>
        <v>210831.59313543478</v>
      </c>
      <c r="AG264" s="25">
        <f>SUM($AE$8:AE264)</f>
        <v>525227.07387164561</v>
      </c>
      <c r="AH264" s="25"/>
      <c r="AI264" s="37">
        <f>SUM($AD$8:AD264)</f>
        <v>210831.59313543478</v>
      </c>
      <c r="AJ264" s="37">
        <f>SUM($AE$8:AE264)</f>
        <v>525227.07387164561</v>
      </c>
      <c r="AK264" s="37">
        <f t="shared" si="45"/>
        <v>147582.11519480433</v>
      </c>
    </row>
    <row r="265" spans="2:37" x14ac:dyDescent="0.3">
      <c r="B265" s="3" t="s">
        <v>47</v>
      </c>
      <c r="C265" s="3">
        <v>257</v>
      </c>
      <c r="D265" s="3">
        <v>257</v>
      </c>
      <c r="E265" s="10">
        <v>14.5</v>
      </c>
      <c r="F265" s="17">
        <f t="shared" si="46"/>
        <v>-4.1666666666666519E-2</v>
      </c>
      <c r="G265" s="17">
        <f t="shared" si="47"/>
        <v>-0.14999999999999947</v>
      </c>
      <c r="S265">
        <f t="shared" si="48"/>
        <v>0</v>
      </c>
      <c r="T265">
        <f t="shared" si="49"/>
        <v>14.5</v>
      </c>
      <c r="U265">
        <f t="shared" si="50"/>
        <v>4.0277777777777777</v>
      </c>
      <c r="W265">
        <f t="shared" si="51"/>
        <v>-41.249999999999851</v>
      </c>
      <c r="X265">
        <f t="shared" si="52"/>
        <v>135.9666</v>
      </c>
      <c r="Y265">
        <f t="shared" si="53"/>
        <v>8.777890821579863</v>
      </c>
      <c r="Z265">
        <f>Table1[[#This Row],[Accel (N)]]+Table1[[#This Row],[RR (N)]]+Table1[[#This Row],[Aero Drag (N)]]</f>
        <v>103.49449082158</v>
      </c>
      <c r="AA265">
        <f>Table1[[#This Row],[Total (N)]]*((E265/3.6)/1000)</f>
        <v>0.41685281025358611</v>
      </c>
      <c r="AB265">
        <f>Table1[[#This Row],[Power (kW)]]*1000</f>
        <v>416.85281025358614</v>
      </c>
      <c r="AC265">
        <f>(Table1[[#This Row],[Power (kW)]]*1000)*D265</f>
        <v>107131.17223517165</v>
      </c>
      <c r="AD265" s="25">
        <f t="shared" si="54"/>
        <v>0</v>
      </c>
      <c r="AE265" s="25">
        <f t="shared" si="55"/>
        <v>416.85281025358614</v>
      </c>
      <c r="AF265" s="25">
        <f>SUM($AD$8:AD265)</f>
        <v>210831.59313543478</v>
      </c>
      <c r="AG265" s="25">
        <f>SUM($AE$8:AE265)</f>
        <v>525643.92668189923</v>
      </c>
      <c r="AH265" s="25"/>
      <c r="AI265" s="37">
        <f>SUM($AD$8:AD265)</f>
        <v>210831.59313543478</v>
      </c>
      <c r="AJ265" s="37">
        <f>SUM($AE$8:AE265)</f>
        <v>525643.92668189923</v>
      </c>
      <c r="AK265" s="37">
        <f t="shared" ref="AK265:AK328" si="56">AI265*0.7</f>
        <v>147582.11519480433</v>
      </c>
    </row>
    <row r="266" spans="2:37" x14ac:dyDescent="0.3">
      <c r="B266" s="3" t="s">
        <v>47</v>
      </c>
      <c r="C266" s="3">
        <v>258</v>
      </c>
      <c r="D266" s="3">
        <v>258</v>
      </c>
      <c r="E266" s="10">
        <v>15.4</v>
      </c>
      <c r="F266" s="17">
        <f t="shared" ref="F266:F329" si="57">($E267-$E265)/2/3.6</f>
        <v>0.47222222222222199</v>
      </c>
      <c r="G266" s="17">
        <f t="shared" ref="G266:G329" si="58">($E267-$E265)/2</f>
        <v>1.6999999999999993</v>
      </c>
      <c r="S266">
        <f t="shared" si="48"/>
        <v>0</v>
      </c>
      <c r="T266">
        <f t="shared" si="49"/>
        <v>15.4</v>
      </c>
      <c r="U266">
        <f t="shared" si="50"/>
        <v>4.2777777777777777</v>
      </c>
      <c r="W266">
        <f t="shared" si="51"/>
        <v>467.49999999999977</v>
      </c>
      <c r="X266">
        <f t="shared" si="52"/>
        <v>135.9666</v>
      </c>
      <c r="Y266">
        <f t="shared" si="53"/>
        <v>9.9013773471861128</v>
      </c>
      <c r="Z266">
        <f>Table1[[#This Row],[Accel (N)]]+Table1[[#This Row],[RR (N)]]+Table1[[#This Row],[Aero Drag (N)]]</f>
        <v>613.36797734718584</v>
      </c>
      <c r="AA266">
        <f>Table1[[#This Row],[Total (N)]]*((E266/3.6)/1000)</f>
        <v>2.6238519030962952</v>
      </c>
      <c r="AB266">
        <f>Table1[[#This Row],[Power (kW)]]*1000</f>
        <v>2623.8519030962952</v>
      </c>
      <c r="AC266">
        <f>(Table1[[#This Row],[Power (kW)]]*1000)*D266</f>
        <v>676953.7909988442</v>
      </c>
      <c r="AD266" s="25">
        <f t="shared" si="54"/>
        <v>0</v>
      </c>
      <c r="AE266" s="25">
        <f t="shared" si="55"/>
        <v>2623.8519030962952</v>
      </c>
      <c r="AF266" s="25">
        <f>SUM($AD$8:AD266)</f>
        <v>210831.59313543478</v>
      </c>
      <c r="AG266" s="25">
        <f>SUM($AE$8:AE266)</f>
        <v>528267.77858499554</v>
      </c>
      <c r="AH266" s="25"/>
      <c r="AI266" s="37">
        <f>SUM($AD$8:AD266)</f>
        <v>210831.59313543478</v>
      </c>
      <c r="AJ266" s="37">
        <f>SUM($AE$8:AE266)</f>
        <v>528267.77858499554</v>
      </c>
      <c r="AK266" s="37">
        <f t="shared" si="56"/>
        <v>147582.11519480433</v>
      </c>
    </row>
    <row r="267" spans="2:37" x14ac:dyDescent="0.3">
      <c r="B267" s="3" t="s">
        <v>47</v>
      </c>
      <c r="C267" s="3">
        <v>259</v>
      </c>
      <c r="D267" s="3">
        <v>259</v>
      </c>
      <c r="E267" s="10">
        <v>17.899999999999999</v>
      </c>
      <c r="F267" s="17">
        <f t="shared" si="57"/>
        <v>0.72222222222222232</v>
      </c>
      <c r="G267" s="17">
        <f t="shared" si="58"/>
        <v>2.6000000000000005</v>
      </c>
      <c r="S267">
        <f t="shared" si="48"/>
        <v>0</v>
      </c>
      <c r="T267">
        <f t="shared" si="49"/>
        <v>17.899999999999999</v>
      </c>
      <c r="U267">
        <f t="shared" si="50"/>
        <v>4.9722222222222214</v>
      </c>
      <c r="W267">
        <f t="shared" si="51"/>
        <v>715.00000000000011</v>
      </c>
      <c r="X267">
        <f t="shared" si="52"/>
        <v>135.9666</v>
      </c>
      <c r="Y267">
        <f t="shared" si="53"/>
        <v>13.377046364529859</v>
      </c>
      <c r="Z267">
        <f>Table1[[#This Row],[Accel (N)]]+Table1[[#This Row],[RR (N)]]+Table1[[#This Row],[Aero Drag (N)]]</f>
        <v>864.34364636452995</v>
      </c>
      <c r="AA267">
        <f>Table1[[#This Row],[Total (N)]]*((E267/3.6)/1000)</f>
        <v>4.2977086860903011</v>
      </c>
      <c r="AB267">
        <f>Table1[[#This Row],[Power (kW)]]*1000</f>
        <v>4297.7086860903009</v>
      </c>
      <c r="AC267">
        <f>(Table1[[#This Row],[Power (kW)]]*1000)*D267</f>
        <v>1113106.549697388</v>
      </c>
      <c r="AD267" s="25">
        <f t="shared" si="54"/>
        <v>0</v>
      </c>
      <c r="AE267" s="25">
        <f t="shared" si="55"/>
        <v>4297.7086860903009</v>
      </c>
      <c r="AF267" s="25">
        <f>SUM($AD$8:AD267)</f>
        <v>210831.59313543478</v>
      </c>
      <c r="AG267" s="25">
        <f>SUM($AE$8:AE267)</f>
        <v>532565.48727108585</v>
      </c>
      <c r="AH267" s="25"/>
      <c r="AI267" s="37">
        <f>SUM($AD$8:AD267)</f>
        <v>210831.59313543478</v>
      </c>
      <c r="AJ267" s="37">
        <f>SUM($AE$8:AE267)</f>
        <v>532565.48727108585</v>
      </c>
      <c r="AK267" s="37">
        <f t="shared" si="56"/>
        <v>147582.11519480433</v>
      </c>
    </row>
    <row r="268" spans="2:37" x14ac:dyDescent="0.3">
      <c r="B268" s="3" t="s">
        <v>47</v>
      </c>
      <c r="C268" s="3">
        <v>260</v>
      </c>
      <c r="D268" s="3">
        <v>260</v>
      </c>
      <c r="E268" s="10">
        <v>20.6</v>
      </c>
      <c r="F268" s="17">
        <f t="shared" si="57"/>
        <v>0.73611111111111116</v>
      </c>
      <c r="G268" s="17">
        <f t="shared" si="58"/>
        <v>2.6500000000000004</v>
      </c>
      <c r="S268">
        <f t="shared" si="48"/>
        <v>0</v>
      </c>
      <c r="T268">
        <f t="shared" si="49"/>
        <v>20.6</v>
      </c>
      <c r="U268">
        <f t="shared" si="50"/>
        <v>5.7222222222222223</v>
      </c>
      <c r="W268">
        <f t="shared" si="51"/>
        <v>728.75</v>
      </c>
      <c r="X268">
        <f t="shared" si="52"/>
        <v>135.9666</v>
      </c>
      <c r="Y268">
        <f t="shared" si="53"/>
        <v>17.716935786186117</v>
      </c>
      <c r="Z268">
        <f>Table1[[#This Row],[Accel (N)]]+Table1[[#This Row],[RR (N)]]+Table1[[#This Row],[Aero Drag (N)]]</f>
        <v>882.4335357861861</v>
      </c>
      <c r="AA268">
        <f>Table1[[#This Row],[Total (N)]]*((E268/3.6)/1000)</f>
        <v>5.0494807881098431</v>
      </c>
      <c r="AB268">
        <f>Table1[[#This Row],[Power (kW)]]*1000</f>
        <v>5049.4807881098432</v>
      </c>
      <c r="AC268">
        <f>(Table1[[#This Row],[Power (kW)]]*1000)*D268</f>
        <v>1312865.0049085591</v>
      </c>
      <c r="AD268" s="25">
        <f t="shared" si="54"/>
        <v>0</v>
      </c>
      <c r="AE268" s="25">
        <f t="shared" si="55"/>
        <v>5049.4807881098432</v>
      </c>
      <c r="AF268" s="25">
        <f>SUM($AD$8:AD268)</f>
        <v>210831.59313543478</v>
      </c>
      <c r="AG268" s="25">
        <f>SUM($AE$8:AE268)</f>
        <v>537614.96805919567</v>
      </c>
      <c r="AH268" s="25"/>
      <c r="AI268" s="37">
        <f>SUM($AD$8:AD268)</f>
        <v>210831.59313543478</v>
      </c>
      <c r="AJ268" s="37">
        <f>SUM($AE$8:AE268)</f>
        <v>537614.96805919567</v>
      </c>
      <c r="AK268" s="37">
        <f t="shared" si="56"/>
        <v>147582.11519480433</v>
      </c>
    </row>
    <row r="269" spans="2:37" x14ac:dyDescent="0.3">
      <c r="B269" s="3" t="s">
        <v>47</v>
      </c>
      <c r="C269" s="3">
        <v>261</v>
      </c>
      <c r="D269" s="3">
        <v>261</v>
      </c>
      <c r="E269" s="10">
        <v>23.2</v>
      </c>
      <c r="F269" s="17">
        <f t="shared" si="57"/>
        <v>0.70833333333333304</v>
      </c>
      <c r="G269" s="17">
        <f t="shared" si="58"/>
        <v>2.5499999999999989</v>
      </c>
      <c r="S269">
        <f t="shared" si="48"/>
        <v>0</v>
      </c>
      <c r="T269">
        <f t="shared" si="49"/>
        <v>23.2</v>
      </c>
      <c r="U269">
        <f t="shared" si="50"/>
        <v>6.4444444444444438</v>
      </c>
      <c r="W269">
        <f t="shared" si="51"/>
        <v>701.24999999999966</v>
      </c>
      <c r="X269">
        <f t="shared" si="52"/>
        <v>135.9666</v>
      </c>
      <c r="Y269">
        <f t="shared" si="53"/>
        <v>22.471400503244443</v>
      </c>
      <c r="Z269">
        <f>Table1[[#This Row],[Accel (N)]]+Table1[[#This Row],[RR (N)]]+Table1[[#This Row],[Aero Drag (N)]]</f>
        <v>859.6880005032441</v>
      </c>
      <c r="AA269">
        <f>Table1[[#This Row],[Total (N)]]*((E269/3.6)/1000)</f>
        <v>5.5402115587986831</v>
      </c>
      <c r="AB269">
        <f>Table1[[#This Row],[Power (kW)]]*1000</f>
        <v>5540.2115587986827</v>
      </c>
      <c r="AC269">
        <f>(Table1[[#This Row],[Power (kW)]]*1000)*D269</f>
        <v>1445995.2168464563</v>
      </c>
      <c r="AD269" s="25">
        <f t="shared" si="54"/>
        <v>0</v>
      </c>
      <c r="AE269" s="25">
        <f t="shared" si="55"/>
        <v>5540.2115587986827</v>
      </c>
      <c r="AF269" s="25">
        <f>SUM($AD$8:AD269)</f>
        <v>210831.59313543478</v>
      </c>
      <c r="AG269" s="25">
        <f>SUM($AE$8:AE269)</f>
        <v>543155.17961799435</v>
      </c>
      <c r="AH269" s="25"/>
      <c r="AI269" s="37">
        <f>SUM($AD$8:AD269)</f>
        <v>210831.59313543478</v>
      </c>
      <c r="AJ269" s="37">
        <f>SUM($AE$8:AE269)</f>
        <v>543155.17961799435</v>
      </c>
      <c r="AK269" s="37">
        <f t="shared" si="56"/>
        <v>147582.11519480433</v>
      </c>
    </row>
    <row r="270" spans="2:37" x14ac:dyDescent="0.3">
      <c r="B270" s="3" t="s">
        <v>47</v>
      </c>
      <c r="C270" s="3">
        <v>262</v>
      </c>
      <c r="D270" s="3">
        <v>262</v>
      </c>
      <c r="E270" s="10">
        <v>25.7</v>
      </c>
      <c r="F270" s="17">
        <f t="shared" si="57"/>
        <v>0.76388888888888884</v>
      </c>
      <c r="G270" s="17">
        <f t="shared" si="58"/>
        <v>2.75</v>
      </c>
      <c r="S270">
        <f t="shared" si="48"/>
        <v>0</v>
      </c>
      <c r="T270">
        <f t="shared" si="49"/>
        <v>25.7</v>
      </c>
      <c r="U270">
        <f t="shared" si="50"/>
        <v>7.1388888888888884</v>
      </c>
      <c r="W270">
        <f t="shared" si="51"/>
        <v>756.25</v>
      </c>
      <c r="X270">
        <f t="shared" si="52"/>
        <v>135.9666</v>
      </c>
      <c r="Y270">
        <f t="shared" si="53"/>
        <v>27.575310862046528</v>
      </c>
      <c r="Z270">
        <f>Table1[[#This Row],[Accel (N)]]+Table1[[#This Row],[RR (N)]]+Table1[[#This Row],[Aero Drag (N)]]</f>
        <v>919.79191086204651</v>
      </c>
      <c r="AA270">
        <f>Table1[[#This Row],[Total (N)]]*((E270/3.6)/1000)</f>
        <v>6.5662922525429428</v>
      </c>
      <c r="AB270">
        <f>Table1[[#This Row],[Power (kW)]]*1000</f>
        <v>6566.2922525429431</v>
      </c>
      <c r="AC270">
        <f>(Table1[[#This Row],[Power (kW)]]*1000)*D270</f>
        <v>1720368.5701662512</v>
      </c>
      <c r="AD270" s="25">
        <f t="shared" si="54"/>
        <v>0</v>
      </c>
      <c r="AE270" s="25">
        <f t="shared" si="55"/>
        <v>6566.2922525429431</v>
      </c>
      <c r="AF270" s="25">
        <f>SUM($AD$8:AD270)</f>
        <v>210831.59313543478</v>
      </c>
      <c r="AG270" s="25">
        <f>SUM($AE$8:AE270)</f>
        <v>549721.47187053727</v>
      </c>
      <c r="AH270" s="25"/>
      <c r="AI270" s="37">
        <f>SUM($AD$8:AD270)</f>
        <v>210831.59313543478</v>
      </c>
      <c r="AJ270" s="37">
        <f>SUM($AE$8:AE270)</f>
        <v>549721.47187053727</v>
      </c>
      <c r="AK270" s="37">
        <f t="shared" si="56"/>
        <v>147582.11519480433</v>
      </c>
    </row>
    <row r="271" spans="2:37" x14ac:dyDescent="0.3">
      <c r="B271" s="3" t="s">
        <v>47</v>
      </c>
      <c r="C271" s="3">
        <v>263</v>
      </c>
      <c r="D271" s="3">
        <v>263</v>
      </c>
      <c r="E271" s="10">
        <v>28.7</v>
      </c>
      <c r="F271" s="17">
        <f t="shared" si="57"/>
        <v>0.94444444444444453</v>
      </c>
      <c r="G271" s="17">
        <f t="shared" si="58"/>
        <v>3.4000000000000004</v>
      </c>
      <c r="S271">
        <f t="shared" si="48"/>
        <v>0</v>
      </c>
      <c r="T271">
        <f t="shared" si="49"/>
        <v>28.7</v>
      </c>
      <c r="U271">
        <f t="shared" si="50"/>
        <v>7.9722222222222214</v>
      </c>
      <c r="W271">
        <f t="shared" si="51"/>
        <v>935.00000000000011</v>
      </c>
      <c r="X271">
        <f t="shared" si="52"/>
        <v>135.9666</v>
      </c>
      <c r="Y271">
        <f t="shared" si="53"/>
        <v>34.388874629379856</v>
      </c>
      <c r="Z271">
        <f>Table1[[#This Row],[Accel (N)]]+Table1[[#This Row],[RR (N)]]+Table1[[#This Row],[Aero Drag (N)]]</f>
        <v>1105.3554746293801</v>
      </c>
      <c r="AA271">
        <f>Table1[[#This Row],[Total (N)]]*((E271/3.6)/1000)</f>
        <v>8.8121394782953342</v>
      </c>
      <c r="AB271">
        <f>Table1[[#This Row],[Power (kW)]]*1000</f>
        <v>8812.1394782953339</v>
      </c>
      <c r="AC271">
        <f>(Table1[[#This Row],[Power (kW)]]*1000)*D271</f>
        <v>2317592.6827916726</v>
      </c>
      <c r="AD271" s="25">
        <f t="shared" si="54"/>
        <v>0</v>
      </c>
      <c r="AE271" s="25">
        <f t="shared" si="55"/>
        <v>8812.1394782953339</v>
      </c>
      <c r="AF271" s="25">
        <f>SUM($AD$8:AD271)</f>
        <v>210831.59313543478</v>
      </c>
      <c r="AG271" s="25">
        <f>SUM($AE$8:AE271)</f>
        <v>558533.61134883261</v>
      </c>
      <c r="AH271" s="25"/>
      <c r="AI271" s="37">
        <f>SUM($AD$8:AD271)</f>
        <v>210831.59313543478</v>
      </c>
      <c r="AJ271" s="37">
        <f>SUM($AE$8:AE271)</f>
        <v>558533.61134883261</v>
      </c>
      <c r="AK271" s="37">
        <f t="shared" si="56"/>
        <v>147582.11519480433</v>
      </c>
    </row>
    <row r="272" spans="2:37" x14ac:dyDescent="0.3">
      <c r="B272" s="3" t="s">
        <v>47</v>
      </c>
      <c r="C272" s="3">
        <v>264</v>
      </c>
      <c r="D272" s="3">
        <v>264</v>
      </c>
      <c r="E272" s="10">
        <v>32.5</v>
      </c>
      <c r="F272" s="17">
        <f t="shared" si="57"/>
        <v>1.0277777777777781</v>
      </c>
      <c r="G272" s="17">
        <f t="shared" si="58"/>
        <v>3.7000000000000011</v>
      </c>
      <c r="S272">
        <f t="shared" si="48"/>
        <v>0</v>
      </c>
      <c r="T272">
        <f t="shared" si="49"/>
        <v>32.5</v>
      </c>
      <c r="U272">
        <f t="shared" si="50"/>
        <v>9.0277777777777768</v>
      </c>
      <c r="W272">
        <f t="shared" si="51"/>
        <v>1017.5000000000003</v>
      </c>
      <c r="X272">
        <f t="shared" si="52"/>
        <v>135.9666</v>
      </c>
      <c r="Y272">
        <f t="shared" si="53"/>
        <v>44.098202997829858</v>
      </c>
      <c r="Z272">
        <f>Table1[[#This Row],[Accel (N)]]+Table1[[#This Row],[RR (N)]]+Table1[[#This Row],[Aero Drag (N)]]</f>
        <v>1197.5648029978304</v>
      </c>
      <c r="AA272">
        <f>Table1[[#This Row],[Total (N)]]*((E272/3.6)/1000)</f>
        <v>10.811348915952635</v>
      </c>
      <c r="AB272">
        <f>Table1[[#This Row],[Power (kW)]]*1000</f>
        <v>10811.348915952636</v>
      </c>
      <c r="AC272">
        <f>(Table1[[#This Row],[Power (kW)]]*1000)*D272</f>
        <v>2854196.1138114957</v>
      </c>
      <c r="AD272" s="25">
        <f t="shared" si="54"/>
        <v>0</v>
      </c>
      <c r="AE272" s="25">
        <f t="shared" si="55"/>
        <v>10811.348915952636</v>
      </c>
      <c r="AF272" s="25">
        <f>SUM($AD$8:AD272)</f>
        <v>210831.59313543478</v>
      </c>
      <c r="AG272" s="25">
        <f>SUM($AE$8:AE272)</f>
        <v>569344.96026478522</v>
      </c>
      <c r="AH272" s="25"/>
      <c r="AI272" s="37">
        <f>SUM($AD$8:AD272)</f>
        <v>210831.59313543478</v>
      </c>
      <c r="AJ272" s="37">
        <f>SUM($AE$8:AE272)</f>
        <v>569344.96026478522</v>
      </c>
      <c r="AK272" s="37">
        <f t="shared" si="56"/>
        <v>147582.11519480433</v>
      </c>
    </row>
    <row r="273" spans="2:37" x14ac:dyDescent="0.3">
      <c r="B273" s="3" t="s">
        <v>47</v>
      </c>
      <c r="C273" s="3">
        <v>265</v>
      </c>
      <c r="D273" s="3">
        <v>265</v>
      </c>
      <c r="E273" s="10">
        <v>36.1</v>
      </c>
      <c r="F273" s="17">
        <f t="shared" si="57"/>
        <v>0.90277777777777779</v>
      </c>
      <c r="G273" s="17">
        <f t="shared" si="58"/>
        <v>3.25</v>
      </c>
      <c r="S273">
        <f t="shared" si="48"/>
        <v>0</v>
      </c>
      <c r="T273">
        <f t="shared" si="49"/>
        <v>36.1</v>
      </c>
      <c r="U273">
        <f t="shared" si="50"/>
        <v>10.027777777777779</v>
      </c>
      <c r="W273">
        <f t="shared" si="51"/>
        <v>893.75</v>
      </c>
      <c r="X273">
        <f t="shared" si="52"/>
        <v>135.9666</v>
      </c>
      <c r="Y273">
        <f t="shared" si="53"/>
        <v>54.408728169279875</v>
      </c>
      <c r="Z273">
        <f>Table1[[#This Row],[Accel (N)]]+Table1[[#This Row],[RR (N)]]+Table1[[#This Row],[Aero Drag (N)]]</f>
        <v>1084.1253281692798</v>
      </c>
      <c r="AA273">
        <f>Table1[[#This Row],[Total (N)]]*((E273/3.6)/1000)</f>
        <v>10.871367874141944</v>
      </c>
      <c r="AB273">
        <f>Table1[[#This Row],[Power (kW)]]*1000</f>
        <v>10871.367874141944</v>
      </c>
      <c r="AC273">
        <f>(Table1[[#This Row],[Power (kW)]]*1000)*D273</f>
        <v>2880912.4866476152</v>
      </c>
      <c r="AD273" s="25">
        <f t="shared" si="54"/>
        <v>0</v>
      </c>
      <c r="AE273" s="25">
        <f t="shared" si="55"/>
        <v>10871.367874141944</v>
      </c>
      <c r="AF273" s="25">
        <f>SUM($AD$8:AD273)</f>
        <v>210831.59313543478</v>
      </c>
      <c r="AG273" s="25">
        <f>SUM($AE$8:AE273)</f>
        <v>580216.32813892711</v>
      </c>
      <c r="AH273" s="25"/>
      <c r="AI273" s="37">
        <f>SUM($AD$8:AD273)</f>
        <v>210831.59313543478</v>
      </c>
      <c r="AJ273" s="37">
        <f>SUM($AE$8:AE273)</f>
        <v>580216.32813892711</v>
      </c>
      <c r="AK273" s="37">
        <f t="shared" si="56"/>
        <v>147582.11519480433</v>
      </c>
    </row>
    <row r="274" spans="2:37" x14ac:dyDescent="0.3">
      <c r="B274" s="3" t="s">
        <v>47</v>
      </c>
      <c r="C274" s="3">
        <v>266</v>
      </c>
      <c r="D274" s="3">
        <v>266</v>
      </c>
      <c r="E274" s="10">
        <v>39</v>
      </c>
      <c r="F274" s="17">
        <f t="shared" si="57"/>
        <v>0.65277777777777712</v>
      </c>
      <c r="G274" s="17">
        <f t="shared" si="58"/>
        <v>2.3499999999999979</v>
      </c>
      <c r="S274">
        <f t="shared" si="48"/>
        <v>0</v>
      </c>
      <c r="T274">
        <f t="shared" si="49"/>
        <v>39</v>
      </c>
      <c r="U274">
        <f t="shared" si="50"/>
        <v>10.833333333333334</v>
      </c>
      <c r="W274">
        <f t="shared" si="51"/>
        <v>646.24999999999932</v>
      </c>
      <c r="X274">
        <f t="shared" si="52"/>
        <v>135.9666</v>
      </c>
      <c r="Y274">
        <f t="shared" si="53"/>
        <v>63.501412316875019</v>
      </c>
      <c r="Z274">
        <f>Table1[[#This Row],[Accel (N)]]+Table1[[#This Row],[RR (N)]]+Table1[[#This Row],[Aero Drag (N)]]</f>
        <v>845.71801231687436</v>
      </c>
      <c r="AA274">
        <f>Table1[[#This Row],[Total (N)]]*((E274/3.6)/1000)</f>
        <v>9.1619451334328055</v>
      </c>
      <c r="AB274">
        <f>Table1[[#This Row],[Power (kW)]]*1000</f>
        <v>9161.945133432806</v>
      </c>
      <c r="AC274">
        <f>(Table1[[#This Row],[Power (kW)]]*1000)*D274</f>
        <v>2437077.4054931263</v>
      </c>
      <c r="AD274" s="25">
        <f t="shared" si="54"/>
        <v>0</v>
      </c>
      <c r="AE274" s="25">
        <f t="shared" si="55"/>
        <v>9161.945133432806</v>
      </c>
      <c r="AF274" s="25">
        <f>SUM($AD$8:AD274)</f>
        <v>210831.59313543478</v>
      </c>
      <c r="AG274" s="25">
        <f>SUM($AE$8:AE274)</f>
        <v>589378.27327235998</v>
      </c>
      <c r="AH274" s="25"/>
      <c r="AI274" s="37">
        <f>SUM($AD$8:AD274)</f>
        <v>210831.59313543478</v>
      </c>
      <c r="AJ274" s="37">
        <f>SUM($AE$8:AE274)</f>
        <v>589378.27327235998</v>
      </c>
      <c r="AK274" s="37">
        <f t="shared" si="56"/>
        <v>147582.11519480433</v>
      </c>
    </row>
    <row r="275" spans="2:37" x14ac:dyDescent="0.3">
      <c r="B275" s="3" t="s">
        <v>47</v>
      </c>
      <c r="C275" s="3">
        <v>267</v>
      </c>
      <c r="D275" s="3">
        <v>267</v>
      </c>
      <c r="E275" s="10">
        <v>40.799999999999997</v>
      </c>
      <c r="F275" s="17">
        <f t="shared" si="57"/>
        <v>0.54166666666666641</v>
      </c>
      <c r="G275" s="17">
        <f t="shared" si="58"/>
        <v>1.9499999999999993</v>
      </c>
      <c r="S275">
        <f t="shared" si="48"/>
        <v>0</v>
      </c>
      <c r="T275">
        <f t="shared" si="49"/>
        <v>40.799999999999997</v>
      </c>
      <c r="U275">
        <f t="shared" si="50"/>
        <v>11.333333333333332</v>
      </c>
      <c r="W275">
        <f t="shared" si="51"/>
        <v>536.24999999999977</v>
      </c>
      <c r="X275">
        <f t="shared" si="52"/>
        <v>135.9666</v>
      </c>
      <c r="Y275">
        <f t="shared" si="53"/>
        <v>69.498350426800002</v>
      </c>
      <c r="Z275">
        <f>Table1[[#This Row],[Accel (N)]]+Table1[[#This Row],[RR (N)]]+Table1[[#This Row],[Aero Drag (N)]]</f>
        <v>741.71495042679976</v>
      </c>
      <c r="AA275">
        <f>Table1[[#This Row],[Total (N)]]*((E275/3.6)/1000)</f>
        <v>8.4061027715037291</v>
      </c>
      <c r="AB275">
        <f>Table1[[#This Row],[Power (kW)]]*1000</f>
        <v>8406.1027715037289</v>
      </c>
      <c r="AC275">
        <f>(Table1[[#This Row],[Power (kW)]]*1000)*D275</f>
        <v>2244429.4399914956</v>
      </c>
      <c r="AD275" s="25">
        <f t="shared" si="54"/>
        <v>0</v>
      </c>
      <c r="AE275" s="25">
        <f t="shared" si="55"/>
        <v>8406.1027715037289</v>
      </c>
      <c r="AF275" s="25">
        <f>SUM($AD$8:AD275)</f>
        <v>210831.59313543478</v>
      </c>
      <c r="AG275" s="25">
        <f>SUM($AE$8:AE275)</f>
        <v>597784.37604386371</v>
      </c>
      <c r="AH275" s="25"/>
      <c r="AI275" s="37">
        <f>SUM($AD$8:AD275)</f>
        <v>210831.59313543478</v>
      </c>
      <c r="AJ275" s="37">
        <f>SUM($AE$8:AE275)</f>
        <v>597784.37604386371</v>
      </c>
      <c r="AK275" s="37">
        <f t="shared" si="56"/>
        <v>147582.11519480433</v>
      </c>
    </row>
    <row r="276" spans="2:37" x14ac:dyDescent="0.3">
      <c r="B276" s="3" t="s">
        <v>47</v>
      </c>
      <c r="C276" s="3">
        <v>268</v>
      </c>
      <c r="D276" s="3">
        <v>268</v>
      </c>
      <c r="E276" s="10">
        <v>42.9</v>
      </c>
      <c r="F276" s="17">
        <f t="shared" si="57"/>
        <v>0.50000000000000022</v>
      </c>
      <c r="G276" s="17">
        <f t="shared" si="58"/>
        <v>1.8000000000000007</v>
      </c>
      <c r="S276">
        <f t="shared" si="48"/>
        <v>0</v>
      </c>
      <c r="T276">
        <f t="shared" si="49"/>
        <v>42.9</v>
      </c>
      <c r="U276">
        <f t="shared" si="50"/>
        <v>11.916666666666666</v>
      </c>
      <c r="W276">
        <f t="shared" si="51"/>
        <v>495.00000000000023</v>
      </c>
      <c r="X276">
        <f t="shared" si="52"/>
        <v>135.9666</v>
      </c>
      <c r="Y276">
        <f t="shared" si="53"/>
        <v>76.836708903418753</v>
      </c>
      <c r="Z276">
        <f>Table1[[#This Row],[Accel (N)]]+Table1[[#This Row],[RR (N)]]+Table1[[#This Row],[Aero Drag (N)]]</f>
        <v>707.80330890341895</v>
      </c>
      <c r="AA276">
        <f>Table1[[#This Row],[Total (N)]]*((E276/3.6)/1000)</f>
        <v>8.4346560977657425</v>
      </c>
      <c r="AB276">
        <f>Table1[[#This Row],[Power (kW)]]*1000</f>
        <v>8434.6560977657427</v>
      </c>
      <c r="AC276">
        <f>(Table1[[#This Row],[Power (kW)]]*1000)*D276</f>
        <v>2260487.834201219</v>
      </c>
      <c r="AD276" s="25">
        <f t="shared" si="54"/>
        <v>0</v>
      </c>
      <c r="AE276" s="25">
        <f t="shared" si="55"/>
        <v>8434.6560977657427</v>
      </c>
      <c r="AF276" s="25">
        <f>SUM($AD$8:AD276)</f>
        <v>210831.59313543478</v>
      </c>
      <c r="AG276" s="25">
        <f>SUM($AE$8:AE276)</f>
        <v>606219.03214162949</v>
      </c>
      <c r="AH276" s="25"/>
      <c r="AI276" s="37">
        <f>SUM($AD$8:AD276)</f>
        <v>210831.59313543478</v>
      </c>
      <c r="AJ276" s="37">
        <f>SUM($AE$8:AE276)</f>
        <v>606219.03214162949</v>
      </c>
      <c r="AK276" s="37">
        <f t="shared" si="56"/>
        <v>147582.11519480433</v>
      </c>
    </row>
    <row r="277" spans="2:37" x14ac:dyDescent="0.3">
      <c r="B277" s="3" t="s">
        <v>47</v>
      </c>
      <c r="C277" s="3">
        <v>269</v>
      </c>
      <c r="D277" s="3">
        <v>269</v>
      </c>
      <c r="E277" s="10">
        <v>44.4</v>
      </c>
      <c r="F277" s="17">
        <f t="shared" si="57"/>
        <v>0.41666666666666663</v>
      </c>
      <c r="G277" s="17">
        <f t="shared" si="58"/>
        <v>1.5</v>
      </c>
      <c r="S277">
        <f t="shared" si="48"/>
        <v>0</v>
      </c>
      <c r="T277">
        <f t="shared" si="49"/>
        <v>44.4</v>
      </c>
      <c r="U277">
        <f t="shared" si="50"/>
        <v>12.333333333333332</v>
      </c>
      <c r="W277">
        <f t="shared" si="51"/>
        <v>412.49999999999994</v>
      </c>
      <c r="X277">
        <f t="shared" si="52"/>
        <v>135.9666</v>
      </c>
      <c r="Y277">
        <f t="shared" si="53"/>
        <v>82.303842330699993</v>
      </c>
      <c r="Z277">
        <f>Table1[[#This Row],[Accel (N)]]+Table1[[#This Row],[RR (N)]]+Table1[[#This Row],[Aero Drag (N)]]</f>
        <v>630.77044233070001</v>
      </c>
      <c r="AA277">
        <f>Table1[[#This Row],[Total (N)]]*((E277/3.6)/1000)</f>
        <v>7.7795021220786325</v>
      </c>
      <c r="AB277">
        <f>Table1[[#This Row],[Power (kW)]]*1000</f>
        <v>7779.5021220786321</v>
      </c>
      <c r="AC277">
        <f>(Table1[[#This Row],[Power (kW)]]*1000)*D277</f>
        <v>2092686.070839152</v>
      </c>
      <c r="AD277" s="25">
        <f t="shared" si="54"/>
        <v>0</v>
      </c>
      <c r="AE277" s="25">
        <f t="shared" si="55"/>
        <v>7779.5021220786321</v>
      </c>
      <c r="AF277" s="25">
        <f>SUM($AD$8:AD277)</f>
        <v>210831.59313543478</v>
      </c>
      <c r="AG277" s="25">
        <f>SUM($AE$8:AE277)</f>
        <v>613998.53426370816</v>
      </c>
      <c r="AH277" s="25"/>
      <c r="AI277" s="37">
        <f>SUM($AD$8:AD277)</f>
        <v>210831.59313543478</v>
      </c>
      <c r="AJ277" s="37">
        <f>SUM($AE$8:AE277)</f>
        <v>613998.53426370816</v>
      </c>
      <c r="AK277" s="37">
        <f t="shared" si="56"/>
        <v>147582.11519480433</v>
      </c>
    </row>
    <row r="278" spans="2:37" x14ac:dyDescent="0.3">
      <c r="B278" s="3" t="s">
        <v>47</v>
      </c>
      <c r="C278" s="3">
        <v>270</v>
      </c>
      <c r="D278" s="3">
        <v>270</v>
      </c>
      <c r="E278" s="10">
        <v>45.9</v>
      </c>
      <c r="F278" s="17">
        <f t="shared" si="57"/>
        <v>0.2222222222222224</v>
      </c>
      <c r="G278" s="17">
        <f t="shared" si="58"/>
        <v>0.80000000000000071</v>
      </c>
      <c r="S278">
        <f t="shared" si="48"/>
        <v>0</v>
      </c>
      <c r="T278">
        <f t="shared" si="49"/>
        <v>45.9</v>
      </c>
      <c r="U278">
        <f t="shared" si="50"/>
        <v>12.75</v>
      </c>
      <c r="W278">
        <f t="shared" si="51"/>
        <v>220.00000000000017</v>
      </c>
      <c r="X278">
        <f t="shared" si="52"/>
        <v>135.9666</v>
      </c>
      <c r="Y278">
        <f t="shared" si="53"/>
        <v>87.95884975891876</v>
      </c>
      <c r="Z278">
        <f>Table1[[#This Row],[Accel (N)]]+Table1[[#This Row],[RR (N)]]+Table1[[#This Row],[Aero Drag (N)]]</f>
        <v>443.92544975891894</v>
      </c>
      <c r="AA278">
        <f>Table1[[#This Row],[Total (N)]]*((E278/3.6)/1000)</f>
        <v>5.6600494844262164</v>
      </c>
      <c r="AB278">
        <f>Table1[[#This Row],[Power (kW)]]*1000</f>
        <v>5660.0494844262166</v>
      </c>
      <c r="AC278">
        <f>(Table1[[#This Row],[Power (kW)]]*1000)*D278</f>
        <v>1528213.3607950786</v>
      </c>
      <c r="AD278" s="25">
        <f t="shared" si="54"/>
        <v>0</v>
      </c>
      <c r="AE278" s="25">
        <f t="shared" si="55"/>
        <v>5660.0494844262166</v>
      </c>
      <c r="AF278" s="25">
        <f>SUM($AD$8:AD278)</f>
        <v>210831.59313543478</v>
      </c>
      <c r="AG278" s="25">
        <f>SUM($AE$8:AE278)</f>
        <v>619658.58374813444</v>
      </c>
      <c r="AH278" s="25"/>
      <c r="AI278" s="37">
        <f>SUM($AD$8:AD278)</f>
        <v>210831.59313543478</v>
      </c>
      <c r="AJ278" s="37">
        <f>SUM($AE$8:AE278)</f>
        <v>619658.58374813444</v>
      </c>
      <c r="AK278" s="37">
        <f t="shared" si="56"/>
        <v>147582.11519480433</v>
      </c>
    </row>
    <row r="279" spans="2:37" x14ac:dyDescent="0.3">
      <c r="B279" s="3" t="s">
        <v>47</v>
      </c>
      <c r="C279" s="3">
        <v>271</v>
      </c>
      <c r="D279" s="3">
        <v>271</v>
      </c>
      <c r="E279" s="10">
        <v>46</v>
      </c>
      <c r="F279" s="17">
        <f t="shared" si="57"/>
        <v>-4.1666666666666269E-2</v>
      </c>
      <c r="G279" s="17">
        <f t="shared" si="58"/>
        <v>-0.14999999999999858</v>
      </c>
      <c r="S279">
        <f t="shared" si="48"/>
        <v>0</v>
      </c>
      <c r="T279">
        <f t="shared" si="49"/>
        <v>46</v>
      </c>
      <c r="U279">
        <f t="shared" si="50"/>
        <v>12.777777777777777</v>
      </c>
      <c r="W279">
        <f t="shared" si="51"/>
        <v>-41.249999999999609</v>
      </c>
      <c r="X279">
        <f t="shared" si="52"/>
        <v>135.9666</v>
      </c>
      <c r="Y279">
        <f t="shared" si="53"/>
        <v>88.342530218611117</v>
      </c>
      <c r="Z279">
        <f>Table1[[#This Row],[Accel (N)]]+Table1[[#This Row],[RR (N)]]+Table1[[#This Row],[Aero Drag (N)]]</f>
        <v>183.05913021861153</v>
      </c>
      <c r="AA279">
        <f>Table1[[#This Row],[Total (N)]]*((E279/3.6)/1000)</f>
        <v>2.3390888861267025</v>
      </c>
      <c r="AB279">
        <f>Table1[[#This Row],[Power (kW)]]*1000</f>
        <v>2339.0888861267026</v>
      </c>
      <c r="AC279">
        <f>(Table1[[#This Row],[Power (kW)]]*1000)*D279</f>
        <v>633893.08814033645</v>
      </c>
      <c r="AD279" s="25">
        <f t="shared" si="54"/>
        <v>0</v>
      </c>
      <c r="AE279" s="25">
        <f t="shared" si="55"/>
        <v>2339.0888861267026</v>
      </c>
      <c r="AF279" s="25">
        <f>SUM($AD$8:AD279)</f>
        <v>210831.59313543478</v>
      </c>
      <c r="AG279" s="25">
        <f>SUM($AE$8:AE279)</f>
        <v>621997.67263426119</v>
      </c>
      <c r="AH279" s="25"/>
      <c r="AI279" s="37">
        <f>SUM($AD$8:AD279)</f>
        <v>210831.59313543478</v>
      </c>
      <c r="AJ279" s="37">
        <f>SUM($AE$8:AE279)</f>
        <v>621997.67263426119</v>
      </c>
      <c r="AK279" s="37">
        <f t="shared" si="56"/>
        <v>147582.11519480433</v>
      </c>
    </row>
    <row r="280" spans="2:37" x14ac:dyDescent="0.3">
      <c r="B280" s="3" t="s">
        <v>47</v>
      </c>
      <c r="C280" s="3">
        <v>272</v>
      </c>
      <c r="D280" s="3">
        <v>272</v>
      </c>
      <c r="E280" s="10">
        <v>45.6</v>
      </c>
      <c r="F280" s="17">
        <f t="shared" si="57"/>
        <v>-9.7222222222222612E-2</v>
      </c>
      <c r="G280" s="17">
        <f t="shared" si="58"/>
        <v>-0.35000000000000142</v>
      </c>
      <c r="S280">
        <f t="shared" si="48"/>
        <v>0</v>
      </c>
      <c r="T280">
        <f t="shared" si="49"/>
        <v>45.6</v>
      </c>
      <c r="U280">
        <f t="shared" si="50"/>
        <v>12.666666666666666</v>
      </c>
      <c r="W280">
        <f t="shared" si="51"/>
        <v>-96.250000000000384</v>
      </c>
      <c r="X280">
        <f t="shared" si="52"/>
        <v>135.9666</v>
      </c>
      <c r="Y280">
        <f t="shared" si="53"/>
        <v>86.812818353200001</v>
      </c>
      <c r="Z280">
        <f>Table1[[#This Row],[Accel (N)]]+Table1[[#This Row],[RR (N)]]+Table1[[#This Row],[Aero Drag (N)]]</f>
        <v>126.52941835319962</v>
      </c>
      <c r="AA280">
        <f>Table1[[#This Row],[Total (N)]]*((E280/3.6)/1000)</f>
        <v>1.6027059658071952</v>
      </c>
      <c r="AB280">
        <f>Table1[[#This Row],[Power (kW)]]*1000</f>
        <v>1602.7059658071951</v>
      </c>
      <c r="AC280">
        <f>(Table1[[#This Row],[Power (kW)]]*1000)*D280</f>
        <v>435936.02269955707</v>
      </c>
      <c r="AD280" s="25">
        <f t="shared" si="54"/>
        <v>0</v>
      </c>
      <c r="AE280" s="25">
        <f t="shared" si="55"/>
        <v>1602.7059658071951</v>
      </c>
      <c r="AF280" s="25">
        <f>SUM($AD$8:AD280)</f>
        <v>210831.59313543478</v>
      </c>
      <c r="AG280" s="25">
        <f>SUM($AE$8:AE280)</f>
        <v>623600.37860006839</v>
      </c>
      <c r="AH280" s="25"/>
      <c r="AI280" s="37">
        <f>SUM($AD$8:AD280)</f>
        <v>210831.59313543478</v>
      </c>
      <c r="AJ280" s="37">
        <f>SUM($AE$8:AE280)</f>
        <v>623600.37860006839</v>
      </c>
      <c r="AK280" s="37">
        <f t="shared" si="56"/>
        <v>147582.11519480433</v>
      </c>
    </row>
    <row r="281" spans="2:37" x14ac:dyDescent="0.3">
      <c r="B281" s="3" t="s">
        <v>47</v>
      </c>
      <c r="C281" s="3">
        <v>273</v>
      </c>
      <c r="D281" s="3">
        <v>273</v>
      </c>
      <c r="E281" s="10">
        <v>45.3</v>
      </c>
      <c r="F281" s="17">
        <f t="shared" si="57"/>
        <v>-0.26388888888888867</v>
      </c>
      <c r="G281" s="17">
        <f t="shared" si="58"/>
        <v>-0.94999999999999929</v>
      </c>
      <c r="S281">
        <f t="shared" si="48"/>
        <v>0</v>
      </c>
      <c r="T281">
        <f t="shared" si="49"/>
        <v>45.3</v>
      </c>
      <c r="U281">
        <f t="shared" si="50"/>
        <v>12.583333333333332</v>
      </c>
      <c r="W281">
        <f t="shared" si="51"/>
        <v>-261.24999999999977</v>
      </c>
      <c r="X281">
        <f t="shared" si="52"/>
        <v>135.9666</v>
      </c>
      <c r="Y281">
        <f t="shared" si="53"/>
        <v>85.674301907518739</v>
      </c>
      <c r="Z281">
        <f>Table1[[#This Row],[Accel (N)]]+Table1[[#This Row],[RR (N)]]+Table1[[#This Row],[Aero Drag (N)]]</f>
        <v>-39.609098092481034</v>
      </c>
      <c r="AA281">
        <f>Table1[[#This Row],[Total (N)]]*((E281/3.6)/1000)</f>
        <v>-0.49841448433038626</v>
      </c>
      <c r="AB281">
        <f>Table1[[#This Row],[Power (kW)]]*1000</f>
        <v>-498.41448433038624</v>
      </c>
      <c r="AC281">
        <f>(Table1[[#This Row],[Power (kW)]]*1000)*D281</f>
        <v>-136067.15422219544</v>
      </c>
      <c r="AD281" s="25">
        <f t="shared" si="54"/>
        <v>498.41448433038624</v>
      </c>
      <c r="AE281" s="25">
        <f t="shared" si="55"/>
        <v>0</v>
      </c>
      <c r="AF281" s="25">
        <f>SUM($AD$8:AD281)</f>
        <v>211330.00761976518</v>
      </c>
      <c r="AG281" s="25">
        <f>SUM($AE$8:AE281)</f>
        <v>623600.37860006839</v>
      </c>
      <c r="AH281" s="25"/>
      <c r="AI281" s="37">
        <f>SUM($AD$8:AD281)</f>
        <v>211330.00761976518</v>
      </c>
      <c r="AJ281" s="37">
        <f>SUM($AE$8:AE281)</f>
        <v>623600.37860006839</v>
      </c>
      <c r="AK281" s="37">
        <f t="shared" si="56"/>
        <v>147931.00533383561</v>
      </c>
    </row>
    <row r="282" spans="2:37" x14ac:dyDescent="0.3">
      <c r="B282" s="3" t="s">
        <v>47</v>
      </c>
      <c r="C282" s="3">
        <v>274</v>
      </c>
      <c r="D282" s="3">
        <v>274</v>
      </c>
      <c r="E282" s="10">
        <v>43.7</v>
      </c>
      <c r="F282" s="17">
        <f t="shared" si="57"/>
        <v>-0.625</v>
      </c>
      <c r="G282" s="17">
        <f t="shared" si="58"/>
        <v>-2.25</v>
      </c>
      <c r="S282">
        <f t="shared" si="48"/>
        <v>0</v>
      </c>
      <c r="T282">
        <f t="shared" si="49"/>
        <v>43.7</v>
      </c>
      <c r="U282">
        <f t="shared" si="50"/>
        <v>12.138888888888889</v>
      </c>
      <c r="W282">
        <f t="shared" si="51"/>
        <v>-618.75</v>
      </c>
      <c r="X282">
        <f t="shared" si="52"/>
        <v>135.9666</v>
      </c>
      <c r="Y282">
        <f t="shared" si="53"/>
        <v>79.729133522296536</v>
      </c>
      <c r="Z282">
        <f>Table1[[#This Row],[Accel (N)]]+Table1[[#This Row],[RR (N)]]+Table1[[#This Row],[Aero Drag (N)]]</f>
        <v>-403.05426647770349</v>
      </c>
      <c r="AA282">
        <f>Table1[[#This Row],[Total (N)]]*((E282/3.6)/1000)</f>
        <v>-4.8926309569654567</v>
      </c>
      <c r="AB282">
        <f>Table1[[#This Row],[Power (kW)]]*1000</f>
        <v>-4892.6309569654568</v>
      </c>
      <c r="AC282">
        <f>(Table1[[#This Row],[Power (kW)]]*1000)*D282</f>
        <v>-1340580.8822085352</v>
      </c>
      <c r="AD282" s="25">
        <f t="shared" si="54"/>
        <v>4892.6309569654568</v>
      </c>
      <c r="AE282" s="25">
        <f t="shared" si="55"/>
        <v>0</v>
      </c>
      <c r="AF282" s="25">
        <f>SUM($AD$8:AD282)</f>
        <v>216222.63857673065</v>
      </c>
      <c r="AG282" s="25">
        <f>SUM($AE$8:AE282)</f>
        <v>623600.37860006839</v>
      </c>
      <c r="AH282" s="25"/>
      <c r="AI282" s="37">
        <f>SUM($AD$8:AD282)</f>
        <v>216222.63857673065</v>
      </c>
      <c r="AJ282" s="37">
        <f>SUM($AE$8:AE282)</f>
        <v>623600.37860006839</v>
      </c>
      <c r="AK282" s="37">
        <f t="shared" si="56"/>
        <v>151355.84700371145</v>
      </c>
    </row>
    <row r="283" spans="2:37" x14ac:dyDescent="0.3">
      <c r="B283" s="3" t="s">
        <v>47</v>
      </c>
      <c r="C283" s="3">
        <v>275</v>
      </c>
      <c r="D283" s="3">
        <v>275</v>
      </c>
      <c r="E283" s="10">
        <v>40.799999999999997</v>
      </c>
      <c r="F283" s="17">
        <f t="shared" si="57"/>
        <v>-0.79166666666666707</v>
      </c>
      <c r="G283" s="17">
        <f t="shared" si="58"/>
        <v>-2.8500000000000014</v>
      </c>
      <c r="S283">
        <f t="shared" si="48"/>
        <v>0</v>
      </c>
      <c r="T283">
        <f t="shared" si="49"/>
        <v>40.799999999999997</v>
      </c>
      <c r="U283">
        <f t="shared" si="50"/>
        <v>11.333333333333332</v>
      </c>
      <c r="W283">
        <f t="shared" si="51"/>
        <v>-783.75000000000045</v>
      </c>
      <c r="X283">
        <f t="shared" si="52"/>
        <v>135.9666</v>
      </c>
      <c r="Y283">
        <f t="shared" si="53"/>
        <v>69.498350426800002</v>
      </c>
      <c r="Z283">
        <f>Table1[[#This Row],[Accel (N)]]+Table1[[#This Row],[RR (N)]]+Table1[[#This Row],[Aero Drag (N)]]</f>
        <v>-578.28504957320047</v>
      </c>
      <c r="AA283">
        <f>Table1[[#This Row],[Total (N)]]*((E283/3.6)/1000)</f>
        <v>-6.5538972284962718</v>
      </c>
      <c r="AB283">
        <f>Table1[[#This Row],[Power (kW)]]*1000</f>
        <v>-6553.897228496272</v>
      </c>
      <c r="AC283">
        <f>(Table1[[#This Row],[Power (kW)]]*1000)*D283</f>
        <v>-1802321.7378364748</v>
      </c>
      <c r="AD283" s="25">
        <f t="shared" si="54"/>
        <v>6553.897228496272</v>
      </c>
      <c r="AE283" s="25">
        <f t="shared" si="55"/>
        <v>0</v>
      </c>
      <c r="AF283" s="25">
        <f>SUM($AD$8:AD283)</f>
        <v>222776.53580522691</v>
      </c>
      <c r="AG283" s="25">
        <f>SUM($AE$8:AE283)</f>
        <v>623600.37860006839</v>
      </c>
      <c r="AH283" s="25"/>
      <c r="AI283" s="37">
        <f>SUM($AD$8:AD283)</f>
        <v>222776.53580522691</v>
      </c>
      <c r="AJ283" s="37">
        <f>SUM($AE$8:AE283)</f>
        <v>623600.37860006839</v>
      </c>
      <c r="AK283" s="37">
        <f t="shared" si="56"/>
        <v>155943.57506365882</v>
      </c>
    </row>
    <row r="284" spans="2:37" x14ac:dyDescent="0.3">
      <c r="B284" s="3" t="s">
        <v>47</v>
      </c>
      <c r="C284" s="3">
        <v>276</v>
      </c>
      <c r="D284" s="3">
        <v>276</v>
      </c>
      <c r="E284" s="10">
        <v>38</v>
      </c>
      <c r="F284" s="17">
        <f t="shared" si="57"/>
        <v>-0.88888888888888862</v>
      </c>
      <c r="G284" s="17">
        <f t="shared" si="58"/>
        <v>-3.1999999999999993</v>
      </c>
      <c r="S284">
        <f t="shared" si="48"/>
        <v>0</v>
      </c>
      <c r="T284">
        <f t="shared" si="49"/>
        <v>38</v>
      </c>
      <c r="U284">
        <f t="shared" si="50"/>
        <v>10.555555555555555</v>
      </c>
      <c r="W284">
        <f t="shared" si="51"/>
        <v>-879.99999999999977</v>
      </c>
      <c r="X284">
        <f t="shared" si="52"/>
        <v>135.9666</v>
      </c>
      <c r="Y284">
        <f t="shared" si="53"/>
        <v>60.286679411944448</v>
      </c>
      <c r="Z284">
        <f>Table1[[#This Row],[Accel (N)]]+Table1[[#This Row],[RR (N)]]+Table1[[#This Row],[Aero Drag (N)]]</f>
        <v>-683.74672058805538</v>
      </c>
      <c r="AA284">
        <f>Table1[[#This Row],[Total (N)]]*((E284/3.6)/1000)</f>
        <v>-7.21732649509614</v>
      </c>
      <c r="AB284">
        <f>Table1[[#This Row],[Power (kW)]]*1000</f>
        <v>-7217.3264950961402</v>
      </c>
      <c r="AC284">
        <f>(Table1[[#This Row],[Power (kW)]]*1000)*D284</f>
        <v>-1991982.1126465348</v>
      </c>
      <c r="AD284" s="25">
        <f t="shared" si="54"/>
        <v>7217.3264950961402</v>
      </c>
      <c r="AE284" s="25">
        <f t="shared" si="55"/>
        <v>0</v>
      </c>
      <c r="AF284" s="25">
        <f>SUM($AD$8:AD284)</f>
        <v>229993.86230032306</v>
      </c>
      <c r="AG284" s="25">
        <f>SUM($AE$8:AE284)</f>
        <v>623600.37860006839</v>
      </c>
      <c r="AH284" s="25"/>
      <c r="AI284" s="37">
        <f>SUM($AD$8:AD284)</f>
        <v>229993.86230032306</v>
      </c>
      <c r="AJ284" s="37">
        <f>SUM($AE$8:AE284)</f>
        <v>623600.37860006839</v>
      </c>
      <c r="AK284" s="37">
        <f t="shared" si="56"/>
        <v>160995.70361022613</v>
      </c>
    </row>
    <row r="285" spans="2:37" x14ac:dyDescent="0.3">
      <c r="B285" s="3" t="s">
        <v>47</v>
      </c>
      <c r="C285" s="3">
        <v>277</v>
      </c>
      <c r="D285" s="3">
        <v>277</v>
      </c>
      <c r="E285" s="10">
        <v>34.4</v>
      </c>
      <c r="F285" s="17">
        <f t="shared" si="57"/>
        <v>-0.98611111111111127</v>
      </c>
      <c r="G285" s="17">
        <f t="shared" si="58"/>
        <v>-3.5500000000000007</v>
      </c>
      <c r="S285">
        <f t="shared" si="48"/>
        <v>0</v>
      </c>
      <c r="T285">
        <f t="shared" si="49"/>
        <v>34.4</v>
      </c>
      <c r="U285">
        <f t="shared" si="50"/>
        <v>9.5555555555555554</v>
      </c>
      <c r="W285">
        <f t="shared" si="51"/>
        <v>-976.25000000000011</v>
      </c>
      <c r="X285">
        <f t="shared" si="52"/>
        <v>135.9666</v>
      </c>
      <c r="Y285">
        <f t="shared" si="53"/>
        <v>49.405017277644447</v>
      </c>
      <c r="Z285">
        <f>Table1[[#This Row],[Accel (N)]]+Table1[[#This Row],[RR (N)]]+Table1[[#This Row],[Aero Drag (N)]]</f>
        <v>-790.8783827223557</v>
      </c>
      <c r="AA285">
        <f>Table1[[#This Row],[Total (N)]]*((E285/3.6)/1000)</f>
        <v>-7.5572823237913989</v>
      </c>
      <c r="AB285">
        <f>Table1[[#This Row],[Power (kW)]]*1000</f>
        <v>-7557.282323791399</v>
      </c>
      <c r="AC285">
        <f>(Table1[[#This Row],[Power (kW)]]*1000)*D285</f>
        <v>-2093367.2036902176</v>
      </c>
      <c r="AD285" s="25">
        <f t="shared" si="54"/>
        <v>7557.282323791399</v>
      </c>
      <c r="AE285" s="25">
        <f t="shared" si="55"/>
        <v>0</v>
      </c>
      <c r="AF285" s="25">
        <f>SUM($AD$8:AD285)</f>
        <v>237551.14462411447</v>
      </c>
      <c r="AG285" s="25">
        <f>SUM($AE$8:AE285)</f>
        <v>623600.37860006839</v>
      </c>
      <c r="AH285" s="25"/>
      <c r="AI285" s="37">
        <f>SUM($AD$8:AD285)</f>
        <v>237551.14462411447</v>
      </c>
      <c r="AJ285" s="37">
        <f>SUM($AE$8:AE285)</f>
        <v>623600.37860006839</v>
      </c>
      <c r="AK285" s="37">
        <f t="shared" si="56"/>
        <v>166285.80123688013</v>
      </c>
    </row>
    <row r="286" spans="2:37" x14ac:dyDescent="0.3">
      <c r="B286" s="3" t="s">
        <v>47</v>
      </c>
      <c r="C286" s="3">
        <v>278</v>
      </c>
      <c r="D286" s="3">
        <v>278</v>
      </c>
      <c r="E286" s="10">
        <v>30.9</v>
      </c>
      <c r="F286" s="17">
        <f t="shared" si="57"/>
        <v>-1.2361111111111109</v>
      </c>
      <c r="G286" s="17">
        <f t="shared" si="58"/>
        <v>-4.4499999999999993</v>
      </c>
      <c r="S286">
        <f t="shared" si="48"/>
        <v>0</v>
      </c>
      <c r="T286">
        <f t="shared" si="49"/>
        <v>30.9</v>
      </c>
      <c r="U286">
        <f t="shared" si="50"/>
        <v>8.5833333333333321</v>
      </c>
      <c r="W286">
        <f t="shared" si="51"/>
        <v>-1223.7499999999998</v>
      </c>
      <c r="X286">
        <f t="shared" si="52"/>
        <v>135.9666</v>
      </c>
      <c r="Y286">
        <f t="shared" si="53"/>
        <v>39.863105518918744</v>
      </c>
      <c r="Z286">
        <f>Table1[[#This Row],[Accel (N)]]+Table1[[#This Row],[RR (N)]]+Table1[[#This Row],[Aero Drag (N)]]</f>
        <v>-1047.9202944810811</v>
      </c>
      <c r="AA286">
        <f>Table1[[#This Row],[Total (N)]]*((E286/3.6)/1000)</f>
        <v>-8.9946491942959437</v>
      </c>
      <c r="AB286">
        <f>Table1[[#This Row],[Power (kW)]]*1000</f>
        <v>-8994.6491942959437</v>
      </c>
      <c r="AC286">
        <f>(Table1[[#This Row],[Power (kW)]]*1000)*D286</f>
        <v>-2500512.4760142723</v>
      </c>
      <c r="AD286" s="25">
        <f t="shared" si="54"/>
        <v>8994.6491942959437</v>
      </c>
      <c r="AE286" s="25">
        <f t="shared" si="55"/>
        <v>0</v>
      </c>
      <c r="AF286" s="25">
        <f>SUM($AD$8:AD286)</f>
        <v>246545.79381841043</v>
      </c>
      <c r="AG286" s="25">
        <f>SUM($AE$8:AE286)</f>
        <v>623600.37860006839</v>
      </c>
      <c r="AH286" s="25"/>
      <c r="AI286" s="37">
        <f>SUM($AD$8:AD286)</f>
        <v>246545.79381841043</v>
      </c>
      <c r="AJ286" s="37">
        <f>SUM($AE$8:AE286)</f>
        <v>623600.37860006839</v>
      </c>
      <c r="AK286" s="37">
        <f t="shared" si="56"/>
        <v>172582.05567288728</v>
      </c>
    </row>
    <row r="287" spans="2:37" x14ac:dyDescent="0.3">
      <c r="B287" s="3" t="s">
        <v>47</v>
      </c>
      <c r="C287" s="3">
        <v>279</v>
      </c>
      <c r="D287" s="3">
        <v>279</v>
      </c>
      <c r="E287" s="10">
        <v>25.5</v>
      </c>
      <c r="F287" s="17">
        <f t="shared" si="57"/>
        <v>-1.3194444444444444</v>
      </c>
      <c r="G287" s="17">
        <f t="shared" si="58"/>
        <v>-4.75</v>
      </c>
      <c r="S287">
        <f t="shared" si="48"/>
        <v>0</v>
      </c>
      <c r="T287">
        <f t="shared" si="49"/>
        <v>25.5</v>
      </c>
      <c r="U287">
        <f t="shared" si="50"/>
        <v>7.083333333333333</v>
      </c>
      <c r="W287">
        <f t="shared" si="51"/>
        <v>-1306.25</v>
      </c>
      <c r="X287">
        <f t="shared" si="52"/>
        <v>135.9666</v>
      </c>
      <c r="Y287">
        <f t="shared" si="53"/>
        <v>27.147793135468753</v>
      </c>
      <c r="Z287">
        <f>Table1[[#This Row],[Accel (N)]]+Table1[[#This Row],[RR (N)]]+Table1[[#This Row],[Aero Drag (N)]]</f>
        <v>-1143.1356068645314</v>
      </c>
      <c r="AA287">
        <f>Table1[[#This Row],[Total (N)]]*((E287/3.6)/1000)</f>
        <v>-8.0972105486237638</v>
      </c>
      <c r="AB287">
        <f>Table1[[#This Row],[Power (kW)]]*1000</f>
        <v>-8097.2105486237633</v>
      </c>
      <c r="AC287">
        <f>(Table1[[#This Row],[Power (kW)]]*1000)*D287</f>
        <v>-2259121.7430660301</v>
      </c>
      <c r="AD287" s="25">
        <f t="shared" si="54"/>
        <v>8097.2105486237633</v>
      </c>
      <c r="AE287" s="25">
        <f t="shared" si="55"/>
        <v>0</v>
      </c>
      <c r="AF287" s="25">
        <f>SUM($AD$8:AD287)</f>
        <v>254643.00436703418</v>
      </c>
      <c r="AG287" s="25">
        <f>SUM($AE$8:AE287)</f>
        <v>623600.37860006839</v>
      </c>
      <c r="AH287" s="25"/>
      <c r="AI287" s="37">
        <f>SUM($AD$8:AD287)</f>
        <v>254643.00436703418</v>
      </c>
      <c r="AJ287" s="37">
        <f>SUM($AE$8:AE287)</f>
        <v>623600.37860006839</v>
      </c>
      <c r="AK287" s="37">
        <f t="shared" si="56"/>
        <v>178250.10305692392</v>
      </c>
    </row>
    <row r="288" spans="2:37" x14ac:dyDescent="0.3">
      <c r="B288" s="3" t="s">
        <v>47</v>
      </c>
      <c r="C288" s="3">
        <v>280</v>
      </c>
      <c r="D288" s="3">
        <v>280</v>
      </c>
      <c r="E288" s="10">
        <v>21.4</v>
      </c>
      <c r="F288" s="17">
        <f t="shared" si="57"/>
        <v>-0.73611111111111116</v>
      </c>
      <c r="G288" s="17">
        <f t="shared" si="58"/>
        <v>-2.6500000000000004</v>
      </c>
      <c r="S288">
        <f t="shared" si="48"/>
        <v>0</v>
      </c>
      <c r="T288">
        <f t="shared" si="49"/>
        <v>21.4</v>
      </c>
      <c r="U288">
        <f t="shared" si="50"/>
        <v>5.9444444444444438</v>
      </c>
      <c r="W288">
        <f t="shared" si="51"/>
        <v>-728.75</v>
      </c>
      <c r="X288">
        <f t="shared" si="52"/>
        <v>135.9666</v>
      </c>
      <c r="Y288">
        <f t="shared" si="53"/>
        <v>19.119728326519443</v>
      </c>
      <c r="Z288">
        <f>Table1[[#This Row],[Accel (N)]]+Table1[[#This Row],[RR (N)]]+Table1[[#This Row],[Aero Drag (N)]]</f>
        <v>-573.66367167348062</v>
      </c>
      <c r="AA288">
        <f>Table1[[#This Row],[Total (N)]]*((E288/3.6)/1000)</f>
        <v>-3.4101118260590235</v>
      </c>
      <c r="AB288">
        <f>Table1[[#This Row],[Power (kW)]]*1000</f>
        <v>-3410.1118260590233</v>
      </c>
      <c r="AC288">
        <f>(Table1[[#This Row],[Power (kW)]]*1000)*D288</f>
        <v>-954831.31129652658</v>
      </c>
      <c r="AD288" s="25">
        <f t="shared" si="54"/>
        <v>3410.1118260590233</v>
      </c>
      <c r="AE288" s="25">
        <f t="shared" si="55"/>
        <v>0</v>
      </c>
      <c r="AF288" s="25">
        <f>SUM($AD$8:AD288)</f>
        <v>258053.11619309321</v>
      </c>
      <c r="AG288" s="25">
        <f>SUM($AE$8:AE288)</f>
        <v>623600.37860006839</v>
      </c>
      <c r="AH288" s="25"/>
      <c r="AI288" s="37">
        <f>SUM($AD$8:AD288)</f>
        <v>258053.11619309321</v>
      </c>
      <c r="AJ288" s="37">
        <f>SUM($AE$8:AE288)</f>
        <v>623600.37860006839</v>
      </c>
      <c r="AK288" s="37">
        <f t="shared" si="56"/>
        <v>180637.18133516525</v>
      </c>
    </row>
    <row r="289" spans="2:37" x14ac:dyDescent="0.3">
      <c r="B289" s="3" t="s">
        <v>47</v>
      </c>
      <c r="C289" s="3">
        <v>281</v>
      </c>
      <c r="D289" s="3">
        <v>281</v>
      </c>
      <c r="E289" s="10">
        <v>20.2</v>
      </c>
      <c r="F289" s="17">
        <f t="shared" si="57"/>
        <v>0.20833333333333331</v>
      </c>
      <c r="G289" s="17">
        <f t="shared" si="58"/>
        <v>0.75</v>
      </c>
      <c r="S289">
        <f t="shared" si="48"/>
        <v>0</v>
      </c>
      <c r="T289">
        <f t="shared" si="49"/>
        <v>20.2</v>
      </c>
      <c r="U289">
        <f t="shared" si="50"/>
        <v>5.6111111111111107</v>
      </c>
      <c r="W289">
        <f t="shared" si="51"/>
        <v>206.24999999999997</v>
      </c>
      <c r="X289">
        <f t="shared" si="52"/>
        <v>135.9666</v>
      </c>
      <c r="Y289">
        <f t="shared" si="53"/>
        <v>17.035579409452776</v>
      </c>
      <c r="Z289">
        <f>Table1[[#This Row],[Accel (N)]]+Table1[[#This Row],[RR (N)]]+Table1[[#This Row],[Aero Drag (N)]]</f>
        <v>359.25217940945276</v>
      </c>
      <c r="AA289">
        <f>Table1[[#This Row],[Total (N)]]*((E289/3.6)/1000)</f>
        <v>2.0158038955752628</v>
      </c>
      <c r="AB289">
        <f>Table1[[#This Row],[Power (kW)]]*1000</f>
        <v>2015.8038955752629</v>
      </c>
      <c r="AC289">
        <f>(Table1[[#This Row],[Power (kW)]]*1000)*D289</f>
        <v>566440.89465664886</v>
      </c>
      <c r="AD289" s="25">
        <f t="shared" si="54"/>
        <v>0</v>
      </c>
      <c r="AE289" s="25">
        <f t="shared" si="55"/>
        <v>2015.8038955752629</v>
      </c>
      <c r="AF289" s="25">
        <f>SUM($AD$8:AD289)</f>
        <v>258053.11619309321</v>
      </c>
      <c r="AG289" s="25">
        <f>SUM($AE$8:AE289)</f>
        <v>625616.18249564362</v>
      </c>
      <c r="AH289" s="25"/>
      <c r="AI289" s="37">
        <f>SUM($AD$8:AD289)</f>
        <v>258053.11619309321</v>
      </c>
      <c r="AJ289" s="37">
        <f>SUM($AE$8:AE289)</f>
        <v>625616.18249564362</v>
      </c>
      <c r="AK289" s="37">
        <f t="shared" si="56"/>
        <v>180637.18133516525</v>
      </c>
    </row>
    <row r="290" spans="2:37" x14ac:dyDescent="0.3">
      <c r="B290" s="3" t="s">
        <v>47</v>
      </c>
      <c r="C290" s="3">
        <v>282</v>
      </c>
      <c r="D290" s="3">
        <v>282</v>
      </c>
      <c r="E290" s="10">
        <v>22.9</v>
      </c>
      <c r="F290" s="17">
        <f t="shared" si="57"/>
        <v>0.88888888888888917</v>
      </c>
      <c r="G290" s="17">
        <f t="shared" si="58"/>
        <v>3.2000000000000011</v>
      </c>
      <c r="S290">
        <f t="shared" si="48"/>
        <v>0</v>
      </c>
      <c r="T290">
        <f t="shared" si="49"/>
        <v>22.9</v>
      </c>
      <c r="U290">
        <f t="shared" si="50"/>
        <v>6.3611111111111107</v>
      </c>
      <c r="W290">
        <f t="shared" si="51"/>
        <v>880.00000000000023</v>
      </c>
      <c r="X290">
        <f t="shared" si="52"/>
        <v>135.9666</v>
      </c>
      <c r="Y290">
        <f t="shared" si="53"/>
        <v>21.894001073696526</v>
      </c>
      <c r="Z290">
        <f>Table1[[#This Row],[Accel (N)]]+Table1[[#This Row],[RR (N)]]+Table1[[#This Row],[Aero Drag (N)]]</f>
        <v>1037.8606010736967</v>
      </c>
      <c r="AA290">
        <f>Table1[[#This Row],[Total (N)]]*((E290/3.6)/1000)</f>
        <v>6.6019466012743475</v>
      </c>
      <c r="AB290">
        <f>Table1[[#This Row],[Power (kW)]]*1000</f>
        <v>6601.9466012743478</v>
      </c>
      <c r="AC290">
        <f>(Table1[[#This Row],[Power (kW)]]*1000)*D290</f>
        <v>1861748.9415593662</v>
      </c>
      <c r="AD290" s="25">
        <f t="shared" si="54"/>
        <v>0</v>
      </c>
      <c r="AE290" s="25">
        <f t="shared" si="55"/>
        <v>6601.9466012743478</v>
      </c>
      <c r="AF290" s="25">
        <f>SUM($AD$8:AD290)</f>
        <v>258053.11619309321</v>
      </c>
      <c r="AG290" s="25">
        <f>SUM($AE$8:AE290)</f>
        <v>632218.12909691792</v>
      </c>
      <c r="AH290" s="25"/>
      <c r="AI290" s="37">
        <f>SUM($AD$8:AD290)</f>
        <v>258053.11619309321</v>
      </c>
      <c r="AJ290" s="37">
        <f>SUM($AE$8:AE290)</f>
        <v>632218.12909691792</v>
      </c>
      <c r="AK290" s="37">
        <f t="shared" si="56"/>
        <v>180637.18133516525</v>
      </c>
    </row>
    <row r="291" spans="2:37" x14ac:dyDescent="0.3">
      <c r="B291" s="3" t="s">
        <v>47</v>
      </c>
      <c r="C291" s="3">
        <v>283</v>
      </c>
      <c r="D291" s="3">
        <v>283</v>
      </c>
      <c r="E291" s="10">
        <v>26.6</v>
      </c>
      <c r="F291" s="17">
        <f t="shared" si="57"/>
        <v>1.0138888888888891</v>
      </c>
      <c r="G291" s="17">
        <f t="shared" si="58"/>
        <v>3.6500000000000004</v>
      </c>
      <c r="S291">
        <f t="shared" si="48"/>
        <v>0</v>
      </c>
      <c r="T291">
        <f t="shared" si="49"/>
        <v>26.6</v>
      </c>
      <c r="U291">
        <f t="shared" si="50"/>
        <v>7.3888888888888893</v>
      </c>
      <c r="W291">
        <f t="shared" si="51"/>
        <v>1003.7500000000002</v>
      </c>
      <c r="X291">
        <f t="shared" si="52"/>
        <v>135.9666</v>
      </c>
      <c r="Y291">
        <f t="shared" si="53"/>
        <v>29.540472911852785</v>
      </c>
      <c r="Z291">
        <f>Table1[[#This Row],[Accel (N)]]+Table1[[#This Row],[RR (N)]]+Table1[[#This Row],[Aero Drag (N)]]</f>
        <v>1169.2570729118529</v>
      </c>
      <c r="AA291">
        <f>Table1[[#This Row],[Total (N)]]*((E291/3.6)/1000)</f>
        <v>8.6395105942931352</v>
      </c>
      <c r="AB291">
        <f>Table1[[#This Row],[Power (kW)]]*1000</f>
        <v>8639.510594293135</v>
      </c>
      <c r="AC291">
        <f>(Table1[[#This Row],[Power (kW)]]*1000)*D291</f>
        <v>2444981.4981849571</v>
      </c>
      <c r="AD291" s="25">
        <f t="shared" si="54"/>
        <v>0</v>
      </c>
      <c r="AE291" s="25">
        <f t="shared" si="55"/>
        <v>8639.510594293135</v>
      </c>
      <c r="AF291" s="25">
        <f>SUM($AD$8:AD291)</f>
        <v>258053.11619309321</v>
      </c>
      <c r="AG291" s="25">
        <f>SUM($AE$8:AE291)</f>
        <v>640857.63969121105</v>
      </c>
      <c r="AH291" s="25"/>
      <c r="AI291" s="37">
        <f>SUM($AD$8:AD291)</f>
        <v>258053.11619309321</v>
      </c>
      <c r="AJ291" s="37">
        <f>SUM($AE$8:AE291)</f>
        <v>640857.63969121105</v>
      </c>
      <c r="AK291" s="37">
        <f t="shared" si="56"/>
        <v>180637.18133516525</v>
      </c>
    </row>
    <row r="292" spans="2:37" x14ac:dyDescent="0.3">
      <c r="B292" s="3" t="s">
        <v>47</v>
      </c>
      <c r="C292" s="3">
        <v>284</v>
      </c>
      <c r="D292" s="3">
        <v>284</v>
      </c>
      <c r="E292" s="10">
        <v>30.2</v>
      </c>
      <c r="F292" s="17">
        <f t="shared" si="57"/>
        <v>1.0416666666666667</v>
      </c>
      <c r="G292" s="17">
        <f t="shared" si="58"/>
        <v>3.75</v>
      </c>
      <c r="S292">
        <f t="shared" si="48"/>
        <v>0</v>
      </c>
      <c r="T292">
        <f t="shared" si="49"/>
        <v>30.2</v>
      </c>
      <c r="U292">
        <f t="shared" si="50"/>
        <v>8.3888888888888893</v>
      </c>
      <c r="W292">
        <f t="shared" si="51"/>
        <v>1031.25</v>
      </c>
      <c r="X292">
        <f t="shared" si="52"/>
        <v>135.9666</v>
      </c>
      <c r="Y292">
        <f t="shared" si="53"/>
        <v>38.077467514452792</v>
      </c>
      <c r="Z292">
        <f>Table1[[#This Row],[Accel (N)]]+Table1[[#This Row],[RR (N)]]+Table1[[#This Row],[Aero Drag (N)]]</f>
        <v>1205.2940675144528</v>
      </c>
      <c r="AA292">
        <f>Table1[[#This Row],[Total (N)]]*((E292/3.6)/1000)</f>
        <v>10.111078010815687</v>
      </c>
      <c r="AB292">
        <f>Table1[[#This Row],[Power (kW)]]*1000</f>
        <v>10111.078010815687</v>
      </c>
      <c r="AC292">
        <f>(Table1[[#This Row],[Power (kW)]]*1000)*D292</f>
        <v>2871546.1550716553</v>
      </c>
      <c r="AD292" s="25">
        <f t="shared" si="54"/>
        <v>0</v>
      </c>
      <c r="AE292" s="25">
        <f t="shared" si="55"/>
        <v>10111.078010815687</v>
      </c>
      <c r="AF292" s="25">
        <f>SUM($AD$8:AD292)</f>
        <v>258053.11619309321</v>
      </c>
      <c r="AG292" s="25">
        <f>SUM($AE$8:AE292)</f>
        <v>650968.71770202671</v>
      </c>
      <c r="AH292" s="25"/>
      <c r="AI292" s="37">
        <f>SUM($AD$8:AD292)</f>
        <v>258053.11619309321</v>
      </c>
      <c r="AJ292" s="37">
        <f>SUM($AE$8:AE292)</f>
        <v>650968.71770202671</v>
      </c>
      <c r="AK292" s="37">
        <f t="shared" si="56"/>
        <v>180637.18133516525</v>
      </c>
    </row>
    <row r="293" spans="2:37" x14ac:dyDescent="0.3">
      <c r="B293" s="3" t="s">
        <v>47</v>
      </c>
      <c r="C293" s="3">
        <v>285</v>
      </c>
      <c r="D293" s="3">
        <v>285</v>
      </c>
      <c r="E293" s="10">
        <v>34.1</v>
      </c>
      <c r="F293" s="17">
        <f t="shared" si="57"/>
        <v>0.99999999999999989</v>
      </c>
      <c r="G293" s="17">
        <f t="shared" si="58"/>
        <v>3.5999999999999996</v>
      </c>
      <c r="S293">
        <f t="shared" si="48"/>
        <v>0</v>
      </c>
      <c r="T293">
        <f t="shared" si="49"/>
        <v>34.1</v>
      </c>
      <c r="U293">
        <f t="shared" si="50"/>
        <v>9.4722222222222232</v>
      </c>
      <c r="W293">
        <f t="shared" si="51"/>
        <v>989.99999999999989</v>
      </c>
      <c r="X293">
        <f t="shared" si="52"/>
        <v>135.9666</v>
      </c>
      <c r="Y293">
        <f t="shared" si="53"/>
        <v>48.547059340029875</v>
      </c>
      <c r="Z293">
        <f>Table1[[#This Row],[Accel (N)]]+Table1[[#This Row],[RR (N)]]+Table1[[#This Row],[Aero Drag (N)]]</f>
        <v>1174.5136593400298</v>
      </c>
      <c r="AA293">
        <f>Table1[[#This Row],[Total (N)]]*((E293/3.6)/1000)</f>
        <v>11.125254384304172</v>
      </c>
      <c r="AB293">
        <f>Table1[[#This Row],[Power (kW)]]*1000</f>
        <v>11125.254384304173</v>
      </c>
      <c r="AC293">
        <f>(Table1[[#This Row],[Power (kW)]]*1000)*D293</f>
        <v>3170697.4995266893</v>
      </c>
      <c r="AD293" s="25">
        <f t="shared" si="54"/>
        <v>0</v>
      </c>
      <c r="AE293" s="25">
        <f t="shared" si="55"/>
        <v>11125.254384304173</v>
      </c>
      <c r="AF293" s="25">
        <f>SUM($AD$8:AD293)</f>
        <v>258053.11619309321</v>
      </c>
      <c r="AG293" s="25">
        <f>SUM($AE$8:AE293)</f>
        <v>662093.97208633088</v>
      </c>
      <c r="AH293" s="25"/>
      <c r="AI293" s="37">
        <f>SUM($AD$8:AD293)</f>
        <v>258053.11619309321</v>
      </c>
      <c r="AJ293" s="37">
        <f>SUM($AE$8:AE293)</f>
        <v>662093.97208633088</v>
      </c>
      <c r="AK293" s="37">
        <f t="shared" si="56"/>
        <v>180637.18133516525</v>
      </c>
    </row>
    <row r="294" spans="2:37" x14ac:dyDescent="0.3">
      <c r="B294" s="3" t="s">
        <v>47</v>
      </c>
      <c r="C294" s="3">
        <v>286</v>
      </c>
      <c r="D294" s="3">
        <v>286</v>
      </c>
      <c r="E294" s="10">
        <v>37.4</v>
      </c>
      <c r="F294" s="17">
        <f t="shared" si="57"/>
        <v>0.91666666666666685</v>
      </c>
      <c r="G294" s="17">
        <f t="shared" si="58"/>
        <v>3.3000000000000007</v>
      </c>
      <c r="S294">
        <f t="shared" si="48"/>
        <v>0</v>
      </c>
      <c r="T294">
        <f t="shared" si="49"/>
        <v>37.4</v>
      </c>
      <c r="U294">
        <f t="shared" si="50"/>
        <v>10.388888888888888</v>
      </c>
      <c r="W294">
        <f t="shared" si="51"/>
        <v>907.50000000000023</v>
      </c>
      <c r="X294">
        <f t="shared" si="52"/>
        <v>135.9666</v>
      </c>
      <c r="Y294">
        <f t="shared" si="53"/>
        <v>58.397919455852772</v>
      </c>
      <c r="Z294">
        <f>Table1[[#This Row],[Accel (N)]]+Table1[[#This Row],[RR (N)]]+Table1[[#This Row],[Aero Drag (N)]]</f>
        <v>1101.864519455853</v>
      </c>
      <c r="AA294">
        <f>Table1[[#This Row],[Total (N)]]*((E294/3.6)/1000)</f>
        <v>11.447148063235804</v>
      </c>
      <c r="AB294">
        <f>Table1[[#This Row],[Power (kW)]]*1000</f>
        <v>11447.148063235805</v>
      </c>
      <c r="AC294">
        <f>(Table1[[#This Row],[Power (kW)]]*1000)*D294</f>
        <v>3273884.3460854404</v>
      </c>
      <c r="AD294" s="25">
        <f t="shared" si="54"/>
        <v>0</v>
      </c>
      <c r="AE294" s="25">
        <f t="shared" si="55"/>
        <v>11447.148063235805</v>
      </c>
      <c r="AF294" s="25">
        <f>SUM($AD$8:AD294)</f>
        <v>258053.11619309321</v>
      </c>
      <c r="AG294" s="25">
        <f>SUM($AE$8:AE294)</f>
        <v>673541.12014956668</v>
      </c>
      <c r="AH294" s="25"/>
      <c r="AI294" s="37">
        <f>SUM($AD$8:AD294)</f>
        <v>258053.11619309321</v>
      </c>
      <c r="AJ294" s="37">
        <f>SUM($AE$8:AE294)</f>
        <v>673541.12014956668</v>
      </c>
      <c r="AK294" s="37">
        <f t="shared" si="56"/>
        <v>180637.18133516525</v>
      </c>
    </row>
    <row r="295" spans="2:37" x14ac:dyDescent="0.3">
      <c r="B295" s="3" t="s">
        <v>47</v>
      </c>
      <c r="C295" s="3">
        <v>287</v>
      </c>
      <c r="D295" s="3">
        <v>287</v>
      </c>
      <c r="E295" s="10">
        <v>40.700000000000003</v>
      </c>
      <c r="F295" s="17">
        <f t="shared" si="57"/>
        <v>0.91666666666666685</v>
      </c>
      <c r="G295" s="17">
        <f t="shared" si="58"/>
        <v>3.3000000000000007</v>
      </c>
      <c r="S295">
        <f t="shared" si="48"/>
        <v>0</v>
      </c>
      <c r="T295">
        <f t="shared" si="49"/>
        <v>40.700000000000003</v>
      </c>
      <c r="U295">
        <f t="shared" si="50"/>
        <v>11.305555555555555</v>
      </c>
      <c r="W295">
        <f t="shared" si="51"/>
        <v>907.50000000000023</v>
      </c>
      <c r="X295">
        <f t="shared" si="52"/>
        <v>135.9666</v>
      </c>
      <c r="Y295">
        <f t="shared" si="53"/>
        <v>69.158089736213199</v>
      </c>
      <c r="Z295">
        <f>Table1[[#This Row],[Accel (N)]]+Table1[[#This Row],[RR (N)]]+Table1[[#This Row],[Aero Drag (N)]]</f>
        <v>1112.6246897362134</v>
      </c>
      <c r="AA295">
        <f>Table1[[#This Row],[Total (N)]]*((E295/3.6)/1000)</f>
        <v>12.578840242295524</v>
      </c>
      <c r="AB295">
        <f>Table1[[#This Row],[Power (kW)]]*1000</f>
        <v>12578.840242295524</v>
      </c>
      <c r="AC295">
        <f>(Table1[[#This Row],[Power (kW)]]*1000)*D295</f>
        <v>3610127.1495388155</v>
      </c>
      <c r="AD295" s="25">
        <f t="shared" si="54"/>
        <v>0</v>
      </c>
      <c r="AE295" s="25">
        <f t="shared" si="55"/>
        <v>12578.840242295524</v>
      </c>
      <c r="AF295" s="25">
        <f>SUM($AD$8:AD295)</f>
        <v>258053.11619309321</v>
      </c>
      <c r="AG295" s="25">
        <f>SUM($AE$8:AE295)</f>
        <v>686119.9603918622</v>
      </c>
      <c r="AH295" s="25"/>
      <c r="AI295" s="37">
        <f>SUM($AD$8:AD295)</f>
        <v>258053.11619309321</v>
      </c>
      <c r="AJ295" s="37">
        <f>SUM($AE$8:AE295)</f>
        <v>686119.9603918622</v>
      </c>
      <c r="AK295" s="37">
        <f t="shared" si="56"/>
        <v>180637.18133516525</v>
      </c>
    </row>
    <row r="296" spans="2:37" x14ac:dyDescent="0.3">
      <c r="B296" s="3" t="s">
        <v>47</v>
      </c>
      <c r="C296" s="3">
        <v>288</v>
      </c>
      <c r="D296" s="3">
        <v>288</v>
      </c>
      <c r="E296" s="10">
        <v>44</v>
      </c>
      <c r="F296" s="17">
        <f t="shared" si="57"/>
        <v>0.91666666666666585</v>
      </c>
      <c r="G296" s="17">
        <f t="shared" si="58"/>
        <v>3.2999999999999972</v>
      </c>
      <c r="S296">
        <f t="shared" si="48"/>
        <v>0</v>
      </c>
      <c r="T296">
        <f t="shared" si="49"/>
        <v>44</v>
      </c>
      <c r="U296">
        <f t="shared" si="50"/>
        <v>12.222222222222221</v>
      </c>
      <c r="W296">
        <f t="shared" si="51"/>
        <v>907.4999999999992</v>
      </c>
      <c r="X296">
        <f t="shared" si="52"/>
        <v>135.9666</v>
      </c>
      <c r="Y296">
        <f t="shared" si="53"/>
        <v>80.827570181111113</v>
      </c>
      <c r="Z296">
        <f>Table1[[#This Row],[Accel (N)]]+Table1[[#This Row],[RR (N)]]+Table1[[#This Row],[Aero Drag (N)]]</f>
        <v>1124.2941701811103</v>
      </c>
      <c r="AA296">
        <f>Table1[[#This Row],[Total (N)]]*((E296/3.6)/1000)</f>
        <v>13.741373191102458</v>
      </c>
      <c r="AB296">
        <f>Table1[[#This Row],[Power (kW)]]*1000</f>
        <v>13741.373191102457</v>
      </c>
      <c r="AC296">
        <f>(Table1[[#This Row],[Power (kW)]]*1000)*D296</f>
        <v>3957515.4790375074</v>
      </c>
      <c r="AD296" s="25">
        <f t="shared" si="54"/>
        <v>0</v>
      </c>
      <c r="AE296" s="25">
        <f t="shared" si="55"/>
        <v>13741.373191102457</v>
      </c>
      <c r="AF296" s="25">
        <f>SUM($AD$8:AD296)</f>
        <v>258053.11619309321</v>
      </c>
      <c r="AG296" s="25">
        <f>SUM($AE$8:AE296)</f>
        <v>699861.33358296461</v>
      </c>
      <c r="AH296" s="25"/>
      <c r="AI296" s="37">
        <f>SUM($AD$8:AD296)</f>
        <v>258053.11619309321</v>
      </c>
      <c r="AJ296" s="37">
        <f>SUM($AE$8:AE296)</f>
        <v>699861.33358296461</v>
      </c>
      <c r="AK296" s="37">
        <f t="shared" si="56"/>
        <v>180637.18133516525</v>
      </c>
    </row>
    <row r="297" spans="2:37" x14ac:dyDescent="0.3">
      <c r="B297" s="3" t="s">
        <v>47</v>
      </c>
      <c r="C297" s="3">
        <v>289</v>
      </c>
      <c r="D297" s="3">
        <v>289</v>
      </c>
      <c r="E297" s="10">
        <v>47.3</v>
      </c>
      <c r="F297" s="17">
        <f t="shared" si="57"/>
        <v>0.72222222222222265</v>
      </c>
      <c r="G297" s="17">
        <f t="shared" si="58"/>
        <v>2.6000000000000014</v>
      </c>
      <c r="S297">
        <f t="shared" si="48"/>
        <v>0</v>
      </c>
      <c r="T297">
        <f t="shared" si="49"/>
        <v>47.3</v>
      </c>
      <c r="U297">
        <f t="shared" si="50"/>
        <v>13.138888888888888</v>
      </c>
      <c r="W297">
        <f t="shared" si="51"/>
        <v>715.00000000000045</v>
      </c>
      <c r="X297">
        <f t="shared" si="52"/>
        <v>135.9666</v>
      </c>
      <c r="Y297">
        <f t="shared" si="53"/>
        <v>93.406360790546529</v>
      </c>
      <c r="Z297">
        <f>Table1[[#This Row],[Accel (N)]]+Table1[[#This Row],[RR (N)]]+Table1[[#This Row],[Aero Drag (N)]]</f>
        <v>944.37296079054693</v>
      </c>
      <c r="AA297">
        <f>Table1[[#This Row],[Total (N)]]*((E297/3.6)/1000)</f>
        <v>12.408011401498017</v>
      </c>
      <c r="AB297">
        <f>Table1[[#This Row],[Power (kW)]]*1000</f>
        <v>12408.011401498017</v>
      </c>
      <c r="AC297">
        <f>(Table1[[#This Row],[Power (kW)]]*1000)*D297</f>
        <v>3585915.2950329268</v>
      </c>
      <c r="AD297" s="25">
        <f t="shared" si="54"/>
        <v>0</v>
      </c>
      <c r="AE297" s="25">
        <f t="shared" si="55"/>
        <v>12408.011401498017</v>
      </c>
      <c r="AF297" s="25">
        <f>SUM($AD$8:AD297)</f>
        <v>258053.11619309321</v>
      </c>
      <c r="AG297" s="25">
        <f>SUM($AE$8:AE297)</f>
        <v>712269.3449844626</v>
      </c>
      <c r="AH297" s="25"/>
      <c r="AI297" s="37">
        <f>SUM($AD$8:AD297)</f>
        <v>258053.11619309321</v>
      </c>
      <c r="AJ297" s="37">
        <f>SUM($AE$8:AE297)</f>
        <v>712269.3449844626</v>
      </c>
      <c r="AK297" s="37">
        <f t="shared" si="56"/>
        <v>180637.18133516525</v>
      </c>
    </row>
    <row r="298" spans="2:37" x14ac:dyDescent="0.3">
      <c r="B298" s="3" t="s">
        <v>47</v>
      </c>
      <c r="C298" s="3">
        <v>290</v>
      </c>
      <c r="D298" s="3">
        <v>290</v>
      </c>
      <c r="E298" s="10">
        <v>49.2</v>
      </c>
      <c r="F298" s="17">
        <f t="shared" si="57"/>
        <v>0.34722222222222221</v>
      </c>
      <c r="G298" s="17">
        <f t="shared" si="58"/>
        <v>1.25</v>
      </c>
      <c r="S298">
        <f t="shared" si="48"/>
        <v>0</v>
      </c>
      <c r="T298">
        <f t="shared" si="49"/>
        <v>49.2</v>
      </c>
      <c r="U298">
        <f t="shared" si="50"/>
        <v>13.666666666666668</v>
      </c>
      <c r="W298">
        <f t="shared" si="51"/>
        <v>343.75</v>
      </c>
      <c r="X298">
        <f t="shared" si="52"/>
        <v>135.9666</v>
      </c>
      <c r="Y298">
        <f t="shared" si="53"/>
        <v>101.06118258430003</v>
      </c>
      <c r="Z298">
        <f>Table1[[#This Row],[Accel (N)]]+Table1[[#This Row],[RR (N)]]+Table1[[#This Row],[Aero Drag (N)]]</f>
        <v>580.77778258429998</v>
      </c>
      <c r="AA298">
        <f>Table1[[#This Row],[Total (N)]]*((E298/3.6)/1000)</f>
        <v>7.9372963619854335</v>
      </c>
      <c r="AB298">
        <f>Table1[[#This Row],[Power (kW)]]*1000</f>
        <v>7937.2963619854336</v>
      </c>
      <c r="AC298">
        <f>(Table1[[#This Row],[Power (kW)]]*1000)*D298</f>
        <v>2301815.9449757757</v>
      </c>
      <c r="AD298" s="25">
        <f t="shared" si="54"/>
        <v>0</v>
      </c>
      <c r="AE298" s="25">
        <f t="shared" si="55"/>
        <v>7937.2963619854336</v>
      </c>
      <c r="AF298" s="25">
        <f>SUM($AD$8:AD298)</f>
        <v>258053.11619309321</v>
      </c>
      <c r="AG298" s="25">
        <f>SUM($AE$8:AE298)</f>
        <v>720206.64134644798</v>
      </c>
      <c r="AH298" s="25"/>
      <c r="AI298" s="37">
        <f>SUM($AD$8:AD298)</f>
        <v>258053.11619309321</v>
      </c>
      <c r="AJ298" s="37">
        <f>SUM($AE$8:AE298)</f>
        <v>720206.64134644798</v>
      </c>
      <c r="AK298" s="37">
        <f t="shared" si="56"/>
        <v>180637.18133516525</v>
      </c>
    </row>
    <row r="299" spans="2:37" x14ac:dyDescent="0.3">
      <c r="B299" s="3" t="s">
        <v>47</v>
      </c>
      <c r="C299" s="3">
        <v>291</v>
      </c>
      <c r="D299" s="3">
        <v>291</v>
      </c>
      <c r="E299" s="10">
        <v>49.8</v>
      </c>
      <c r="F299" s="17">
        <f t="shared" si="57"/>
        <v>0</v>
      </c>
      <c r="G299" s="17">
        <f t="shared" si="58"/>
        <v>0</v>
      </c>
      <c r="S299">
        <f t="shared" si="48"/>
        <v>0</v>
      </c>
      <c r="T299">
        <f t="shared" si="49"/>
        <v>49.8</v>
      </c>
      <c r="U299">
        <f t="shared" si="50"/>
        <v>13.833333333333332</v>
      </c>
      <c r="W299">
        <f t="shared" si="51"/>
        <v>0</v>
      </c>
      <c r="X299">
        <f t="shared" si="52"/>
        <v>135.9666</v>
      </c>
      <c r="Y299">
        <f t="shared" si="53"/>
        <v>103.541119396675</v>
      </c>
      <c r="Z299">
        <f>Table1[[#This Row],[Accel (N)]]+Table1[[#This Row],[RR (N)]]+Table1[[#This Row],[Aero Drag (N)]]</f>
        <v>239.50771939667499</v>
      </c>
      <c r="AA299">
        <f>Table1[[#This Row],[Total (N)]]*((E299/3.6)/1000)</f>
        <v>3.3131901183206707</v>
      </c>
      <c r="AB299">
        <f>Table1[[#This Row],[Power (kW)]]*1000</f>
        <v>3313.1901183206705</v>
      </c>
      <c r="AC299">
        <f>(Table1[[#This Row],[Power (kW)]]*1000)*D299</f>
        <v>964138.32443131518</v>
      </c>
      <c r="AD299" s="25">
        <f t="shared" si="54"/>
        <v>0</v>
      </c>
      <c r="AE299" s="25">
        <f t="shared" si="55"/>
        <v>3313.1901183206705</v>
      </c>
      <c r="AF299" s="25">
        <f>SUM($AD$8:AD299)</f>
        <v>258053.11619309321</v>
      </c>
      <c r="AG299" s="25">
        <f>SUM($AE$8:AE299)</f>
        <v>723519.83146476862</v>
      </c>
      <c r="AH299" s="25"/>
      <c r="AI299" s="37">
        <f>SUM($AD$8:AD299)</f>
        <v>258053.11619309321</v>
      </c>
      <c r="AJ299" s="37">
        <f>SUM($AE$8:AE299)</f>
        <v>723519.83146476862</v>
      </c>
      <c r="AK299" s="37">
        <f t="shared" si="56"/>
        <v>180637.18133516525</v>
      </c>
    </row>
    <row r="300" spans="2:37" x14ac:dyDescent="0.3">
      <c r="B300" s="3" t="s">
        <v>47</v>
      </c>
      <c r="C300" s="3">
        <v>292</v>
      </c>
      <c r="D300" s="3">
        <v>292</v>
      </c>
      <c r="E300" s="10">
        <v>49.2</v>
      </c>
      <c r="F300" s="17">
        <f t="shared" si="57"/>
        <v>-0.23611111111111052</v>
      </c>
      <c r="G300" s="17">
        <f t="shared" si="58"/>
        <v>-0.84999999999999787</v>
      </c>
      <c r="S300">
        <f t="shared" si="48"/>
        <v>0</v>
      </c>
      <c r="T300">
        <f t="shared" si="49"/>
        <v>49.2</v>
      </c>
      <c r="U300">
        <f t="shared" si="50"/>
        <v>13.666666666666668</v>
      </c>
      <c r="W300">
        <f t="shared" si="51"/>
        <v>-233.7499999999994</v>
      </c>
      <c r="X300">
        <f t="shared" si="52"/>
        <v>135.9666</v>
      </c>
      <c r="Y300">
        <f t="shared" si="53"/>
        <v>101.06118258430003</v>
      </c>
      <c r="Z300">
        <f>Table1[[#This Row],[Accel (N)]]+Table1[[#This Row],[RR (N)]]+Table1[[#This Row],[Aero Drag (N)]]</f>
        <v>3.2777825843006241</v>
      </c>
      <c r="AA300">
        <f>Table1[[#This Row],[Total (N)]]*((E300/3.6)/1000)</f>
        <v>4.4796361985441867E-2</v>
      </c>
      <c r="AB300">
        <f>Table1[[#This Row],[Power (kW)]]*1000</f>
        <v>44.79636198544187</v>
      </c>
      <c r="AC300">
        <f>(Table1[[#This Row],[Power (kW)]]*1000)*D300</f>
        <v>13080.537699749026</v>
      </c>
      <c r="AD300" s="25">
        <f t="shared" si="54"/>
        <v>0</v>
      </c>
      <c r="AE300" s="25">
        <f t="shared" si="55"/>
        <v>44.79636198544187</v>
      </c>
      <c r="AF300" s="25">
        <f>SUM($AD$8:AD300)</f>
        <v>258053.11619309321</v>
      </c>
      <c r="AG300" s="25">
        <f>SUM($AE$8:AE300)</f>
        <v>723564.62782675412</v>
      </c>
      <c r="AH300" s="25"/>
      <c r="AI300" s="37">
        <f>SUM($AD$8:AD300)</f>
        <v>258053.11619309321</v>
      </c>
      <c r="AJ300" s="37">
        <f>SUM($AE$8:AE300)</f>
        <v>723564.62782675412</v>
      </c>
      <c r="AK300" s="37">
        <f t="shared" si="56"/>
        <v>180637.18133516525</v>
      </c>
    </row>
    <row r="301" spans="2:37" x14ac:dyDescent="0.3">
      <c r="B301" s="3" t="s">
        <v>47</v>
      </c>
      <c r="C301" s="3">
        <v>293</v>
      </c>
      <c r="D301" s="3">
        <v>293</v>
      </c>
      <c r="E301" s="10">
        <v>48.1</v>
      </c>
      <c r="F301" s="17">
        <f t="shared" si="57"/>
        <v>-0.26388888888888967</v>
      </c>
      <c r="G301" s="17">
        <f t="shared" si="58"/>
        <v>-0.95000000000000284</v>
      </c>
      <c r="S301">
        <f t="shared" si="48"/>
        <v>0</v>
      </c>
      <c r="T301">
        <f t="shared" si="49"/>
        <v>48.1</v>
      </c>
      <c r="U301">
        <f t="shared" si="50"/>
        <v>13.361111111111111</v>
      </c>
      <c r="W301">
        <f t="shared" si="51"/>
        <v>-261.2500000000008</v>
      </c>
      <c r="X301">
        <f t="shared" si="52"/>
        <v>135.9666</v>
      </c>
      <c r="Y301">
        <f t="shared" si="53"/>
        <v>96.59270384644654</v>
      </c>
      <c r="Z301">
        <f>Table1[[#This Row],[Accel (N)]]+Table1[[#This Row],[RR (N)]]+Table1[[#This Row],[Aero Drag (N)]]</f>
        <v>-28.690696153554256</v>
      </c>
      <c r="AA301">
        <f>Table1[[#This Row],[Total (N)]]*((E301/3.6)/1000)</f>
        <v>-0.38333957916276656</v>
      </c>
      <c r="AB301">
        <f>Table1[[#This Row],[Power (kW)]]*1000</f>
        <v>-383.33957916276654</v>
      </c>
      <c r="AC301">
        <f>(Table1[[#This Row],[Power (kW)]]*1000)*D301</f>
        <v>-112318.49669469059</v>
      </c>
      <c r="AD301" s="25">
        <f t="shared" si="54"/>
        <v>383.33957916276654</v>
      </c>
      <c r="AE301" s="25">
        <f t="shared" si="55"/>
        <v>0</v>
      </c>
      <c r="AF301" s="25">
        <f>SUM($AD$8:AD301)</f>
        <v>258436.45577225598</v>
      </c>
      <c r="AG301" s="25">
        <f>SUM($AE$8:AE301)</f>
        <v>723564.62782675412</v>
      </c>
      <c r="AH301" s="25"/>
      <c r="AI301" s="37">
        <f>SUM($AD$8:AD301)</f>
        <v>258436.45577225598</v>
      </c>
      <c r="AJ301" s="37">
        <f>SUM($AE$8:AE301)</f>
        <v>723564.62782675412</v>
      </c>
      <c r="AK301" s="37">
        <f t="shared" si="56"/>
        <v>180905.51904057918</v>
      </c>
    </row>
    <row r="302" spans="2:37" x14ac:dyDescent="0.3">
      <c r="B302" s="3" t="s">
        <v>47</v>
      </c>
      <c r="C302" s="3">
        <v>294</v>
      </c>
      <c r="D302" s="3">
        <v>294</v>
      </c>
      <c r="E302" s="10">
        <v>47.3</v>
      </c>
      <c r="F302" s="17">
        <f t="shared" si="57"/>
        <v>-0.18055555555555614</v>
      </c>
      <c r="G302" s="17">
        <f t="shared" si="58"/>
        <v>-0.65000000000000213</v>
      </c>
      <c r="S302">
        <f t="shared" si="48"/>
        <v>0</v>
      </c>
      <c r="T302">
        <f t="shared" si="49"/>
        <v>47.3</v>
      </c>
      <c r="U302">
        <f t="shared" si="50"/>
        <v>13.138888888888888</v>
      </c>
      <c r="W302">
        <f t="shared" si="51"/>
        <v>-178.75000000000057</v>
      </c>
      <c r="X302">
        <f t="shared" si="52"/>
        <v>135.9666</v>
      </c>
      <c r="Y302">
        <f t="shared" si="53"/>
        <v>93.406360790546529</v>
      </c>
      <c r="Z302">
        <f>Table1[[#This Row],[Accel (N)]]+Table1[[#This Row],[RR (N)]]+Table1[[#This Row],[Aero Drag (N)]]</f>
        <v>50.62296079054596</v>
      </c>
      <c r="AA302">
        <f>Table1[[#This Row],[Total (N)]]*((E302/3.6)/1000)</f>
        <v>0.66512945705356208</v>
      </c>
      <c r="AB302">
        <f>Table1[[#This Row],[Power (kW)]]*1000</f>
        <v>665.12945705356208</v>
      </c>
      <c r="AC302">
        <f>(Table1[[#This Row],[Power (kW)]]*1000)*D302</f>
        <v>195548.06037374726</v>
      </c>
      <c r="AD302" s="25">
        <f t="shared" si="54"/>
        <v>0</v>
      </c>
      <c r="AE302" s="25">
        <f t="shared" si="55"/>
        <v>665.12945705356208</v>
      </c>
      <c r="AF302" s="25">
        <f>SUM($AD$8:AD302)</f>
        <v>258436.45577225598</v>
      </c>
      <c r="AG302" s="25">
        <f>SUM($AE$8:AE302)</f>
        <v>724229.75728380773</v>
      </c>
      <c r="AH302" s="25"/>
      <c r="AI302" s="37">
        <f>SUM($AD$8:AD302)</f>
        <v>258436.45577225598</v>
      </c>
      <c r="AJ302" s="37">
        <f>SUM($AE$8:AE302)</f>
        <v>724229.75728380773</v>
      </c>
      <c r="AK302" s="37">
        <f t="shared" si="56"/>
        <v>180905.51904057918</v>
      </c>
    </row>
    <row r="303" spans="2:37" x14ac:dyDescent="0.3">
      <c r="B303" s="3" t="s">
        <v>47</v>
      </c>
      <c r="C303" s="3">
        <v>295</v>
      </c>
      <c r="D303" s="3">
        <v>295</v>
      </c>
      <c r="E303" s="10">
        <v>46.8</v>
      </c>
      <c r="F303" s="17">
        <f t="shared" si="57"/>
        <v>-8.3333333333332538E-2</v>
      </c>
      <c r="G303" s="17">
        <f t="shared" si="58"/>
        <v>-0.29999999999999716</v>
      </c>
      <c r="S303">
        <f t="shared" si="48"/>
        <v>0</v>
      </c>
      <c r="T303">
        <f t="shared" si="49"/>
        <v>46.8</v>
      </c>
      <c r="U303">
        <f t="shared" si="50"/>
        <v>12.999999999999998</v>
      </c>
      <c r="W303">
        <f t="shared" si="51"/>
        <v>-82.499999999999218</v>
      </c>
      <c r="X303">
        <f t="shared" si="52"/>
        <v>135.9666</v>
      </c>
      <c r="Y303">
        <f t="shared" si="53"/>
        <v>91.442033736299976</v>
      </c>
      <c r="Z303">
        <f>Table1[[#This Row],[Accel (N)]]+Table1[[#This Row],[RR (N)]]+Table1[[#This Row],[Aero Drag (N)]]</f>
        <v>144.90863373630077</v>
      </c>
      <c r="AA303">
        <f>Table1[[#This Row],[Total (N)]]*((E303/3.6)/1000)</f>
        <v>1.8838122385719096</v>
      </c>
      <c r="AB303">
        <f>Table1[[#This Row],[Power (kW)]]*1000</f>
        <v>1883.8122385719096</v>
      </c>
      <c r="AC303">
        <f>(Table1[[#This Row],[Power (kW)]]*1000)*D303</f>
        <v>555724.61037871335</v>
      </c>
      <c r="AD303" s="25">
        <f t="shared" si="54"/>
        <v>0</v>
      </c>
      <c r="AE303" s="25">
        <f t="shared" si="55"/>
        <v>1883.8122385719096</v>
      </c>
      <c r="AF303" s="25">
        <f>SUM($AD$8:AD303)</f>
        <v>258436.45577225598</v>
      </c>
      <c r="AG303" s="25">
        <f>SUM($AE$8:AE303)</f>
        <v>726113.56952237966</v>
      </c>
      <c r="AH303" s="25"/>
      <c r="AI303" s="37">
        <f>SUM($AD$8:AD303)</f>
        <v>258436.45577225598</v>
      </c>
      <c r="AJ303" s="37">
        <f>SUM($AE$8:AE303)</f>
        <v>726113.56952237966</v>
      </c>
      <c r="AK303" s="37">
        <f t="shared" si="56"/>
        <v>180905.51904057918</v>
      </c>
    </row>
    <row r="304" spans="2:37" x14ac:dyDescent="0.3">
      <c r="B304" s="3" t="s">
        <v>47</v>
      </c>
      <c r="C304" s="3">
        <v>296</v>
      </c>
      <c r="D304" s="3">
        <v>296</v>
      </c>
      <c r="E304" s="10">
        <v>46.7</v>
      </c>
      <c r="F304" s="17">
        <f t="shared" si="57"/>
        <v>0</v>
      </c>
      <c r="G304" s="17">
        <f t="shared" si="58"/>
        <v>0</v>
      </c>
      <c r="S304">
        <f t="shared" si="48"/>
        <v>0</v>
      </c>
      <c r="T304">
        <f t="shared" si="49"/>
        <v>46.7</v>
      </c>
      <c r="U304">
        <f t="shared" si="50"/>
        <v>12.972222222222223</v>
      </c>
      <c r="W304">
        <f t="shared" si="51"/>
        <v>0</v>
      </c>
      <c r="X304">
        <f t="shared" si="52"/>
        <v>135.9666</v>
      </c>
      <c r="Y304">
        <f t="shared" si="53"/>
        <v>91.051673312129893</v>
      </c>
      <c r="Z304">
        <f>Table1[[#This Row],[Accel (N)]]+Table1[[#This Row],[RR (N)]]+Table1[[#This Row],[Aero Drag (N)]]</f>
        <v>227.01827331212991</v>
      </c>
      <c r="AA304">
        <f>Table1[[#This Row],[Total (N)]]*((E304/3.6)/1000)</f>
        <v>2.9449314899101298</v>
      </c>
      <c r="AB304">
        <f>Table1[[#This Row],[Power (kW)]]*1000</f>
        <v>2944.9314899101296</v>
      </c>
      <c r="AC304">
        <f>(Table1[[#This Row],[Power (kW)]]*1000)*D304</f>
        <v>871699.72101339838</v>
      </c>
      <c r="AD304" s="25">
        <f t="shared" si="54"/>
        <v>0</v>
      </c>
      <c r="AE304" s="25">
        <f t="shared" si="55"/>
        <v>2944.9314899101296</v>
      </c>
      <c r="AF304" s="25">
        <f>SUM($AD$8:AD304)</f>
        <v>258436.45577225598</v>
      </c>
      <c r="AG304" s="25">
        <f>SUM($AE$8:AE304)</f>
        <v>729058.50101228978</v>
      </c>
      <c r="AH304" s="25"/>
      <c r="AI304" s="37">
        <f>SUM($AD$8:AD304)</f>
        <v>258436.45577225598</v>
      </c>
      <c r="AJ304" s="37">
        <f>SUM($AE$8:AE304)</f>
        <v>729058.50101228978</v>
      </c>
      <c r="AK304" s="37">
        <f t="shared" si="56"/>
        <v>180905.51904057918</v>
      </c>
    </row>
    <row r="305" spans="2:37" x14ac:dyDescent="0.3">
      <c r="B305" s="3" t="s">
        <v>47</v>
      </c>
      <c r="C305" s="3">
        <v>297</v>
      </c>
      <c r="D305" s="3">
        <v>297</v>
      </c>
      <c r="E305" s="10">
        <v>46.8</v>
      </c>
      <c r="F305" s="17">
        <f t="shared" si="57"/>
        <v>5.5555555555555358E-2</v>
      </c>
      <c r="G305" s="17">
        <f t="shared" si="58"/>
        <v>0.19999999999999929</v>
      </c>
      <c r="S305">
        <f t="shared" si="48"/>
        <v>0</v>
      </c>
      <c r="T305">
        <f t="shared" si="49"/>
        <v>46.8</v>
      </c>
      <c r="U305">
        <f t="shared" si="50"/>
        <v>12.999999999999998</v>
      </c>
      <c r="W305">
        <f t="shared" si="51"/>
        <v>54.999999999999801</v>
      </c>
      <c r="X305">
        <f t="shared" si="52"/>
        <v>135.9666</v>
      </c>
      <c r="Y305">
        <f t="shared" si="53"/>
        <v>91.442033736299976</v>
      </c>
      <c r="Z305">
        <f>Table1[[#This Row],[Accel (N)]]+Table1[[#This Row],[RR (N)]]+Table1[[#This Row],[Aero Drag (N)]]</f>
        <v>282.40863373629975</v>
      </c>
      <c r="AA305">
        <f>Table1[[#This Row],[Total (N)]]*((E305/3.6)/1000)</f>
        <v>3.6713122385718959</v>
      </c>
      <c r="AB305">
        <f>Table1[[#This Row],[Power (kW)]]*1000</f>
        <v>3671.3122385718957</v>
      </c>
      <c r="AC305">
        <f>(Table1[[#This Row],[Power (kW)]]*1000)*D305</f>
        <v>1090379.734855853</v>
      </c>
      <c r="AD305" s="25">
        <f t="shared" si="54"/>
        <v>0</v>
      </c>
      <c r="AE305" s="25">
        <f t="shared" si="55"/>
        <v>3671.3122385718957</v>
      </c>
      <c r="AF305" s="25">
        <f>SUM($AD$8:AD305)</f>
        <v>258436.45577225598</v>
      </c>
      <c r="AG305" s="25">
        <f>SUM($AE$8:AE305)</f>
        <v>732729.81325086171</v>
      </c>
      <c r="AH305" s="25"/>
      <c r="AI305" s="37">
        <f>SUM($AD$8:AD305)</f>
        <v>258436.45577225598</v>
      </c>
      <c r="AJ305" s="37">
        <f>SUM($AE$8:AE305)</f>
        <v>732729.81325086171</v>
      </c>
      <c r="AK305" s="37">
        <f t="shared" si="56"/>
        <v>180905.51904057918</v>
      </c>
    </row>
    <row r="306" spans="2:37" x14ac:dyDescent="0.3">
      <c r="B306" s="3" t="s">
        <v>47</v>
      </c>
      <c r="C306" s="3">
        <v>298</v>
      </c>
      <c r="D306" s="3">
        <v>298</v>
      </c>
      <c r="E306" s="10">
        <v>47.1</v>
      </c>
      <c r="F306" s="17">
        <f t="shared" si="57"/>
        <v>6.9444444444444448E-2</v>
      </c>
      <c r="G306" s="17">
        <f t="shared" si="58"/>
        <v>0.25</v>
      </c>
      <c r="S306">
        <f t="shared" si="48"/>
        <v>0</v>
      </c>
      <c r="T306">
        <f t="shared" si="49"/>
        <v>47.1</v>
      </c>
      <c r="U306">
        <f t="shared" si="50"/>
        <v>13.083333333333334</v>
      </c>
      <c r="W306">
        <f t="shared" si="51"/>
        <v>68.75</v>
      </c>
      <c r="X306">
        <f t="shared" si="52"/>
        <v>135.9666</v>
      </c>
      <c r="Y306">
        <f t="shared" si="53"/>
        <v>92.618124982168766</v>
      </c>
      <c r="Z306">
        <f>Table1[[#This Row],[Accel (N)]]+Table1[[#This Row],[RR (N)]]+Table1[[#This Row],[Aero Drag (N)]]</f>
        <v>297.33472498216878</v>
      </c>
      <c r="AA306">
        <f>Table1[[#This Row],[Total (N)]]*((E306/3.6)/1000)</f>
        <v>3.8901293185167085</v>
      </c>
      <c r="AB306">
        <f>Table1[[#This Row],[Power (kW)]]*1000</f>
        <v>3890.1293185167087</v>
      </c>
      <c r="AC306">
        <f>(Table1[[#This Row],[Power (kW)]]*1000)*D306</f>
        <v>1159258.5369179791</v>
      </c>
      <c r="AD306" s="25">
        <f t="shared" si="54"/>
        <v>0</v>
      </c>
      <c r="AE306" s="25">
        <f t="shared" si="55"/>
        <v>3890.1293185167087</v>
      </c>
      <c r="AF306" s="25">
        <f>SUM($AD$8:AD306)</f>
        <v>258436.45577225598</v>
      </c>
      <c r="AG306" s="25">
        <f>SUM($AE$8:AE306)</f>
        <v>736619.94256937841</v>
      </c>
      <c r="AH306" s="25"/>
      <c r="AI306" s="37">
        <f>SUM($AD$8:AD306)</f>
        <v>258436.45577225598</v>
      </c>
      <c r="AJ306" s="37">
        <f>SUM($AE$8:AE306)</f>
        <v>736619.94256937841</v>
      </c>
      <c r="AK306" s="37">
        <f t="shared" si="56"/>
        <v>180905.51904057918</v>
      </c>
    </row>
    <row r="307" spans="2:37" x14ac:dyDescent="0.3">
      <c r="B307" s="3" t="s">
        <v>47</v>
      </c>
      <c r="C307" s="3">
        <v>299</v>
      </c>
      <c r="D307" s="3">
        <v>299</v>
      </c>
      <c r="E307" s="10">
        <v>47.3</v>
      </c>
      <c r="F307" s="17">
        <f t="shared" si="57"/>
        <v>2.7777777777777186E-2</v>
      </c>
      <c r="G307" s="17">
        <f t="shared" si="58"/>
        <v>9.9999999999997868E-2</v>
      </c>
      <c r="S307">
        <f t="shared" si="48"/>
        <v>0</v>
      </c>
      <c r="T307">
        <f t="shared" si="49"/>
        <v>47.3</v>
      </c>
      <c r="U307">
        <f t="shared" si="50"/>
        <v>13.138888888888888</v>
      </c>
      <c r="W307">
        <f t="shared" si="51"/>
        <v>27.499999999999414</v>
      </c>
      <c r="X307">
        <f t="shared" si="52"/>
        <v>135.9666</v>
      </c>
      <c r="Y307">
        <f t="shared" si="53"/>
        <v>93.406360790546529</v>
      </c>
      <c r="Z307">
        <f>Table1[[#This Row],[Accel (N)]]+Table1[[#This Row],[RR (N)]]+Table1[[#This Row],[Aero Drag (N)]]</f>
        <v>256.8729607905459</v>
      </c>
      <c r="AA307">
        <f>Table1[[#This Row],[Total (N)]]*((E307/3.6)/1000)</f>
        <v>3.3750252903868945</v>
      </c>
      <c r="AB307">
        <f>Table1[[#This Row],[Power (kW)]]*1000</f>
        <v>3375.0252903868945</v>
      </c>
      <c r="AC307">
        <f>(Table1[[#This Row],[Power (kW)]]*1000)*D307</f>
        <v>1009132.5618256815</v>
      </c>
      <c r="AD307" s="25">
        <f t="shared" si="54"/>
        <v>0</v>
      </c>
      <c r="AE307" s="25">
        <f t="shared" si="55"/>
        <v>3375.0252903868945</v>
      </c>
      <c r="AF307" s="25">
        <f>SUM($AD$8:AD307)</f>
        <v>258436.45577225598</v>
      </c>
      <c r="AG307" s="25">
        <f>SUM($AE$8:AE307)</f>
        <v>739994.96785976528</v>
      </c>
      <c r="AH307" s="25"/>
      <c r="AI307" s="37">
        <f>SUM($AD$8:AD307)</f>
        <v>258436.45577225598</v>
      </c>
      <c r="AJ307" s="37">
        <f>SUM($AE$8:AE307)</f>
        <v>739994.96785976528</v>
      </c>
      <c r="AK307" s="37">
        <f t="shared" si="56"/>
        <v>180905.51904057918</v>
      </c>
    </row>
    <row r="308" spans="2:37" x14ac:dyDescent="0.3">
      <c r="B308" s="3" t="s">
        <v>47</v>
      </c>
      <c r="C308" s="3">
        <v>300</v>
      </c>
      <c r="D308" s="3">
        <v>300</v>
      </c>
      <c r="E308" s="10">
        <v>47.3</v>
      </c>
      <c r="F308" s="17">
        <f t="shared" si="57"/>
        <v>-2.7777777777777186E-2</v>
      </c>
      <c r="G308" s="17">
        <f t="shared" si="58"/>
        <v>-9.9999999999997868E-2</v>
      </c>
      <c r="S308">
        <f t="shared" si="48"/>
        <v>0</v>
      </c>
      <c r="T308">
        <f t="shared" si="49"/>
        <v>47.3</v>
      </c>
      <c r="U308">
        <f t="shared" si="50"/>
        <v>13.138888888888888</v>
      </c>
      <c r="W308">
        <f t="shared" si="51"/>
        <v>-27.499999999999414</v>
      </c>
      <c r="X308">
        <f t="shared" si="52"/>
        <v>135.9666</v>
      </c>
      <c r="Y308">
        <f t="shared" si="53"/>
        <v>93.406360790546529</v>
      </c>
      <c r="Z308">
        <f>Table1[[#This Row],[Accel (N)]]+Table1[[#This Row],[RR (N)]]+Table1[[#This Row],[Aero Drag (N)]]</f>
        <v>201.8729607905471</v>
      </c>
      <c r="AA308">
        <f>Table1[[#This Row],[Total (N)]]*((E308/3.6)/1000)</f>
        <v>2.6523864014980214</v>
      </c>
      <c r="AB308">
        <f>Table1[[#This Row],[Power (kW)]]*1000</f>
        <v>2652.3864014980213</v>
      </c>
      <c r="AC308">
        <f>(Table1[[#This Row],[Power (kW)]]*1000)*D308</f>
        <v>795715.92044940637</v>
      </c>
      <c r="AD308" s="25">
        <f t="shared" si="54"/>
        <v>0</v>
      </c>
      <c r="AE308" s="25">
        <f t="shared" si="55"/>
        <v>2652.3864014980213</v>
      </c>
      <c r="AF308" s="25">
        <f>SUM($AD$8:AD308)</f>
        <v>258436.45577225598</v>
      </c>
      <c r="AG308" s="25">
        <f>SUM($AE$8:AE308)</f>
        <v>742647.35426126327</v>
      </c>
      <c r="AH308" s="25"/>
      <c r="AI308" s="37">
        <f>SUM($AD$8:AD308)</f>
        <v>258436.45577225598</v>
      </c>
      <c r="AJ308" s="37">
        <f>SUM($AE$8:AE308)</f>
        <v>742647.35426126327</v>
      </c>
      <c r="AK308" s="37">
        <f t="shared" si="56"/>
        <v>180905.51904057918</v>
      </c>
    </row>
    <row r="309" spans="2:37" x14ac:dyDescent="0.3">
      <c r="B309" s="3" t="s">
        <v>47</v>
      </c>
      <c r="C309" s="3">
        <v>301</v>
      </c>
      <c r="D309" s="3">
        <v>301</v>
      </c>
      <c r="E309" s="10">
        <v>47.1</v>
      </c>
      <c r="F309" s="17">
        <f t="shared" si="57"/>
        <v>-9.7222222222221627E-2</v>
      </c>
      <c r="G309" s="17">
        <f t="shared" si="58"/>
        <v>-0.34999999999999787</v>
      </c>
      <c r="S309">
        <f t="shared" si="48"/>
        <v>0</v>
      </c>
      <c r="T309">
        <f t="shared" si="49"/>
        <v>47.1</v>
      </c>
      <c r="U309">
        <f t="shared" si="50"/>
        <v>13.083333333333334</v>
      </c>
      <c r="W309">
        <f t="shared" si="51"/>
        <v>-96.249999999999417</v>
      </c>
      <c r="X309">
        <f t="shared" si="52"/>
        <v>135.9666</v>
      </c>
      <c r="Y309">
        <f t="shared" si="53"/>
        <v>92.618124982168766</v>
      </c>
      <c r="Z309">
        <f>Table1[[#This Row],[Accel (N)]]+Table1[[#This Row],[RR (N)]]+Table1[[#This Row],[Aero Drag (N)]]</f>
        <v>132.33472498216935</v>
      </c>
      <c r="AA309">
        <f>Table1[[#This Row],[Total (N)]]*((E309/3.6)/1000)</f>
        <v>1.7313793185167157</v>
      </c>
      <c r="AB309">
        <f>Table1[[#This Row],[Power (kW)]]*1000</f>
        <v>1731.3793185167156</v>
      </c>
      <c r="AC309">
        <f>(Table1[[#This Row],[Power (kW)]]*1000)*D309</f>
        <v>521145.17487353139</v>
      </c>
      <c r="AD309" s="25">
        <f t="shared" si="54"/>
        <v>0</v>
      </c>
      <c r="AE309" s="25">
        <f t="shared" si="55"/>
        <v>1731.3793185167156</v>
      </c>
      <c r="AF309" s="25">
        <f>SUM($AD$8:AD309)</f>
        <v>258436.45577225598</v>
      </c>
      <c r="AG309" s="25">
        <f>SUM($AE$8:AE309)</f>
        <v>744378.73357977998</v>
      </c>
      <c r="AH309" s="25"/>
      <c r="AI309" s="37">
        <f>SUM($AD$8:AD309)</f>
        <v>258436.45577225598</v>
      </c>
      <c r="AJ309" s="37">
        <f>SUM($AE$8:AE309)</f>
        <v>744378.73357977998</v>
      </c>
      <c r="AK309" s="37">
        <f t="shared" si="56"/>
        <v>180905.51904057918</v>
      </c>
    </row>
    <row r="310" spans="2:37" x14ac:dyDescent="0.3">
      <c r="B310" s="3" t="s">
        <v>47</v>
      </c>
      <c r="C310" s="3">
        <v>302</v>
      </c>
      <c r="D310" s="3">
        <v>302</v>
      </c>
      <c r="E310" s="10">
        <v>46.6</v>
      </c>
      <c r="F310" s="17">
        <f t="shared" si="57"/>
        <v>-0.18055555555555614</v>
      </c>
      <c r="G310" s="17">
        <f t="shared" si="58"/>
        <v>-0.65000000000000213</v>
      </c>
      <c r="S310">
        <f t="shared" si="48"/>
        <v>0</v>
      </c>
      <c r="T310">
        <f t="shared" si="49"/>
        <v>46.6</v>
      </c>
      <c r="U310">
        <f t="shared" si="50"/>
        <v>12.944444444444445</v>
      </c>
      <c r="W310">
        <f t="shared" si="51"/>
        <v>-178.75000000000057</v>
      </c>
      <c r="X310">
        <f t="shared" si="52"/>
        <v>135.9666</v>
      </c>
      <c r="Y310">
        <f t="shared" si="53"/>
        <v>90.662147883519467</v>
      </c>
      <c r="Z310">
        <f>Table1[[#This Row],[Accel (N)]]+Table1[[#This Row],[RR (N)]]+Table1[[#This Row],[Aero Drag (N)]]</f>
        <v>47.878747883518898</v>
      </c>
      <c r="AA310">
        <f>Table1[[#This Row],[Total (N)]]*((E310/3.6)/1000)</f>
        <v>0.61976379204777243</v>
      </c>
      <c r="AB310">
        <f>Table1[[#This Row],[Power (kW)]]*1000</f>
        <v>619.76379204777243</v>
      </c>
      <c r="AC310">
        <f>(Table1[[#This Row],[Power (kW)]]*1000)*D310</f>
        <v>187168.66519842728</v>
      </c>
      <c r="AD310" s="25">
        <f t="shared" si="54"/>
        <v>0</v>
      </c>
      <c r="AE310" s="25">
        <f t="shared" si="55"/>
        <v>619.76379204777243</v>
      </c>
      <c r="AF310" s="25">
        <f>SUM($AD$8:AD310)</f>
        <v>258436.45577225598</v>
      </c>
      <c r="AG310" s="25">
        <f>SUM($AE$8:AE310)</f>
        <v>744998.49737182772</v>
      </c>
      <c r="AH310" s="25"/>
      <c r="AI310" s="37">
        <f>SUM($AD$8:AD310)</f>
        <v>258436.45577225598</v>
      </c>
      <c r="AJ310" s="37">
        <f>SUM($AE$8:AE310)</f>
        <v>744998.49737182772</v>
      </c>
      <c r="AK310" s="37">
        <f t="shared" si="56"/>
        <v>180905.51904057918</v>
      </c>
    </row>
    <row r="311" spans="2:37" x14ac:dyDescent="0.3">
      <c r="B311" s="3" t="s">
        <v>47</v>
      </c>
      <c r="C311" s="3">
        <v>303</v>
      </c>
      <c r="D311" s="3">
        <v>303</v>
      </c>
      <c r="E311" s="10">
        <v>45.8</v>
      </c>
      <c r="F311" s="17">
        <f t="shared" si="57"/>
        <v>-0.25000000000000061</v>
      </c>
      <c r="G311" s="17">
        <f t="shared" si="58"/>
        <v>-0.90000000000000213</v>
      </c>
      <c r="S311">
        <f t="shared" si="48"/>
        <v>0</v>
      </c>
      <c r="T311">
        <f t="shared" si="49"/>
        <v>45.8</v>
      </c>
      <c r="U311">
        <f t="shared" si="50"/>
        <v>12.722222222222221</v>
      </c>
      <c r="W311">
        <f t="shared" si="51"/>
        <v>-247.5000000000006</v>
      </c>
      <c r="X311">
        <f t="shared" si="52"/>
        <v>135.9666</v>
      </c>
      <c r="Y311">
        <f t="shared" si="53"/>
        <v>87.576004294786102</v>
      </c>
      <c r="Z311">
        <f>Table1[[#This Row],[Accel (N)]]+Table1[[#This Row],[RR (N)]]+Table1[[#This Row],[Aero Drag (N)]]</f>
        <v>-23.957395705214495</v>
      </c>
      <c r="AA311">
        <f>Table1[[#This Row],[Total (N)]]*((E311/3.6)/1000)</f>
        <v>-0.30479131202745108</v>
      </c>
      <c r="AB311">
        <f>Table1[[#This Row],[Power (kW)]]*1000</f>
        <v>-304.79131202745106</v>
      </c>
      <c r="AC311">
        <f>(Table1[[#This Row],[Power (kW)]]*1000)*D311</f>
        <v>-92351.76754431767</v>
      </c>
      <c r="AD311" s="25">
        <f t="shared" si="54"/>
        <v>304.79131202745106</v>
      </c>
      <c r="AE311" s="25">
        <f t="shared" si="55"/>
        <v>0</v>
      </c>
      <c r="AF311" s="25">
        <f>SUM($AD$8:AD311)</f>
        <v>258741.24708428344</v>
      </c>
      <c r="AG311" s="25">
        <f>SUM($AE$8:AE311)</f>
        <v>744998.49737182772</v>
      </c>
      <c r="AH311" s="25"/>
      <c r="AI311" s="37">
        <f>SUM($AD$8:AD311)</f>
        <v>258741.24708428344</v>
      </c>
      <c r="AJ311" s="37">
        <f>SUM($AE$8:AE311)</f>
        <v>744998.49737182772</v>
      </c>
      <c r="AK311" s="37">
        <f t="shared" si="56"/>
        <v>181118.8729589984</v>
      </c>
    </row>
    <row r="312" spans="2:37" x14ac:dyDescent="0.3">
      <c r="B312" s="3" t="s">
        <v>47</v>
      </c>
      <c r="C312" s="3">
        <v>304</v>
      </c>
      <c r="D312" s="3">
        <v>304</v>
      </c>
      <c r="E312" s="10">
        <v>44.8</v>
      </c>
      <c r="F312" s="17">
        <f t="shared" si="57"/>
        <v>-0.34722222222222221</v>
      </c>
      <c r="G312" s="17">
        <f t="shared" si="58"/>
        <v>-1.25</v>
      </c>
      <c r="S312">
        <f t="shared" si="48"/>
        <v>0</v>
      </c>
      <c r="T312">
        <f t="shared" si="49"/>
        <v>44.8</v>
      </c>
      <c r="U312">
        <f t="shared" si="50"/>
        <v>12.444444444444443</v>
      </c>
      <c r="W312">
        <f t="shared" si="51"/>
        <v>-343.75</v>
      </c>
      <c r="X312">
        <f t="shared" si="52"/>
        <v>135.9666</v>
      </c>
      <c r="Y312">
        <f t="shared" si="53"/>
        <v>83.793474409244425</v>
      </c>
      <c r="Z312">
        <f>Table1[[#This Row],[Accel (N)]]+Table1[[#This Row],[RR (N)]]+Table1[[#This Row],[Aero Drag (N)]]</f>
        <v>-123.98992559075558</v>
      </c>
      <c r="AA312">
        <f>Table1[[#This Row],[Total (N)]]*((E312/3.6)/1000)</f>
        <v>-1.5429857406849579</v>
      </c>
      <c r="AB312">
        <f>Table1[[#This Row],[Power (kW)]]*1000</f>
        <v>-1542.9857406849578</v>
      </c>
      <c r="AC312">
        <f>(Table1[[#This Row],[Power (kW)]]*1000)*D312</f>
        <v>-469067.66516822716</v>
      </c>
      <c r="AD312" s="25">
        <f t="shared" si="54"/>
        <v>1542.9857406849578</v>
      </c>
      <c r="AE312" s="25">
        <f t="shared" si="55"/>
        <v>0</v>
      </c>
      <c r="AF312" s="25">
        <f>SUM($AD$8:AD312)</f>
        <v>260284.23282496841</v>
      </c>
      <c r="AG312" s="25">
        <f>SUM($AE$8:AE312)</f>
        <v>744998.49737182772</v>
      </c>
      <c r="AH312" s="25"/>
      <c r="AI312" s="37">
        <f>SUM($AD$8:AD312)</f>
        <v>260284.23282496841</v>
      </c>
      <c r="AJ312" s="37">
        <f>SUM($AE$8:AE312)</f>
        <v>744998.49737182772</v>
      </c>
      <c r="AK312" s="37">
        <f t="shared" si="56"/>
        <v>182198.96297747787</v>
      </c>
    </row>
    <row r="313" spans="2:37" x14ac:dyDescent="0.3">
      <c r="B313" s="3" t="s">
        <v>47</v>
      </c>
      <c r="C313" s="3">
        <v>305</v>
      </c>
      <c r="D313" s="3">
        <v>305</v>
      </c>
      <c r="E313" s="10">
        <v>43.3</v>
      </c>
      <c r="F313" s="17">
        <f t="shared" si="57"/>
        <v>-0.41666666666666663</v>
      </c>
      <c r="G313" s="17">
        <f t="shared" si="58"/>
        <v>-1.5</v>
      </c>
      <c r="S313">
        <f t="shared" si="48"/>
        <v>0</v>
      </c>
      <c r="T313">
        <f t="shared" si="49"/>
        <v>43.3</v>
      </c>
      <c r="U313">
        <f t="shared" si="50"/>
        <v>12.027777777777777</v>
      </c>
      <c r="W313">
        <f t="shared" si="51"/>
        <v>-412.49999999999994</v>
      </c>
      <c r="X313">
        <f t="shared" si="52"/>
        <v>135.9666</v>
      </c>
      <c r="Y313">
        <f t="shared" si="53"/>
        <v>78.276241248379861</v>
      </c>
      <c r="Z313">
        <f>Table1[[#This Row],[Accel (N)]]+Table1[[#This Row],[RR (N)]]+Table1[[#This Row],[Aero Drag (N)]]</f>
        <v>-198.25715875162007</v>
      </c>
      <c r="AA313">
        <f>Table1[[#This Row],[Total (N)]]*((E313/3.6)/1000)</f>
        <v>-2.3845930483180968</v>
      </c>
      <c r="AB313">
        <f>Table1[[#This Row],[Power (kW)]]*1000</f>
        <v>-2384.5930483180969</v>
      </c>
      <c r="AC313">
        <f>(Table1[[#This Row],[Power (kW)]]*1000)*D313</f>
        <v>-727300.87973701954</v>
      </c>
      <c r="AD313" s="25">
        <f t="shared" si="54"/>
        <v>2384.5930483180969</v>
      </c>
      <c r="AE313" s="25">
        <f t="shared" si="55"/>
        <v>0</v>
      </c>
      <c r="AF313" s="25">
        <f>SUM($AD$8:AD313)</f>
        <v>262668.82587328652</v>
      </c>
      <c r="AG313" s="25">
        <f>SUM($AE$8:AE313)</f>
        <v>744998.49737182772</v>
      </c>
      <c r="AH313" s="25"/>
      <c r="AI313" s="37">
        <f>SUM($AD$8:AD313)</f>
        <v>262668.82587328652</v>
      </c>
      <c r="AJ313" s="37">
        <f>SUM($AE$8:AE313)</f>
        <v>744998.49737182772</v>
      </c>
      <c r="AK313" s="37">
        <f t="shared" si="56"/>
        <v>183868.17811130054</v>
      </c>
    </row>
    <row r="314" spans="2:37" x14ac:dyDescent="0.3">
      <c r="B314" s="3" t="s">
        <v>47</v>
      </c>
      <c r="C314" s="3">
        <v>306</v>
      </c>
      <c r="D314" s="3">
        <v>306</v>
      </c>
      <c r="E314" s="10">
        <v>41.8</v>
      </c>
      <c r="F314" s="17">
        <f t="shared" si="57"/>
        <v>-0.34722222222222221</v>
      </c>
      <c r="G314" s="17">
        <f t="shared" si="58"/>
        <v>-1.25</v>
      </c>
      <c r="S314">
        <f t="shared" si="48"/>
        <v>0</v>
      </c>
      <c r="T314">
        <f t="shared" si="49"/>
        <v>41.8</v>
      </c>
      <c r="U314">
        <f t="shared" si="50"/>
        <v>11.611111111111111</v>
      </c>
      <c r="W314">
        <f t="shared" si="51"/>
        <v>-343.75</v>
      </c>
      <c r="X314">
        <f t="shared" si="52"/>
        <v>135.9666</v>
      </c>
      <c r="Y314">
        <f t="shared" si="53"/>
        <v>72.946882088452782</v>
      </c>
      <c r="Z314">
        <f>Table1[[#This Row],[Accel (N)]]+Table1[[#This Row],[RR (N)]]+Table1[[#This Row],[Aero Drag (N)]]</f>
        <v>-134.83651791154722</v>
      </c>
      <c r="AA314">
        <f>Table1[[#This Row],[Total (N)]]*((E314/3.6)/1000)</f>
        <v>-1.5656017913062981</v>
      </c>
      <c r="AB314">
        <f>Table1[[#This Row],[Power (kW)]]*1000</f>
        <v>-1565.6017913062981</v>
      </c>
      <c r="AC314">
        <f>(Table1[[#This Row],[Power (kW)]]*1000)*D314</f>
        <v>-479074.14813972719</v>
      </c>
      <c r="AD314" s="25">
        <f t="shared" si="54"/>
        <v>1565.6017913062981</v>
      </c>
      <c r="AE314" s="25">
        <f t="shared" si="55"/>
        <v>0</v>
      </c>
      <c r="AF314" s="25">
        <f>SUM($AD$8:AD314)</f>
        <v>264234.4276645928</v>
      </c>
      <c r="AG314" s="25">
        <f>SUM($AE$8:AE314)</f>
        <v>744998.49737182772</v>
      </c>
      <c r="AH314" s="25"/>
      <c r="AI314" s="37">
        <f>SUM($AD$8:AD314)</f>
        <v>264234.4276645928</v>
      </c>
      <c r="AJ314" s="37">
        <f>SUM($AE$8:AE314)</f>
        <v>744998.49737182772</v>
      </c>
      <c r="AK314" s="37">
        <f t="shared" si="56"/>
        <v>184964.09936521496</v>
      </c>
    </row>
    <row r="315" spans="2:37" x14ac:dyDescent="0.3">
      <c r="B315" s="3" t="s">
        <v>47</v>
      </c>
      <c r="C315" s="3">
        <v>307</v>
      </c>
      <c r="D315" s="3">
        <v>307</v>
      </c>
      <c r="E315" s="10">
        <v>40.799999999999997</v>
      </c>
      <c r="F315" s="17">
        <f t="shared" si="57"/>
        <v>-0.20833333333333331</v>
      </c>
      <c r="G315" s="17">
        <f t="shared" si="58"/>
        <v>-0.75</v>
      </c>
      <c r="S315">
        <f t="shared" si="48"/>
        <v>0</v>
      </c>
      <c r="T315">
        <f t="shared" si="49"/>
        <v>40.799999999999997</v>
      </c>
      <c r="U315">
        <f t="shared" si="50"/>
        <v>11.333333333333332</v>
      </c>
      <c r="W315">
        <f t="shared" si="51"/>
        <v>-206.24999999999997</v>
      </c>
      <c r="X315">
        <f t="shared" si="52"/>
        <v>135.9666</v>
      </c>
      <c r="Y315">
        <f t="shared" si="53"/>
        <v>69.498350426800002</v>
      </c>
      <c r="Z315">
        <f>Table1[[#This Row],[Accel (N)]]+Table1[[#This Row],[RR (N)]]+Table1[[#This Row],[Aero Drag (N)]]</f>
        <v>-0.78504957319997004</v>
      </c>
      <c r="AA315">
        <f>Table1[[#This Row],[Total (N)]]*((E315/3.6)/1000)</f>
        <v>-8.8972284962663267E-3</v>
      </c>
      <c r="AB315">
        <f>Table1[[#This Row],[Power (kW)]]*1000</f>
        <v>-8.8972284962663259</v>
      </c>
      <c r="AC315">
        <f>(Table1[[#This Row],[Power (kW)]]*1000)*D315</f>
        <v>-2731.4491483537622</v>
      </c>
      <c r="AD315" s="25">
        <f t="shared" si="54"/>
        <v>8.8972284962663259</v>
      </c>
      <c r="AE315" s="25">
        <f t="shared" si="55"/>
        <v>0</v>
      </c>
      <c r="AF315" s="25">
        <f>SUM($AD$8:AD315)</f>
        <v>264243.32489308907</v>
      </c>
      <c r="AG315" s="25">
        <f>SUM($AE$8:AE315)</f>
        <v>744998.49737182772</v>
      </c>
      <c r="AH315" s="25"/>
      <c r="AI315" s="37">
        <f>SUM($AD$8:AD315)</f>
        <v>264243.32489308907</v>
      </c>
      <c r="AJ315" s="37">
        <f>SUM($AE$8:AE315)</f>
        <v>744998.49737182772</v>
      </c>
      <c r="AK315" s="37">
        <f t="shared" si="56"/>
        <v>184970.32742516234</v>
      </c>
    </row>
    <row r="316" spans="2:37" x14ac:dyDescent="0.3">
      <c r="B316" s="3" t="s">
        <v>47</v>
      </c>
      <c r="C316" s="3">
        <v>308</v>
      </c>
      <c r="D316" s="3">
        <v>308</v>
      </c>
      <c r="E316" s="10">
        <v>40.299999999999997</v>
      </c>
      <c r="F316" s="17">
        <f t="shared" si="57"/>
        <v>-9.7222222222221627E-2</v>
      </c>
      <c r="G316" s="17">
        <f t="shared" si="58"/>
        <v>-0.34999999999999787</v>
      </c>
      <c r="S316">
        <f t="shared" si="48"/>
        <v>0</v>
      </c>
      <c r="T316">
        <f t="shared" si="49"/>
        <v>40.299999999999997</v>
      </c>
      <c r="U316">
        <f t="shared" si="50"/>
        <v>11.194444444444443</v>
      </c>
      <c r="W316">
        <f t="shared" si="51"/>
        <v>-96.249999999999417</v>
      </c>
      <c r="X316">
        <f t="shared" si="52"/>
        <v>135.9666</v>
      </c>
      <c r="Y316">
        <f t="shared" si="53"/>
        <v>67.805396929463186</v>
      </c>
      <c r="Z316">
        <f>Table1[[#This Row],[Accel (N)]]+Table1[[#This Row],[RR (N)]]+Table1[[#This Row],[Aero Drag (N)]]</f>
        <v>107.52199692946377</v>
      </c>
      <c r="AA316">
        <f>Table1[[#This Row],[Total (N)]]*((E316/3.6)/1000)</f>
        <v>1.2036490211826081</v>
      </c>
      <c r="AB316">
        <f>Table1[[#This Row],[Power (kW)]]*1000</f>
        <v>1203.6490211826081</v>
      </c>
      <c r="AC316">
        <f>(Table1[[#This Row],[Power (kW)]]*1000)*D316</f>
        <v>370723.89852424327</v>
      </c>
      <c r="AD316" s="25">
        <f t="shared" si="54"/>
        <v>0</v>
      </c>
      <c r="AE316" s="25">
        <f t="shared" si="55"/>
        <v>1203.6490211826081</v>
      </c>
      <c r="AF316" s="25">
        <f>SUM($AD$8:AD316)</f>
        <v>264243.32489308907</v>
      </c>
      <c r="AG316" s="25">
        <f>SUM($AE$8:AE316)</f>
        <v>746202.14639301028</v>
      </c>
      <c r="AH316" s="25"/>
      <c r="AI316" s="37">
        <f>SUM($AD$8:AD316)</f>
        <v>264243.32489308907</v>
      </c>
      <c r="AJ316" s="37">
        <f>SUM($AE$8:AE316)</f>
        <v>746202.14639301028</v>
      </c>
      <c r="AK316" s="37">
        <f t="shared" si="56"/>
        <v>184970.32742516234</v>
      </c>
    </row>
    <row r="317" spans="2:37" x14ac:dyDescent="0.3">
      <c r="B317" s="3" t="s">
        <v>47</v>
      </c>
      <c r="C317" s="3">
        <v>309</v>
      </c>
      <c r="D317" s="3">
        <v>309</v>
      </c>
      <c r="E317" s="10">
        <v>40.1</v>
      </c>
      <c r="F317" s="17">
        <f t="shared" si="57"/>
        <v>-8.3333333333332538E-2</v>
      </c>
      <c r="G317" s="17">
        <f t="shared" si="58"/>
        <v>-0.29999999999999716</v>
      </c>
      <c r="S317">
        <f t="shared" si="48"/>
        <v>0</v>
      </c>
      <c r="T317">
        <f t="shared" si="49"/>
        <v>40.1</v>
      </c>
      <c r="U317">
        <f t="shared" si="50"/>
        <v>11.138888888888889</v>
      </c>
      <c r="W317">
        <f t="shared" si="51"/>
        <v>-82.499999999999218</v>
      </c>
      <c r="X317">
        <f t="shared" si="52"/>
        <v>135.9666</v>
      </c>
      <c r="Y317">
        <f t="shared" si="53"/>
        <v>67.134060499446548</v>
      </c>
      <c r="Z317">
        <f>Table1[[#This Row],[Accel (N)]]+Table1[[#This Row],[RR (N)]]+Table1[[#This Row],[Aero Drag (N)]]</f>
        <v>120.60066049944733</v>
      </c>
      <c r="AA317">
        <f>Table1[[#This Row],[Total (N)]]*((E317/3.6)/1000)</f>
        <v>1.3433573572299551</v>
      </c>
      <c r="AB317">
        <f>Table1[[#This Row],[Power (kW)]]*1000</f>
        <v>1343.3573572299551</v>
      </c>
      <c r="AC317">
        <f>(Table1[[#This Row],[Power (kW)]]*1000)*D317</f>
        <v>415097.42338405614</v>
      </c>
      <c r="AD317" s="25">
        <f t="shared" si="54"/>
        <v>0</v>
      </c>
      <c r="AE317" s="25">
        <f t="shared" si="55"/>
        <v>1343.3573572299551</v>
      </c>
      <c r="AF317" s="25">
        <f>SUM($AD$8:AD317)</f>
        <v>264243.32489308907</v>
      </c>
      <c r="AG317" s="25">
        <f>SUM($AE$8:AE317)</f>
        <v>747545.5037502402</v>
      </c>
      <c r="AH317" s="25"/>
      <c r="AI317" s="37">
        <f>SUM($AD$8:AD317)</f>
        <v>264243.32489308907</v>
      </c>
      <c r="AJ317" s="37">
        <f>SUM($AE$8:AE317)</f>
        <v>747545.5037502402</v>
      </c>
      <c r="AK317" s="37">
        <f t="shared" si="56"/>
        <v>184970.32742516234</v>
      </c>
    </row>
    <row r="318" spans="2:37" x14ac:dyDescent="0.3">
      <c r="B318" s="3" t="s">
        <v>47</v>
      </c>
      <c r="C318" s="3">
        <v>310</v>
      </c>
      <c r="D318" s="3">
        <v>310</v>
      </c>
      <c r="E318" s="10">
        <v>39.700000000000003</v>
      </c>
      <c r="F318" s="17">
        <f t="shared" si="57"/>
        <v>-0.12499999999999981</v>
      </c>
      <c r="G318" s="17">
        <f t="shared" si="58"/>
        <v>-0.44999999999999929</v>
      </c>
      <c r="S318">
        <f t="shared" si="48"/>
        <v>0</v>
      </c>
      <c r="T318">
        <f t="shared" si="49"/>
        <v>39.700000000000003</v>
      </c>
      <c r="U318">
        <f t="shared" si="50"/>
        <v>11.027777777777779</v>
      </c>
      <c r="W318">
        <f t="shared" si="51"/>
        <v>-123.7499999999998</v>
      </c>
      <c r="X318">
        <f t="shared" si="52"/>
        <v>135.9666</v>
      </c>
      <c r="Y318">
        <f t="shared" si="53"/>
        <v>65.801407586129883</v>
      </c>
      <c r="Z318">
        <f>Table1[[#This Row],[Accel (N)]]+Table1[[#This Row],[RR (N)]]+Table1[[#This Row],[Aero Drag (N)]]</f>
        <v>78.018007586130082</v>
      </c>
      <c r="AA318">
        <f>Table1[[#This Row],[Total (N)]]*((E318/3.6)/1000)</f>
        <v>0.86036525032482347</v>
      </c>
      <c r="AB318">
        <f>Table1[[#This Row],[Power (kW)]]*1000</f>
        <v>860.36525032482348</v>
      </c>
      <c r="AC318">
        <f>(Table1[[#This Row],[Power (kW)]]*1000)*D318</f>
        <v>266713.22760069527</v>
      </c>
      <c r="AD318" s="25">
        <f t="shared" si="54"/>
        <v>0</v>
      </c>
      <c r="AE318" s="25">
        <f t="shared" si="55"/>
        <v>860.36525032482348</v>
      </c>
      <c r="AF318" s="25">
        <f>SUM($AD$8:AD318)</f>
        <v>264243.32489308907</v>
      </c>
      <c r="AG318" s="25">
        <f>SUM($AE$8:AE318)</f>
        <v>748405.86900056503</v>
      </c>
      <c r="AH318" s="25"/>
      <c r="AI318" s="37">
        <f>SUM($AD$8:AD318)</f>
        <v>264243.32489308907</v>
      </c>
      <c r="AJ318" s="37">
        <f>SUM($AE$8:AE318)</f>
        <v>748405.86900056503</v>
      </c>
      <c r="AK318" s="37">
        <f t="shared" si="56"/>
        <v>184970.32742516234</v>
      </c>
    </row>
    <row r="319" spans="2:37" x14ac:dyDescent="0.3">
      <c r="B319" s="3" t="s">
        <v>47</v>
      </c>
      <c r="C319" s="3">
        <v>311</v>
      </c>
      <c r="D319" s="3">
        <v>311</v>
      </c>
      <c r="E319" s="10">
        <v>39.200000000000003</v>
      </c>
      <c r="F319" s="17">
        <f t="shared" si="57"/>
        <v>-0.16666666666666705</v>
      </c>
      <c r="G319" s="17">
        <f t="shared" si="58"/>
        <v>-0.60000000000000142</v>
      </c>
      <c r="S319">
        <f t="shared" si="48"/>
        <v>0</v>
      </c>
      <c r="T319">
        <f t="shared" si="49"/>
        <v>39.200000000000003</v>
      </c>
      <c r="U319">
        <f t="shared" si="50"/>
        <v>10.888888888888889</v>
      </c>
      <c r="W319">
        <f t="shared" si="51"/>
        <v>-165.00000000000037</v>
      </c>
      <c r="X319">
        <f t="shared" si="52"/>
        <v>135.9666</v>
      </c>
      <c r="Y319">
        <f t="shared" si="53"/>
        <v>64.154378844577792</v>
      </c>
      <c r="Z319">
        <f>Table1[[#This Row],[Accel (N)]]+Table1[[#This Row],[RR (N)]]+Table1[[#This Row],[Aero Drag (N)]]</f>
        <v>35.120978844577422</v>
      </c>
      <c r="AA319">
        <f>Table1[[#This Row],[Total (N)]]*((E319/3.6)/1000)</f>
        <v>0.3824284363076208</v>
      </c>
      <c r="AB319">
        <f>Table1[[#This Row],[Power (kW)]]*1000</f>
        <v>382.42843630762081</v>
      </c>
      <c r="AC319">
        <f>(Table1[[#This Row],[Power (kW)]]*1000)*D319</f>
        <v>118935.24369167007</v>
      </c>
      <c r="AD319" s="25">
        <f t="shared" si="54"/>
        <v>0</v>
      </c>
      <c r="AE319" s="25">
        <f t="shared" si="55"/>
        <v>382.42843630762081</v>
      </c>
      <c r="AF319" s="25">
        <f>SUM($AD$8:AD319)</f>
        <v>264243.32489308907</v>
      </c>
      <c r="AG319" s="25">
        <f>SUM($AE$8:AE319)</f>
        <v>748788.29743687261</v>
      </c>
      <c r="AH319" s="25"/>
      <c r="AI319" s="37">
        <f>SUM($AD$8:AD319)</f>
        <v>264243.32489308907</v>
      </c>
      <c r="AJ319" s="37">
        <f>SUM($AE$8:AE319)</f>
        <v>748788.29743687261</v>
      </c>
      <c r="AK319" s="37">
        <f t="shared" si="56"/>
        <v>184970.32742516234</v>
      </c>
    </row>
    <row r="320" spans="2:37" x14ac:dyDescent="0.3">
      <c r="B320" s="3" t="s">
        <v>47</v>
      </c>
      <c r="C320" s="3">
        <v>312</v>
      </c>
      <c r="D320" s="3">
        <v>312</v>
      </c>
      <c r="E320" s="10">
        <v>38.5</v>
      </c>
      <c r="F320" s="17">
        <f t="shared" si="57"/>
        <v>-0.25000000000000061</v>
      </c>
      <c r="G320" s="17">
        <f t="shared" si="58"/>
        <v>-0.90000000000000213</v>
      </c>
      <c r="S320">
        <f t="shared" si="48"/>
        <v>0</v>
      </c>
      <c r="T320">
        <f t="shared" si="49"/>
        <v>38.5</v>
      </c>
      <c r="U320">
        <f t="shared" si="50"/>
        <v>10.694444444444445</v>
      </c>
      <c r="W320">
        <f t="shared" si="51"/>
        <v>-247.5000000000006</v>
      </c>
      <c r="X320">
        <f t="shared" si="52"/>
        <v>135.9666</v>
      </c>
      <c r="Y320">
        <f t="shared" si="53"/>
        <v>61.883608419913209</v>
      </c>
      <c r="Z320">
        <f>Table1[[#This Row],[Accel (N)]]+Table1[[#This Row],[RR (N)]]+Table1[[#This Row],[Aero Drag (N)]]</f>
        <v>-49.649791580087388</v>
      </c>
      <c r="AA320">
        <f>Table1[[#This Row],[Total (N)]]*((E320/3.6)/1000)</f>
        <v>-0.53097693773149013</v>
      </c>
      <c r="AB320">
        <f>Table1[[#This Row],[Power (kW)]]*1000</f>
        <v>-530.97693773149012</v>
      </c>
      <c r="AC320">
        <f>(Table1[[#This Row],[Power (kW)]]*1000)*D320</f>
        <v>-165664.80457222491</v>
      </c>
      <c r="AD320" s="25">
        <f t="shared" si="54"/>
        <v>530.97693773149012</v>
      </c>
      <c r="AE320" s="25">
        <f t="shared" si="55"/>
        <v>0</v>
      </c>
      <c r="AF320" s="25">
        <f>SUM($AD$8:AD320)</f>
        <v>264774.30183082056</v>
      </c>
      <c r="AG320" s="25">
        <f>SUM($AE$8:AE320)</f>
        <v>748788.29743687261</v>
      </c>
      <c r="AH320" s="25"/>
      <c r="AI320" s="37">
        <f>SUM($AD$8:AD320)</f>
        <v>264774.30183082056</v>
      </c>
      <c r="AJ320" s="37">
        <f>SUM($AE$8:AE320)</f>
        <v>748788.29743687261</v>
      </c>
      <c r="AK320" s="37">
        <f t="shared" si="56"/>
        <v>185342.01128157438</v>
      </c>
    </row>
    <row r="321" spans="2:37" x14ac:dyDescent="0.3">
      <c r="B321" s="3" t="s">
        <v>47</v>
      </c>
      <c r="C321" s="3">
        <v>313</v>
      </c>
      <c r="D321" s="3">
        <v>313</v>
      </c>
      <c r="E321" s="10">
        <v>37.4</v>
      </c>
      <c r="F321" s="17">
        <f t="shared" si="57"/>
        <v>-0.34722222222222221</v>
      </c>
      <c r="G321" s="17">
        <f t="shared" si="58"/>
        <v>-1.25</v>
      </c>
      <c r="S321">
        <f t="shared" si="48"/>
        <v>0</v>
      </c>
      <c r="T321">
        <f t="shared" si="49"/>
        <v>37.4</v>
      </c>
      <c r="U321">
        <f t="shared" si="50"/>
        <v>10.388888888888888</v>
      </c>
      <c r="W321">
        <f t="shared" si="51"/>
        <v>-343.75</v>
      </c>
      <c r="X321">
        <f t="shared" si="52"/>
        <v>135.9666</v>
      </c>
      <c r="Y321">
        <f t="shared" si="53"/>
        <v>58.397919455852772</v>
      </c>
      <c r="Z321">
        <f>Table1[[#This Row],[Accel (N)]]+Table1[[#This Row],[RR (N)]]+Table1[[#This Row],[Aero Drag (N)]]</f>
        <v>-149.38548054414724</v>
      </c>
      <c r="AA321">
        <f>Table1[[#This Row],[Total (N)]]*((E321/3.6)/1000)</f>
        <v>-1.5519491589864183</v>
      </c>
      <c r="AB321">
        <f>Table1[[#This Row],[Power (kW)]]*1000</f>
        <v>-1551.9491589864183</v>
      </c>
      <c r="AC321">
        <f>(Table1[[#This Row],[Power (kW)]]*1000)*D321</f>
        <v>-485760.08676274895</v>
      </c>
      <c r="AD321" s="25">
        <f t="shared" si="54"/>
        <v>1551.9491589864183</v>
      </c>
      <c r="AE321" s="25">
        <f t="shared" si="55"/>
        <v>0</v>
      </c>
      <c r="AF321" s="25">
        <f>SUM($AD$8:AD321)</f>
        <v>266326.25098980695</v>
      </c>
      <c r="AG321" s="25">
        <f>SUM($AE$8:AE321)</f>
        <v>748788.29743687261</v>
      </c>
      <c r="AH321" s="25"/>
      <c r="AI321" s="37">
        <f>SUM($AD$8:AD321)</f>
        <v>266326.25098980695</v>
      </c>
      <c r="AJ321" s="37">
        <f>SUM($AE$8:AE321)</f>
        <v>748788.29743687261</v>
      </c>
      <c r="AK321" s="37">
        <f t="shared" si="56"/>
        <v>186428.37569286485</v>
      </c>
    </row>
    <row r="322" spans="2:37" x14ac:dyDescent="0.3">
      <c r="B322" s="3" t="s">
        <v>47</v>
      </c>
      <c r="C322" s="3">
        <v>314</v>
      </c>
      <c r="D322" s="3">
        <v>314</v>
      </c>
      <c r="E322" s="10">
        <v>36</v>
      </c>
      <c r="F322" s="17">
        <f t="shared" si="57"/>
        <v>-0.41666666666666663</v>
      </c>
      <c r="G322" s="17">
        <f t="shared" si="58"/>
        <v>-1.5</v>
      </c>
      <c r="S322">
        <f t="shared" si="48"/>
        <v>0</v>
      </c>
      <c r="T322">
        <f t="shared" si="49"/>
        <v>36</v>
      </c>
      <c r="U322">
        <f t="shared" si="50"/>
        <v>10</v>
      </c>
      <c r="W322">
        <f t="shared" si="51"/>
        <v>-412.49999999999994</v>
      </c>
      <c r="X322">
        <f t="shared" si="52"/>
        <v>135.9666</v>
      </c>
      <c r="Y322">
        <f t="shared" si="53"/>
        <v>54.107712270000007</v>
      </c>
      <c r="Z322">
        <f>Table1[[#This Row],[Accel (N)]]+Table1[[#This Row],[RR (N)]]+Table1[[#This Row],[Aero Drag (N)]]</f>
        <v>-222.42568772999991</v>
      </c>
      <c r="AA322">
        <f>Table1[[#This Row],[Total (N)]]*((E322/3.6)/1000)</f>
        <v>-2.2242568772999993</v>
      </c>
      <c r="AB322">
        <f>Table1[[#This Row],[Power (kW)]]*1000</f>
        <v>-2224.2568772999994</v>
      </c>
      <c r="AC322">
        <f>(Table1[[#This Row],[Power (kW)]]*1000)*D322</f>
        <v>-698416.65947219986</v>
      </c>
      <c r="AD322" s="25">
        <f t="shared" si="54"/>
        <v>2224.2568772999994</v>
      </c>
      <c r="AE322" s="25">
        <f t="shared" si="55"/>
        <v>0</v>
      </c>
      <c r="AF322" s="25">
        <f>SUM($AD$8:AD322)</f>
        <v>268550.50786710694</v>
      </c>
      <c r="AG322" s="25">
        <f>SUM($AE$8:AE322)</f>
        <v>748788.29743687261</v>
      </c>
      <c r="AH322" s="25"/>
      <c r="AI322" s="37">
        <f>SUM($AD$8:AD322)</f>
        <v>268550.50786710694</v>
      </c>
      <c r="AJ322" s="37">
        <f>SUM($AE$8:AE322)</f>
        <v>748788.29743687261</v>
      </c>
      <c r="AK322" s="37">
        <f t="shared" si="56"/>
        <v>187985.35550697485</v>
      </c>
    </row>
    <row r="323" spans="2:37" x14ac:dyDescent="0.3">
      <c r="B323" s="3" t="s">
        <v>47</v>
      </c>
      <c r="C323" s="3">
        <v>315</v>
      </c>
      <c r="D323" s="3">
        <v>315</v>
      </c>
      <c r="E323" s="10">
        <v>34.4</v>
      </c>
      <c r="F323" s="17">
        <f t="shared" si="57"/>
        <v>-0.41666666666666663</v>
      </c>
      <c r="G323" s="17">
        <f t="shared" si="58"/>
        <v>-1.5</v>
      </c>
      <c r="S323">
        <f t="shared" si="48"/>
        <v>0</v>
      </c>
      <c r="T323">
        <f t="shared" si="49"/>
        <v>34.4</v>
      </c>
      <c r="U323">
        <f t="shared" si="50"/>
        <v>9.5555555555555554</v>
      </c>
      <c r="W323">
        <f t="shared" si="51"/>
        <v>-412.49999999999994</v>
      </c>
      <c r="X323">
        <f t="shared" si="52"/>
        <v>135.9666</v>
      </c>
      <c r="Y323">
        <f t="shared" si="53"/>
        <v>49.405017277644447</v>
      </c>
      <c r="Z323">
        <f>Table1[[#This Row],[Accel (N)]]+Table1[[#This Row],[RR (N)]]+Table1[[#This Row],[Aero Drag (N)]]</f>
        <v>-227.12838272235547</v>
      </c>
      <c r="AA323">
        <f>Table1[[#This Row],[Total (N)]]*((E323/3.6)/1000)</f>
        <v>-2.1703378793469521</v>
      </c>
      <c r="AB323">
        <f>Table1[[#This Row],[Power (kW)]]*1000</f>
        <v>-2170.3378793469519</v>
      </c>
      <c r="AC323">
        <f>(Table1[[#This Row],[Power (kW)]]*1000)*D323</f>
        <v>-683656.43199428986</v>
      </c>
      <c r="AD323" s="25">
        <f t="shared" si="54"/>
        <v>2170.3378793469519</v>
      </c>
      <c r="AE323" s="25">
        <f t="shared" si="55"/>
        <v>0</v>
      </c>
      <c r="AF323" s="25">
        <f>SUM($AD$8:AD323)</f>
        <v>270720.84574645391</v>
      </c>
      <c r="AG323" s="25">
        <f>SUM($AE$8:AE323)</f>
        <v>748788.29743687261</v>
      </c>
      <c r="AH323" s="25"/>
      <c r="AI323" s="37">
        <f>SUM($AD$8:AD323)</f>
        <v>270720.84574645391</v>
      </c>
      <c r="AJ323" s="37">
        <f>SUM($AE$8:AE323)</f>
        <v>748788.29743687261</v>
      </c>
      <c r="AK323" s="37">
        <f t="shared" si="56"/>
        <v>189504.59202251773</v>
      </c>
    </row>
    <row r="324" spans="2:37" x14ac:dyDescent="0.3">
      <c r="B324" s="3" t="s">
        <v>47</v>
      </c>
      <c r="C324" s="3">
        <v>316</v>
      </c>
      <c r="D324" s="3">
        <v>316</v>
      </c>
      <c r="E324" s="10">
        <v>33</v>
      </c>
      <c r="F324" s="17">
        <f t="shared" si="57"/>
        <v>-0.37499999999999989</v>
      </c>
      <c r="G324" s="17">
        <f t="shared" si="58"/>
        <v>-1.3499999999999996</v>
      </c>
      <c r="S324">
        <f t="shared" si="48"/>
        <v>0</v>
      </c>
      <c r="T324">
        <f t="shared" si="49"/>
        <v>33</v>
      </c>
      <c r="U324">
        <f t="shared" si="50"/>
        <v>9.1666666666666661</v>
      </c>
      <c r="W324">
        <f t="shared" si="51"/>
        <v>-371.24999999999989</v>
      </c>
      <c r="X324">
        <f t="shared" si="52"/>
        <v>135.9666</v>
      </c>
      <c r="Y324">
        <f t="shared" si="53"/>
        <v>45.465508226875002</v>
      </c>
      <c r="Z324">
        <f>Table1[[#This Row],[Accel (N)]]+Table1[[#This Row],[RR (N)]]+Table1[[#This Row],[Aero Drag (N)]]</f>
        <v>-189.81789177312487</v>
      </c>
      <c r="AA324">
        <f>Table1[[#This Row],[Total (N)]]*((E324/3.6)/1000)</f>
        <v>-1.7399973412536447</v>
      </c>
      <c r="AB324">
        <f>Table1[[#This Row],[Power (kW)]]*1000</f>
        <v>-1739.9973412536447</v>
      </c>
      <c r="AC324">
        <f>(Table1[[#This Row],[Power (kW)]]*1000)*D324</f>
        <v>-549839.15983615175</v>
      </c>
      <c r="AD324" s="25">
        <f t="shared" si="54"/>
        <v>1739.9973412536447</v>
      </c>
      <c r="AE324" s="25">
        <f t="shared" si="55"/>
        <v>0</v>
      </c>
      <c r="AF324" s="25">
        <f>SUM($AD$8:AD324)</f>
        <v>272460.84308770753</v>
      </c>
      <c r="AG324" s="25">
        <f>SUM($AE$8:AE324)</f>
        <v>748788.29743687261</v>
      </c>
      <c r="AH324" s="25"/>
      <c r="AI324" s="37">
        <f>SUM($AD$8:AD324)</f>
        <v>272460.84308770753</v>
      </c>
      <c r="AJ324" s="37">
        <f>SUM($AE$8:AE324)</f>
        <v>748788.29743687261</v>
      </c>
      <c r="AK324" s="37">
        <f t="shared" si="56"/>
        <v>190722.59016139526</v>
      </c>
    </row>
    <row r="325" spans="2:37" x14ac:dyDescent="0.3">
      <c r="B325" s="3" t="s">
        <v>47</v>
      </c>
      <c r="C325" s="3">
        <v>317</v>
      </c>
      <c r="D325" s="3">
        <v>317</v>
      </c>
      <c r="E325" s="10">
        <v>31.7</v>
      </c>
      <c r="F325" s="17">
        <f t="shared" si="57"/>
        <v>-0.41666666666666663</v>
      </c>
      <c r="G325" s="17">
        <f t="shared" si="58"/>
        <v>-1.5</v>
      </c>
      <c r="S325">
        <f t="shared" si="48"/>
        <v>0</v>
      </c>
      <c r="T325">
        <f t="shared" si="49"/>
        <v>31.7</v>
      </c>
      <c r="U325">
        <f t="shared" si="50"/>
        <v>8.8055555555555554</v>
      </c>
      <c r="W325">
        <f t="shared" si="51"/>
        <v>-412.49999999999994</v>
      </c>
      <c r="X325">
        <f t="shared" si="52"/>
        <v>135.9666</v>
      </c>
      <c r="Y325">
        <f t="shared" si="53"/>
        <v>41.953934400463197</v>
      </c>
      <c r="Z325">
        <f>Table1[[#This Row],[Accel (N)]]+Table1[[#This Row],[RR (N)]]+Table1[[#This Row],[Aero Drag (N)]]</f>
        <v>-234.57946559953672</v>
      </c>
      <c r="AA325">
        <f>Table1[[#This Row],[Total (N)]]*((E325/3.6)/1000)</f>
        <v>-2.0656025165292542</v>
      </c>
      <c r="AB325">
        <f>Table1[[#This Row],[Power (kW)]]*1000</f>
        <v>-2065.602516529254</v>
      </c>
      <c r="AC325">
        <f>(Table1[[#This Row],[Power (kW)]]*1000)*D325</f>
        <v>-654795.99773977348</v>
      </c>
      <c r="AD325" s="25">
        <f t="shared" si="54"/>
        <v>2065.602516529254</v>
      </c>
      <c r="AE325" s="25">
        <f t="shared" si="55"/>
        <v>0</v>
      </c>
      <c r="AF325" s="25">
        <f>SUM($AD$8:AD325)</f>
        <v>274526.4456042368</v>
      </c>
      <c r="AG325" s="25">
        <f>SUM($AE$8:AE325)</f>
        <v>748788.29743687261</v>
      </c>
      <c r="AH325" s="25"/>
      <c r="AI325" s="37">
        <f>SUM($AD$8:AD325)</f>
        <v>274526.4456042368</v>
      </c>
      <c r="AJ325" s="37">
        <f>SUM($AE$8:AE325)</f>
        <v>748788.29743687261</v>
      </c>
      <c r="AK325" s="37">
        <f t="shared" si="56"/>
        <v>192168.51192296576</v>
      </c>
    </row>
    <row r="326" spans="2:37" x14ac:dyDescent="0.3">
      <c r="B326" s="3" t="s">
        <v>47</v>
      </c>
      <c r="C326" s="3">
        <v>318</v>
      </c>
      <c r="D326" s="3">
        <v>318</v>
      </c>
      <c r="E326" s="10">
        <v>30</v>
      </c>
      <c r="F326" s="17">
        <f t="shared" si="57"/>
        <v>-0.51388888888888873</v>
      </c>
      <c r="G326" s="17">
        <f t="shared" si="58"/>
        <v>-1.8499999999999996</v>
      </c>
      <c r="S326">
        <f t="shared" si="48"/>
        <v>0</v>
      </c>
      <c r="T326">
        <f t="shared" si="49"/>
        <v>30</v>
      </c>
      <c r="U326">
        <f t="shared" si="50"/>
        <v>8.3333333333333339</v>
      </c>
      <c r="W326">
        <f t="shared" si="51"/>
        <v>-508.74999999999983</v>
      </c>
      <c r="X326">
        <f t="shared" si="52"/>
        <v>135.9666</v>
      </c>
      <c r="Y326">
        <f t="shared" si="53"/>
        <v>37.57480018750001</v>
      </c>
      <c r="Z326">
        <f>Table1[[#This Row],[Accel (N)]]+Table1[[#This Row],[RR (N)]]+Table1[[#This Row],[Aero Drag (N)]]</f>
        <v>-335.20859981249981</v>
      </c>
      <c r="AA326">
        <f>Table1[[#This Row],[Total (N)]]*((E326/3.6)/1000)</f>
        <v>-2.7934049984374982</v>
      </c>
      <c r="AB326">
        <f>Table1[[#This Row],[Power (kW)]]*1000</f>
        <v>-2793.4049984374983</v>
      </c>
      <c r="AC326">
        <f>(Table1[[#This Row],[Power (kW)]]*1000)*D326</f>
        <v>-888302.78950312443</v>
      </c>
      <c r="AD326" s="25">
        <f t="shared" si="54"/>
        <v>2793.4049984374983</v>
      </c>
      <c r="AE326" s="25">
        <f t="shared" si="55"/>
        <v>0</v>
      </c>
      <c r="AF326" s="25">
        <f>SUM($AD$8:AD326)</f>
        <v>277319.8506026743</v>
      </c>
      <c r="AG326" s="25">
        <f>SUM($AE$8:AE326)</f>
        <v>748788.29743687261</v>
      </c>
      <c r="AH326" s="25"/>
      <c r="AI326" s="37">
        <f>SUM($AD$8:AD326)</f>
        <v>277319.8506026743</v>
      </c>
      <c r="AJ326" s="37">
        <f>SUM($AE$8:AE326)</f>
        <v>748788.29743687261</v>
      </c>
      <c r="AK326" s="37">
        <f t="shared" si="56"/>
        <v>194123.895421872</v>
      </c>
    </row>
    <row r="327" spans="2:37" x14ac:dyDescent="0.3">
      <c r="B327" s="3" t="s">
        <v>47</v>
      </c>
      <c r="C327" s="3">
        <v>319</v>
      </c>
      <c r="D327" s="3">
        <v>319</v>
      </c>
      <c r="E327" s="10">
        <v>28</v>
      </c>
      <c r="F327" s="17">
        <f t="shared" si="57"/>
        <v>-0.54166666666666641</v>
      </c>
      <c r="G327" s="17">
        <f t="shared" si="58"/>
        <v>-1.9499999999999993</v>
      </c>
      <c r="S327">
        <f t="shared" si="48"/>
        <v>0</v>
      </c>
      <c r="T327">
        <f t="shared" si="49"/>
        <v>28</v>
      </c>
      <c r="U327">
        <f t="shared" si="50"/>
        <v>7.7777777777777777</v>
      </c>
      <c r="W327">
        <f t="shared" si="51"/>
        <v>-536.24999999999977</v>
      </c>
      <c r="X327">
        <f t="shared" si="52"/>
        <v>135.9666</v>
      </c>
      <c r="Y327">
        <f t="shared" si="53"/>
        <v>32.731825941111111</v>
      </c>
      <c r="Z327">
        <f>Table1[[#This Row],[Accel (N)]]+Table1[[#This Row],[RR (N)]]+Table1[[#This Row],[Aero Drag (N)]]</f>
        <v>-367.55157405888872</v>
      </c>
      <c r="AA327">
        <f>Table1[[#This Row],[Total (N)]]*((E327/3.6)/1000)</f>
        <v>-2.8587344649024677</v>
      </c>
      <c r="AB327">
        <f>Table1[[#This Row],[Power (kW)]]*1000</f>
        <v>-2858.7344649024676</v>
      </c>
      <c r="AC327">
        <f>(Table1[[#This Row],[Power (kW)]]*1000)*D327</f>
        <v>-911936.29430388717</v>
      </c>
      <c r="AD327" s="25">
        <f t="shared" si="54"/>
        <v>2858.7344649024676</v>
      </c>
      <c r="AE327" s="25">
        <f t="shared" si="55"/>
        <v>0</v>
      </c>
      <c r="AF327" s="25">
        <f>SUM($AD$8:AD327)</f>
        <v>280178.58506757679</v>
      </c>
      <c r="AG327" s="25">
        <f>SUM($AE$8:AE327)</f>
        <v>748788.29743687261</v>
      </c>
      <c r="AH327" s="25"/>
      <c r="AI327" s="37">
        <f>SUM($AD$8:AD327)</f>
        <v>280178.58506757679</v>
      </c>
      <c r="AJ327" s="37">
        <f>SUM($AE$8:AE327)</f>
        <v>748788.29743687261</v>
      </c>
      <c r="AK327" s="37">
        <f t="shared" si="56"/>
        <v>196125.00954730375</v>
      </c>
    </row>
    <row r="328" spans="2:37" x14ac:dyDescent="0.3">
      <c r="B328" s="3" t="s">
        <v>47</v>
      </c>
      <c r="C328" s="3">
        <v>320</v>
      </c>
      <c r="D328" s="3">
        <v>320</v>
      </c>
      <c r="E328" s="10">
        <v>26.1</v>
      </c>
      <c r="F328" s="17">
        <f t="shared" si="57"/>
        <v>-0.33333333333333315</v>
      </c>
      <c r="G328" s="17">
        <f t="shared" si="58"/>
        <v>-1.1999999999999993</v>
      </c>
      <c r="S328">
        <f t="shared" ref="S328:S391" si="59">IF(E328&lt;1,1,0)</f>
        <v>0</v>
      </c>
      <c r="T328">
        <f t="shared" ref="T328:T391" si="60">IF(S328=1,"",E328)</f>
        <v>26.1</v>
      </c>
      <c r="U328">
        <f t="shared" ref="U328:U391" si="61">E328/3.6</f>
        <v>7.25</v>
      </c>
      <c r="W328">
        <f t="shared" ref="W328:W391" si="62">$J$17*F328</f>
        <v>-329.99999999999983</v>
      </c>
      <c r="X328">
        <f t="shared" ref="X328:X391" si="63">$J$17*9.81*$J$18</f>
        <v>135.9666</v>
      </c>
      <c r="Y328">
        <f t="shared" ref="Y328:Y391" si="64">0.5*$J$14*$J$21*1.29^2*(E328/3.6)^2</f>
        <v>28.440366261918754</v>
      </c>
      <c r="Z328">
        <f>Table1[[#This Row],[Accel (N)]]+Table1[[#This Row],[RR (N)]]+Table1[[#This Row],[Aero Drag (N)]]</f>
        <v>-165.59303373808109</v>
      </c>
      <c r="AA328">
        <f>Table1[[#This Row],[Total (N)]]*((E328/3.6)/1000)</f>
        <v>-1.200549494601088</v>
      </c>
      <c r="AB328">
        <f>Table1[[#This Row],[Power (kW)]]*1000</f>
        <v>-1200.5494946010879</v>
      </c>
      <c r="AC328">
        <f>(Table1[[#This Row],[Power (kW)]]*1000)*D328</f>
        <v>-384175.8382723481</v>
      </c>
      <c r="AD328" s="25">
        <f t="shared" ref="AD328:AD391" si="65">IF(AB328&lt;0, AB328, 0) *-1</f>
        <v>1200.5494946010879</v>
      </c>
      <c r="AE328" s="25">
        <f t="shared" ref="AE328:AE391" si="66">IF(AB328&gt;0, AB328, 0)</f>
        <v>0</v>
      </c>
      <c r="AF328" s="25">
        <f>SUM($AD$8:AD328)</f>
        <v>281379.13456217787</v>
      </c>
      <c r="AG328" s="25">
        <f>SUM($AE$8:AE328)</f>
        <v>748788.29743687261</v>
      </c>
      <c r="AH328" s="25"/>
      <c r="AI328" s="37">
        <f>SUM($AD$8:AD328)</f>
        <v>281379.13456217787</v>
      </c>
      <c r="AJ328" s="37">
        <f>SUM($AE$8:AE328)</f>
        <v>748788.29743687261</v>
      </c>
      <c r="AK328" s="37">
        <f t="shared" si="56"/>
        <v>196965.39419352449</v>
      </c>
    </row>
    <row r="329" spans="2:37" x14ac:dyDescent="0.3">
      <c r="B329" s="3" t="s">
        <v>47</v>
      </c>
      <c r="C329" s="3">
        <v>321</v>
      </c>
      <c r="D329" s="3">
        <v>321</v>
      </c>
      <c r="E329" s="10">
        <v>25.6</v>
      </c>
      <c r="F329" s="17">
        <f t="shared" si="57"/>
        <v>-0.16666666666666705</v>
      </c>
      <c r="G329" s="17">
        <f t="shared" si="58"/>
        <v>-0.60000000000000142</v>
      </c>
      <c r="S329">
        <f t="shared" si="59"/>
        <v>0</v>
      </c>
      <c r="T329">
        <f t="shared" si="60"/>
        <v>25.6</v>
      </c>
      <c r="U329">
        <f t="shared" si="61"/>
        <v>7.1111111111111116</v>
      </c>
      <c r="W329">
        <f t="shared" si="62"/>
        <v>-165.00000000000037</v>
      </c>
      <c r="X329">
        <f t="shared" si="63"/>
        <v>135.9666</v>
      </c>
      <c r="Y329">
        <f t="shared" si="64"/>
        <v>27.361134500977784</v>
      </c>
      <c r="Z329">
        <f>Table1[[#This Row],[Accel (N)]]+Table1[[#This Row],[RR (N)]]+Table1[[#This Row],[Aero Drag (N)]]</f>
        <v>-1.6722654990225863</v>
      </c>
      <c r="AA329">
        <f>Table1[[#This Row],[Total (N)]]*((E329/3.6)/1000)</f>
        <v>-1.1891665770827281E-2</v>
      </c>
      <c r="AB329">
        <f>Table1[[#This Row],[Power (kW)]]*1000</f>
        <v>-11.891665770827281</v>
      </c>
      <c r="AC329">
        <f>(Table1[[#This Row],[Power (kW)]]*1000)*D329</f>
        <v>-3817.2247124355572</v>
      </c>
      <c r="AD329" s="25">
        <f t="shared" si="65"/>
        <v>11.891665770827281</v>
      </c>
      <c r="AE329" s="25">
        <f t="shared" si="66"/>
        <v>0</v>
      </c>
      <c r="AF329" s="25">
        <f>SUM($AD$8:AD329)</f>
        <v>281391.02622794872</v>
      </c>
      <c r="AG329" s="25">
        <f>SUM($AE$8:AE329)</f>
        <v>748788.29743687261</v>
      </c>
      <c r="AH329" s="25"/>
      <c r="AI329" s="37">
        <f>SUM($AD$8:AD329)</f>
        <v>281391.02622794872</v>
      </c>
      <c r="AJ329" s="37">
        <f>SUM($AE$8:AE329)</f>
        <v>748788.29743687261</v>
      </c>
      <c r="AK329" s="37">
        <f t="shared" ref="AK329:AK392" si="67">AI329*0.7</f>
        <v>196973.71835956408</v>
      </c>
    </row>
    <row r="330" spans="2:37" x14ac:dyDescent="0.3">
      <c r="B330" s="3" t="s">
        <v>47</v>
      </c>
      <c r="C330" s="3">
        <v>322</v>
      </c>
      <c r="D330" s="3">
        <v>322</v>
      </c>
      <c r="E330" s="10">
        <v>24.9</v>
      </c>
      <c r="F330" s="17">
        <f t="shared" ref="F330:F393" si="68">($E331-$E329)/2/3.6</f>
        <v>-9.7222222222222612E-2</v>
      </c>
      <c r="G330" s="17">
        <f t="shared" ref="G330:G393" si="69">($E331-$E329)/2</f>
        <v>-0.35000000000000142</v>
      </c>
      <c r="S330">
        <f t="shared" si="59"/>
        <v>0</v>
      </c>
      <c r="T330">
        <f t="shared" si="60"/>
        <v>24.9</v>
      </c>
      <c r="U330">
        <f t="shared" si="61"/>
        <v>6.9166666666666661</v>
      </c>
      <c r="W330">
        <f t="shared" si="62"/>
        <v>-96.250000000000384</v>
      </c>
      <c r="X330">
        <f t="shared" si="63"/>
        <v>135.9666</v>
      </c>
      <c r="Y330">
        <f t="shared" si="64"/>
        <v>25.88527984916875</v>
      </c>
      <c r="Z330">
        <f>Table1[[#This Row],[Accel (N)]]+Table1[[#This Row],[RR (N)]]+Table1[[#This Row],[Aero Drag (N)]]</f>
        <v>65.60187984916837</v>
      </c>
      <c r="AA330">
        <f>Table1[[#This Row],[Total (N)]]*((E330/3.6)/1000)</f>
        <v>0.45374633562341454</v>
      </c>
      <c r="AB330">
        <f>Table1[[#This Row],[Power (kW)]]*1000</f>
        <v>453.74633562341455</v>
      </c>
      <c r="AC330">
        <f>(Table1[[#This Row],[Power (kW)]]*1000)*D330</f>
        <v>146106.32007073949</v>
      </c>
      <c r="AD330" s="25">
        <f t="shared" si="65"/>
        <v>0</v>
      </c>
      <c r="AE330" s="25">
        <f t="shared" si="66"/>
        <v>453.74633562341455</v>
      </c>
      <c r="AF330" s="25">
        <f>SUM($AD$8:AD330)</f>
        <v>281391.02622794872</v>
      </c>
      <c r="AG330" s="25">
        <f>SUM($AE$8:AE330)</f>
        <v>749242.04377249605</v>
      </c>
      <c r="AH330" s="25"/>
      <c r="AI330" s="37">
        <f>SUM($AD$8:AD330)</f>
        <v>281391.02622794872</v>
      </c>
      <c r="AJ330" s="37">
        <f>SUM($AE$8:AE330)</f>
        <v>749242.04377249605</v>
      </c>
      <c r="AK330" s="37">
        <f t="shared" si="67"/>
        <v>196973.71835956408</v>
      </c>
    </row>
    <row r="331" spans="2:37" x14ac:dyDescent="0.3">
      <c r="B331" s="3" t="s">
        <v>47</v>
      </c>
      <c r="C331" s="3">
        <v>323</v>
      </c>
      <c r="D331" s="3">
        <v>323</v>
      </c>
      <c r="E331" s="10">
        <v>24.9</v>
      </c>
      <c r="F331" s="17">
        <f t="shared" si="68"/>
        <v>-8.3333333333333037E-2</v>
      </c>
      <c r="G331" s="17">
        <f t="shared" si="69"/>
        <v>-0.29999999999999893</v>
      </c>
      <c r="S331">
        <f t="shared" si="59"/>
        <v>0</v>
      </c>
      <c r="T331">
        <f t="shared" si="60"/>
        <v>24.9</v>
      </c>
      <c r="U331">
        <f t="shared" si="61"/>
        <v>6.9166666666666661</v>
      </c>
      <c r="W331">
        <f t="shared" si="62"/>
        <v>-82.499999999999702</v>
      </c>
      <c r="X331">
        <f t="shared" si="63"/>
        <v>135.9666</v>
      </c>
      <c r="Y331">
        <f t="shared" si="64"/>
        <v>25.88527984916875</v>
      </c>
      <c r="Z331">
        <f>Table1[[#This Row],[Accel (N)]]+Table1[[#This Row],[RR (N)]]+Table1[[#This Row],[Aero Drag (N)]]</f>
        <v>79.351879849169052</v>
      </c>
      <c r="AA331">
        <f>Table1[[#This Row],[Total (N)]]*((E331/3.6)/1000)</f>
        <v>0.54885050229008592</v>
      </c>
      <c r="AB331">
        <f>Table1[[#This Row],[Power (kW)]]*1000</f>
        <v>548.85050229008596</v>
      </c>
      <c r="AC331">
        <f>(Table1[[#This Row],[Power (kW)]]*1000)*D331</f>
        <v>177278.71223969775</v>
      </c>
      <c r="AD331" s="25">
        <f t="shared" si="65"/>
        <v>0</v>
      </c>
      <c r="AE331" s="25">
        <f t="shared" si="66"/>
        <v>548.85050229008596</v>
      </c>
      <c r="AF331" s="25">
        <f>SUM($AD$8:AD331)</f>
        <v>281391.02622794872</v>
      </c>
      <c r="AG331" s="25">
        <f>SUM($AE$8:AE331)</f>
        <v>749790.89427478611</v>
      </c>
      <c r="AH331" s="25"/>
      <c r="AI331" s="37">
        <f>SUM($AD$8:AD331)</f>
        <v>281391.02622794872</v>
      </c>
      <c r="AJ331" s="37">
        <f>SUM($AE$8:AE331)</f>
        <v>749790.89427478611</v>
      </c>
      <c r="AK331" s="37">
        <f t="shared" si="67"/>
        <v>196973.71835956408</v>
      </c>
    </row>
    <row r="332" spans="2:37" x14ac:dyDescent="0.3">
      <c r="B332" s="3" t="s">
        <v>47</v>
      </c>
      <c r="C332" s="3">
        <v>324</v>
      </c>
      <c r="D332" s="3">
        <v>324</v>
      </c>
      <c r="E332" s="10">
        <v>24.3</v>
      </c>
      <c r="F332" s="17">
        <f t="shared" si="68"/>
        <v>-0.1388888888888889</v>
      </c>
      <c r="G332" s="17">
        <f t="shared" si="69"/>
        <v>-0.5</v>
      </c>
      <c r="S332">
        <f t="shared" si="59"/>
        <v>0</v>
      </c>
      <c r="T332">
        <f t="shared" si="60"/>
        <v>24.3</v>
      </c>
      <c r="U332">
        <f t="shared" si="61"/>
        <v>6.75</v>
      </c>
      <c r="W332">
        <f t="shared" si="62"/>
        <v>-137.5</v>
      </c>
      <c r="X332">
        <f t="shared" si="63"/>
        <v>135.9666</v>
      </c>
      <c r="Y332">
        <f t="shared" si="64"/>
        <v>24.652826403018754</v>
      </c>
      <c r="Z332">
        <f>Table1[[#This Row],[Accel (N)]]+Table1[[#This Row],[RR (N)]]+Table1[[#This Row],[Aero Drag (N)]]</f>
        <v>23.119426403018753</v>
      </c>
      <c r="AA332">
        <f>Table1[[#This Row],[Total (N)]]*((E332/3.6)/1000)</f>
        <v>0.15605612822037659</v>
      </c>
      <c r="AB332">
        <f>Table1[[#This Row],[Power (kW)]]*1000</f>
        <v>156.05612822037659</v>
      </c>
      <c r="AC332">
        <f>(Table1[[#This Row],[Power (kW)]]*1000)*D332</f>
        <v>50562.185543402018</v>
      </c>
      <c r="AD332" s="25">
        <f t="shared" si="65"/>
        <v>0</v>
      </c>
      <c r="AE332" s="25">
        <f t="shared" si="66"/>
        <v>156.05612822037659</v>
      </c>
      <c r="AF332" s="25">
        <f>SUM($AD$8:AD332)</f>
        <v>281391.02622794872</v>
      </c>
      <c r="AG332" s="25">
        <f>SUM($AE$8:AE332)</f>
        <v>749946.95040300651</v>
      </c>
      <c r="AH332" s="25"/>
      <c r="AI332" s="37">
        <f>SUM($AD$8:AD332)</f>
        <v>281391.02622794872</v>
      </c>
      <c r="AJ332" s="37">
        <f>SUM($AE$8:AE332)</f>
        <v>749946.95040300651</v>
      </c>
      <c r="AK332" s="37">
        <f t="shared" si="67"/>
        <v>196973.71835956408</v>
      </c>
    </row>
    <row r="333" spans="2:37" x14ac:dyDescent="0.3">
      <c r="B333" s="3" t="s">
        <v>47</v>
      </c>
      <c r="C333" s="3">
        <v>325</v>
      </c>
      <c r="D333" s="3">
        <v>325</v>
      </c>
      <c r="E333" s="10">
        <v>23.9</v>
      </c>
      <c r="F333" s="17">
        <f t="shared" si="68"/>
        <v>-5.5555555555555851E-2</v>
      </c>
      <c r="G333" s="17">
        <f t="shared" si="69"/>
        <v>-0.20000000000000107</v>
      </c>
      <c r="S333">
        <f t="shared" si="59"/>
        <v>0</v>
      </c>
      <c r="T333">
        <f t="shared" si="60"/>
        <v>23.9</v>
      </c>
      <c r="U333">
        <f t="shared" si="61"/>
        <v>6.6388888888888884</v>
      </c>
      <c r="W333">
        <f t="shared" si="62"/>
        <v>-55.000000000000291</v>
      </c>
      <c r="X333">
        <f t="shared" si="63"/>
        <v>135.9666</v>
      </c>
      <c r="Y333">
        <f t="shared" si="64"/>
        <v>23.847890683446529</v>
      </c>
      <c r="Z333">
        <f>Table1[[#This Row],[Accel (N)]]+Table1[[#This Row],[RR (N)]]+Table1[[#This Row],[Aero Drag (N)]]</f>
        <v>104.81449068344625</v>
      </c>
      <c r="AA333">
        <f>Table1[[#This Row],[Total (N)]]*((E333/3.6)/1000)</f>
        <v>0.69585175759287921</v>
      </c>
      <c r="AB333">
        <f>Table1[[#This Row],[Power (kW)]]*1000</f>
        <v>695.85175759287915</v>
      </c>
      <c r="AC333">
        <f>(Table1[[#This Row],[Power (kW)]]*1000)*D333</f>
        <v>226151.82121768573</v>
      </c>
      <c r="AD333" s="25">
        <f t="shared" si="65"/>
        <v>0</v>
      </c>
      <c r="AE333" s="25">
        <f t="shared" si="66"/>
        <v>695.85175759287915</v>
      </c>
      <c r="AF333" s="25">
        <f>SUM($AD$8:AD333)</f>
        <v>281391.02622794872</v>
      </c>
      <c r="AG333" s="25">
        <f>SUM($AE$8:AE333)</f>
        <v>750642.80216059939</v>
      </c>
      <c r="AH333" s="25"/>
      <c r="AI333" s="37">
        <f>SUM($AD$8:AD333)</f>
        <v>281391.02622794872</v>
      </c>
      <c r="AJ333" s="37">
        <f>SUM($AE$8:AE333)</f>
        <v>750642.80216059939</v>
      </c>
      <c r="AK333" s="37">
        <f t="shared" si="67"/>
        <v>196973.71835956408</v>
      </c>
    </row>
    <row r="334" spans="2:37" x14ac:dyDescent="0.3">
      <c r="B334" s="3" t="s">
        <v>47</v>
      </c>
      <c r="C334" s="3">
        <v>326</v>
      </c>
      <c r="D334" s="3">
        <v>326</v>
      </c>
      <c r="E334" s="10">
        <v>23.9</v>
      </c>
      <c r="F334" s="17">
        <f t="shared" si="68"/>
        <v>-4.1666666666666269E-2</v>
      </c>
      <c r="G334" s="17">
        <f t="shared" si="69"/>
        <v>-0.14999999999999858</v>
      </c>
      <c r="S334">
        <f t="shared" si="59"/>
        <v>0</v>
      </c>
      <c r="T334">
        <f t="shared" si="60"/>
        <v>23.9</v>
      </c>
      <c r="U334">
        <f t="shared" si="61"/>
        <v>6.6388888888888884</v>
      </c>
      <c r="W334">
        <f t="shared" si="62"/>
        <v>-41.249999999999609</v>
      </c>
      <c r="X334">
        <f t="shared" si="63"/>
        <v>135.9666</v>
      </c>
      <c r="Y334">
        <f t="shared" si="64"/>
        <v>23.847890683446529</v>
      </c>
      <c r="Z334">
        <f>Table1[[#This Row],[Accel (N)]]+Table1[[#This Row],[RR (N)]]+Table1[[#This Row],[Aero Drag (N)]]</f>
        <v>118.56449068344693</v>
      </c>
      <c r="AA334">
        <f>Table1[[#This Row],[Total (N)]]*((E334/3.6)/1000)</f>
        <v>0.78713647981510604</v>
      </c>
      <c r="AB334">
        <f>Table1[[#This Row],[Power (kW)]]*1000</f>
        <v>787.13647981510599</v>
      </c>
      <c r="AC334">
        <f>(Table1[[#This Row],[Power (kW)]]*1000)*D334</f>
        <v>256606.49241972456</v>
      </c>
      <c r="AD334" s="25">
        <f t="shared" si="65"/>
        <v>0</v>
      </c>
      <c r="AE334" s="25">
        <f t="shared" si="66"/>
        <v>787.13647981510599</v>
      </c>
      <c r="AF334" s="25">
        <f>SUM($AD$8:AD334)</f>
        <v>281391.02622794872</v>
      </c>
      <c r="AG334" s="25">
        <f>SUM($AE$8:AE334)</f>
        <v>751429.9386404145</v>
      </c>
      <c r="AH334" s="25"/>
      <c r="AI334" s="37">
        <f>SUM($AD$8:AD334)</f>
        <v>281391.02622794872</v>
      </c>
      <c r="AJ334" s="37">
        <f>SUM($AE$8:AE334)</f>
        <v>751429.9386404145</v>
      </c>
      <c r="AK334" s="37">
        <f t="shared" si="67"/>
        <v>196973.71835956408</v>
      </c>
    </row>
    <row r="335" spans="2:37" x14ac:dyDescent="0.3">
      <c r="B335" s="3" t="s">
        <v>47</v>
      </c>
      <c r="C335" s="3">
        <v>327</v>
      </c>
      <c r="D335" s="3">
        <v>327</v>
      </c>
      <c r="E335" s="10">
        <v>23.6</v>
      </c>
      <c r="F335" s="17">
        <f t="shared" si="68"/>
        <v>-8.3333333333333037E-2</v>
      </c>
      <c r="G335" s="17">
        <f t="shared" si="69"/>
        <v>-0.29999999999999893</v>
      </c>
      <c r="S335">
        <f t="shared" si="59"/>
        <v>0</v>
      </c>
      <c r="T335">
        <f t="shared" si="60"/>
        <v>23.6</v>
      </c>
      <c r="U335">
        <f t="shared" si="61"/>
        <v>6.5555555555555554</v>
      </c>
      <c r="W335">
        <f t="shared" si="62"/>
        <v>-82.499999999999702</v>
      </c>
      <c r="X335">
        <f t="shared" si="63"/>
        <v>135.9666</v>
      </c>
      <c r="Y335">
        <f t="shared" si="64"/>
        <v>23.252956347144444</v>
      </c>
      <c r="Z335">
        <f>Table1[[#This Row],[Accel (N)]]+Table1[[#This Row],[RR (N)]]+Table1[[#This Row],[Aero Drag (N)]]</f>
        <v>76.719556347144746</v>
      </c>
      <c r="AA335">
        <f>Table1[[#This Row],[Total (N)]]*((E335/3.6)/1000)</f>
        <v>0.50293931383128221</v>
      </c>
      <c r="AB335">
        <f>Table1[[#This Row],[Power (kW)]]*1000</f>
        <v>502.93931383128222</v>
      </c>
      <c r="AC335">
        <f>(Table1[[#This Row],[Power (kW)]]*1000)*D335</f>
        <v>164461.15562282928</v>
      </c>
      <c r="AD335" s="25">
        <f t="shared" si="65"/>
        <v>0</v>
      </c>
      <c r="AE335" s="25">
        <f t="shared" si="66"/>
        <v>502.93931383128222</v>
      </c>
      <c r="AF335" s="25">
        <f>SUM($AD$8:AD335)</f>
        <v>281391.02622794872</v>
      </c>
      <c r="AG335" s="25">
        <f>SUM($AE$8:AE335)</f>
        <v>751932.87795424578</v>
      </c>
      <c r="AH335" s="25"/>
      <c r="AI335" s="37">
        <f>SUM($AD$8:AD335)</f>
        <v>281391.02622794872</v>
      </c>
      <c r="AJ335" s="37">
        <f>SUM($AE$8:AE335)</f>
        <v>751932.87795424578</v>
      </c>
      <c r="AK335" s="37">
        <f t="shared" si="67"/>
        <v>196973.71835956408</v>
      </c>
    </row>
    <row r="336" spans="2:37" x14ac:dyDescent="0.3">
      <c r="B336" s="3" t="s">
        <v>47</v>
      </c>
      <c r="C336" s="3">
        <v>328</v>
      </c>
      <c r="D336" s="3">
        <v>328</v>
      </c>
      <c r="E336" s="10">
        <v>23.3</v>
      </c>
      <c r="F336" s="17">
        <f t="shared" si="68"/>
        <v>-0.43055555555555575</v>
      </c>
      <c r="G336" s="17">
        <f t="shared" si="69"/>
        <v>-1.5500000000000007</v>
      </c>
      <c r="S336">
        <f t="shared" si="59"/>
        <v>0</v>
      </c>
      <c r="T336">
        <f t="shared" si="60"/>
        <v>23.3</v>
      </c>
      <c r="U336">
        <f t="shared" si="61"/>
        <v>6.4722222222222223</v>
      </c>
      <c r="W336">
        <f t="shared" si="62"/>
        <v>-426.25000000000017</v>
      </c>
      <c r="X336">
        <f t="shared" si="63"/>
        <v>135.9666</v>
      </c>
      <c r="Y336">
        <f t="shared" si="64"/>
        <v>22.665536970879867</v>
      </c>
      <c r="Z336">
        <f>Table1[[#This Row],[Accel (N)]]+Table1[[#This Row],[RR (N)]]+Table1[[#This Row],[Aero Drag (N)]]</f>
        <v>-267.61786302912026</v>
      </c>
      <c r="AA336">
        <f>Table1[[#This Row],[Total (N)]]*((E336/3.6)/1000)</f>
        <v>-1.732082280160695</v>
      </c>
      <c r="AB336">
        <f>Table1[[#This Row],[Power (kW)]]*1000</f>
        <v>-1732.0822801606951</v>
      </c>
      <c r="AC336">
        <f>(Table1[[#This Row],[Power (kW)]]*1000)*D336</f>
        <v>-568122.98789270793</v>
      </c>
      <c r="AD336" s="25">
        <f t="shared" si="65"/>
        <v>1732.0822801606951</v>
      </c>
      <c r="AE336" s="25">
        <f t="shared" si="66"/>
        <v>0</v>
      </c>
      <c r="AF336" s="25">
        <f>SUM($AD$8:AD336)</f>
        <v>283123.10850810941</v>
      </c>
      <c r="AG336" s="25">
        <f>SUM($AE$8:AE336)</f>
        <v>751932.87795424578</v>
      </c>
      <c r="AH336" s="25"/>
      <c r="AI336" s="37">
        <f>SUM($AD$8:AD336)</f>
        <v>283123.10850810941</v>
      </c>
      <c r="AJ336" s="37">
        <f>SUM($AE$8:AE336)</f>
        <v>751932.87795424578</v>
      </c>
      <c r="AK336" s="37">
        <f t="shared" si="67"/>
        <v>198186.17595567656</v>
      </c>
    </row>
    <row r="337" spans="2:37" x14ac:dyDescent="0.3">
      <c r="B337" s="3" t="s">
        <v>47</v>
      </c>
      <c r="C337" s="3">
        <v>329</v>
      </c>
      <c r="D337" s="3">
        <v>329</v>
      </c>
      <c r="E337" s="10">
        <v>20.5</v>
      </c>
      <c r="F337" s="17">
        <f t="shared" si="68"/>
        <v>-0.80555555555555558</v>
      </c>
      <c r="G337" s="17">
        <f t="shared" si="69"/>
        <v>-2.9000000000000004</v>
      </c>
      <c r="S337">
        <f t="shared" si="59"/>
        <v>0</v>
      </c>
      <c r="T337">
        <f t="shared" si="60"/>
        <v>20.5</v>
      </c>
      <c r="U337">
        <f t="shared" si="61"/>
        <v>5.6944444444444446</v>
      </c>
      <c r="W337">
        <f t="shared" si="62"/>
        <v>-797.5</v>
      </c>
      <c r="X337">
        <f t="shared" si="63"/>
        <v>135.9666</v>
      </c>
      <c r="Y337">
        <f t="shared" si="64"/>
        <v>17.545344198663201</v>
      </c>
      <c r="Z337">
        <f>Table1[[#This Row],[Accel (N)]]+Table1[[#This Row],[RR (N)]]+Table1[[#This Row],[Aero Drag (N)]]</f>
        <v>-643.98805580133683</v>
      </c>
      <c r="AA337">
        <f>Table1[[#This Row],[Total (N)]]*((E337/3.6)/1000)</f>
        <v>-3.6671542066465017</v>
      </c>
      <c r="AB337">
        <f>Table1[[#This Row],[Power (kW)]]*1000</f>
        <v>-3667.1542066465017</v>
      </c>
      <c r="AC337">
        <f>(Table1[[#This Row],[Power (kW)]]*1000)*D337</f>
        <v>-1206493.733986699</v>
      </c>
      <c r="AD337" s="25">
        <f t="shared" si="65"/>
        <v>3667.1542066465017</v>
      </c>
      <c r="AE337" s="25">
        <f t="shared" si="66"/>
        <v>0</v>
      </c>
      <c r="AF337" s="25">
        <f>SUM($AD$8:AD337)</f>
        <v>286790.2627147559</v>
      </c>
      <c r="AG337" s="25">
        <f>SUM($AE$8:AE337)</f>
        <v>751932.87795424578</v>
      </c>
      <c r="AH337" s="25"/>
      <c r="AI337" s="37">
        <f>SUM($AD$8:AD337)</f>
        <v>286790.2627147559</v>
      </c>
      <c r="AJ337" s="37">
        <f>SUM($AE$8:AE337)</f>
        <v>751932.87795424578</v>
      </c>
      <c r="AK337" s="37">
        <f t="shared" si="67"/>
        <v>200753.18390032911</v>
      </c>
    </row>
    <row r="338" spans="2:37" x14ac:dyDescent="0.3">
      <c r="B338" s="3" t="s">
        <v>47</v>
      </c>
      <c r="C338" s="3">
        <v>330</v>
      </c>
      <c r="D338" s="3">
        <v>330</v>
      </c>
      <c r="E338" s="10">
        <v>17.5</v>
      </c>
      <c r="F338" s="17">
        <f t="shared" si="68"/>
        <v>-0.50000000000000022</v>
      </c>
      <c r="G338" s="17">
        <f t="shared" si="69"/>
        <v>-1.8000000000000007</v>
      </c>
      <c r="S338">
        <f t="shared" si="59"/>
        <v>0</v>
      </c>
      <c r="T338">
        <f t="shared" si="60"/>
        <v>17.5</v>
      </c>
      <c r="U338">
        <f t="shared" si="61"/>
        <v>4.8611111111111107</v>
      </c>
      <c r="W338">
        <f t="shared" si="62"/>
        <v>-495.00000000000023</v>
      </c>
      <c r="X338">
        <f t="shared" si="63"/>
        <v>135.9666</v>
      </c>
      <c r="Y338">
        <f t="shared" si="64"/>
        <v>12.785869508246527</v>
      </c>
      <c r="Z338">
        <f>Table1[[#This Row],[Accel (N)]]+Table1[[#This Row],[RR (N)]]+Table1[[#This Row],[Aero Drag (N)]]</f>
        <v>-346.24753049175371</v>
      </c>
      <c r="AA338">
        <f>Table1[[#This Row],[Total (N)]]*((E338/3.6)/1000)</f>
        <v>-1.683147717668247</v>
      </c>
      <c r="AB338">
        <f>Table1[[#This Row],[Power (kW)]]*1000</f>
        <v>-1683.147717668247</v>
      </c>
      <c r="AC338">
        <f>(Table1[[#This Row],[Power (kW)]]*1000)*D338</f>
        <v>-555438.7468305215</v>
      </c>
      <c r="AD338" s="25">
        <f t="shared" si="65"/>
        <v>1683.147717668247</v>
      </c>
      <c r="AE338" s="25">
        <f t="shared" si="66"/>
        <v>0</v>
      </c>
      <c r="AF338" s="25">
        <f>SUM($AD$8:AD338)</f>
        <v>288473.41043242416</v>
      </c>
      <c r="AG338" s="25">
        <f>SUM($AE$8:AE338)</f>
        <v>751932.87795424578</v>
      </c>
      <c r="AH338" s="25"/>
      <c r="AI338" s="37">
        <f>SUM($AD$8:AD338)</f>
        <v>288473.41043242416</v>
      </c>
      <c r="AJ338" s="37">
        <f>SUM($AE$8:AE338)</f>
        <v>751932.87795424578</v>
      </c>
      <c r="AK338" s="37">
        <f t="shared" si="67"/>
        <v>201931.38730269691</v>
      </c>
    </row>
    <row r="339" spans="2:37" x14ac:dyDescent="0.3">
      <c r="B339" s="3" t="s">
        <v>47</v>
      </c>
      <c r="C339" s="3">
        <v>331</v>
      </c>
      <c r="D339" s="3">
        <v>331</v>
      </c>
      <c r="E339" s="10">
        <v>16.899999999999999</v>
      </c>
      <c r="F339" s="17">
        <f t="shared" si="68"/>
        <v>-0.1111111111111112</v>
      </c>
      <c r="G339" s="17">
        <f t="shared" si="69"/>
        <v>-0.40000000000000036</v>
      </c>
      <c r="S339">
        <f t="shared" si="59"/>
        <v>0</v>
      </c>
      <c r="T339">
        <f t="shared" si="60"/>
        <v>16.899999999999999</v>
      </c>
      <c r="U339">
        <f t="shared" si="61"/>
        <v>4.6944444444444438</v>
      </c>
      <c r="W339">
        <f t="shared" si="62"/>
        <v>-110.00000000000009</v>
      </c>
      <c r="X339">
        <f t="shared" si="63"/>
        <v>135.9666</v>
      </c>
      <c r="Y339">
        <f t="shared" si="64"/>
        <v>11.924154090613193</v>
      </c>
      <c r="Z339">
        <f>Table1[[#This Row],[Accel (N)]]+Table1[[#This Row],[RR (N)]]+Table1[[#This Row],[Aero Drag (N)]]</f>
        <v>37.890754090613108</v>
      </c>
      <c r="AA339">
        <f>Table1[[#This Row],[Total (N)]]*((E339/3.6)/1000)</f>
        <v>0.1778760400364893</v>
      </c>
      <c r="AB339">
        <f>Table1[[#This Row],[Power (kW)]]*1000</f>
        <v>177.87604003648929</v>
      </c>
      <c r="AC339">
        <f>(Table1[[#This Row],[Power (kW)]]*1000)*D339</f>
        <v>58876.969252077957</v>
      </c>
      <c r="AD339" s="25">
        <f t="shared" si="65"/>
        <v>0</v>
      </c>
      <c r="AE339" s="25">
        <f t="shared" si="66"/>
        <v>177.87604003648929</v>
      </c>
      <c r="AF339" s="25">
        <f>SUM($AD$8:AD339)</f>
        <v>288473.41043242416</v>
      </c>
      <c r="AG339" s="25">
        <f>SUM($AE$8:AE339)</f>
        <v>752110.75399428222</v>
      </c>
      <c r="AH339" s="25"/>
      <c r="AI339" s="37">
        <f>SUM($AD$8:AD339)</f>
        <v>288473.41043242416</v>
      </c>
      <c r="AJ339" s="37">
        <f>SUM($AE$8:AE339)</f>
        <v>752110.75399428222</v>
      </c>
      <c r="AK339" s="37">
        <f t="shared" si="67"/>
        <v>201931.38730269691</v>
      </c>
    </row>
    <row r="340" spans="2:37" x14ac:dyDescent="0.3">
      <c r="B340" s="3" t="s">
        <v>47</v>
      </c>
      <c r="C340" s="3">
        <v>332</v>
      </c>
      <c r="D340" s="3">
        <v>332</v>
      </c>
      <c r="E340" s="10">
        <v>16.7</v>
      </c>
      <c r="F340" s="17">
        <f t="shared" si="68"/>
        <v>-0.13888888888888865</v>
      </c>
      <c r="G340" s="17">
        <f t="shared" si="69"/>
        <v>-0.49999999999999911</v>
      </c>
      <c r="S340">
        <f t="shared" si="59"/>
        <v>0</v>
      </c>
      <c r="T340">
        <f t="shared" si="60"/>
        <v>16.7</v>
      </c>
      <c r="U340">
        <f t="shared" si="61"/>
        <v>4.6388888888888884</v>
      </c>
      <c r="W340">
        <f t="shared" si="62"/>
        <v>-137.49999999999977</v>
      </c>
      <c r="X340">
        <f t="shared" si="63"/>
        <v>135.9666</v>
      </c>
      <c r="Y340">
        <f t="shared" si="64"/>
        <v>11.643595582546526</v>
      </c>
      <c r="Z340">
        <f>Table1[[#This Row],[Accel (N)]]+Table1[[#This Row],[RR (N)]]+Table1[[#This Row],[Aero Drag (N)]]</f>
        <v>10.110195582546753</v>
      </c>
      <c r="AA340">
        <f>Table1[[#This Row],[Total (N)]]*((E340/3.6)/1000)</f>
        <v>4.6900073952369656E-2</v>
      </c>
      <c r="AB340">
        <f>Table1[[#This Row],[Power (kW)]]*1000</f>
        <v>46.900073952369652</v>
      </c>
      <c r="AC340">
        <f>(Table1[[#This Row],[Power (kW)]]*1000)*D340</f>
        <v>15570.824552186725</v>
      </c>
      <c r="AD340" s="25">
        <f t="shared" si="65"/>
        <v>0</v>
      </c>
      <c r="AE340" s="25">
        <f t="shared" si="66"/>
        <v>46.900073952369652</v>
      </c>
      <c r="AF340" s="25">
        <f>SUM($AD$8:AD340)</f>
        <v>288473.41043242416</v>
      </c>
      <c r="AG340" s="25">
        <f>SUM($AE$8:AE340)</f>
        <v>752157.65406823461</v>
      </c>
      <c r="AH340" s="25"/>
      <c r="AI340" s="37">
        <f>SUM($AD$8:AD340)</f>
        <v>288473.41043242416</v>
      </c>
      <c r="AJ340" s="37">
        <f>SUM($AE$8:AE340)</f>
        <v>752157.65406823461</v>
      </c>
      <c r="AK340" s="37">
        <f t="shared" si="67"/>
        <v>201931.38730269691</v>
      </c>
    </row>
    <row r="341" spans="2:37" x14ac:dyDescent="0.3">
      <c r="B341" s="3" t="s">
        <v>47</v>
      </c>
      <c r="C341" s="3">
        <v>333</v>
      </c>
      <c r="D341" s="3">
        <v>333</v>
      </c>
      <c r="E341" s="10">
        <v>15.9</v>
      </c>
      <c r="F341" s="17">
        <f t="shared" si="68"/>
        <v>-0.15277777777777773</v>
      </c>
      <c r="G341" s="17">
        <f t="shared" si="69"/>
        <v>-0.54999999999999982</v>
      </c>
      <c r="S341">
        <f t="shared" si="59"/>
        <v>0</v>
      </c>
      <c r="T341">
        <f t="shared" si="60"/>
        <v>15.9</v>
      </c>
      <c r="U341">
        <f t="shared" si="61"/>
        <v>4.416666666666667</v>
      </c>
      <c r="W341">
        <f t="shared" si="62"/>
        <v>-151.24999999999994</v>
      </c>
      <c r="X341">
        <f t="shared" si="63"/>
        <v>135.9666</v>
      </c>
      <c r="Y341">
        <f t="shared" si="64"/>
        <v>10.554761372668752</v>
      </c>
      <c r="Z341">
        <f>Table1[[#This Row],[Accel (N)]]+Table1[[#This Row],[RR (N)]]+Table1[[#This Row],[Aero Drag (N)]]</f>
        <v>-4.7286386273311916</v>
      </c>
      <c r="AA341">
        <f>Table1[[#This Row],[Total (N)]]*((E341/3.6)/1000)</f>
        <v>-2.0884820604046096E-2</v>
      </c>
      <c r="AB341">
        <f>Table1[[#This Row],[Power (kW)]]*1000</f>
        <v>-20.884820604046098</v>
      </c>
      <c r="AC341">
        <f>(Table1[[#This Row],[Power (kW)]]*1000)*D341</f>
        <v>-6954.6452611473505</v>
      </c>
      <c r="AD341" s="25">
        <f t="shared" si="65"/>
        <v>20.884820604046098</v>
      </c>
      <c r="AE341" s="25">
        <f t="shared" si="66"/>
        <v>0</v>
      </c>
      <c r="AF341" s="25">
        <f>SUM($AD$8:AD341)</f>
        <v>288494.29525302822</v>
      </c>
      <c r="AG341" s="25">
        <f>SUM($AE$8:AE341)</f>
        <v>752157.65406823461</v>
      </c>
      <c r="AH341" s="25"/>
      <c r="AI341" s="37">
        <f>SUM($AD$8:AD341)</f>
        <v>288494.29525302822</v>
      </c>
      <c r="AJ341" s="37">
        <f>SUM($AE$8:AE341)</f>
        <v>752157.65406823461</v>
      </c>
      <c r="AK341" s="37">
        <f t="shared" si="67"/>
        <v>201946.00667711973</v>
      </c>
    </row>
    <row r="342" spans="2:37" x14ac:dyDescent="0.3">
      <c r="B342" s="3" t="s">
        <v>47</v>
      </c>
      <c r="C342" s="3">
        <v>334</v>
      </c>
      <c r="D342" s="3">
        <v>334</v>
      </c>
      <c r="E342" s="10">
        <v>15.6</v>
      </c>
      <c r="F342" s="17">
        <f t="shared" si="68"/>
        <v>-0.12500000000000006</v>
      </c>
      <c r="G342" s="17">
        <f t="shared" si="69"/>
        <v>-0.45000000000000018</v>
      </c>
      <c r="S342">
        <f t="shared" si="59"/>
        <v>0</v>
      </c>
      <c r="T342">
        <f t="shared" si="60"/>
        <v>15.6</v>
      </c>
      <c r="U342">
        <f t="shared" si="61"/>
        <v>4.333333333333333</v>
      </c>
      <c r="W342">
        <f t="shared" si="62"/>
        <v>-123.75000000000006</v>
      </c>
      <c r="X342">
        <f t="shared" si="63"/>
        <v>135.9666</v>
      </c>
      <c r="Y342">
        <f t="shared" si="64"/>
        <v>10.160225970699999</v>
      </c>
      <c r="Z342">
        <f>Table1[[#This Row],[Accel (N)]]+Table1[[#This Row],[RR (N)]]+Table1[[#This Row],[Aero Drag (N)]]</f>
        <v>22.37682597069994</v>
      </c>
      <c r="AA342">
        <f>Table1[[#This Row],[Total (N)]]*((E342/3.6)/1000)</f>
        <v>9.6966245873033069E-2</v>
      </c>
      <c r="AB342">
        <f>Table1[[#This Row],[Power (kW)]]*1000</f>
        <v>96.966245873033074</v>
      </c>
      <c r="AC342">
        <f>(Table1[[#This Row],[Power (kW)]]*1000)*D342</f>
        <v>32386.726121593048</v>
      </c>
      <c r="AD342" s="25">
        <f t="shared" si="65"/>
        <v>0</v>
      </c>
      <c r="AE342" s="25">
        <f t="shared" si="66"/>
        <v>96.966245873033074</v>
      </c>
      <c r="AF342" s="25">
        <f>SUM($AD$8:AD342)</f>
        <v>288494.29525302822</v>
      </c>
      <c r="AG342" s="25">
        <f>SUM($AE$8:AE342)</f>
        <v>752254.62031410763</v>
      </c>
      <c r="AH342" s="25"/>
      <c r="AI342" s="37">
        <f>SUM($AD$8:AD342)</f>
        <v>288494.29525302822</v>
      </c>
      <c r="AJ342" s="37">
        <f>SUM($AE$8:AE342)</f>
        <v>752254.62031410763</v>
      </c>
      <c r="AK342" s="37">
        <f t="shared" si="67"/>
        <v>201946.00667711973</v>
      </c>
    </row>
    <row r="343" spans="2:37" x14ac:dyDescent="0.3">
      <c r="B343" s="3" t="s">
        <v>47</v>
      </c>
      <c r="C343" s="3">
        <v>335</v>
      </c>
      <c r="D343" s="3">
        <v>335</v>
      </c>
      <c r="E343" s="10">
        <v>15</v>
      </c>
      <c r="F343" s="17">
        <f t="shared" si="68"/>
        <v>-0.15277777777777773</v>
      </c>
      <c r="G343" s="17">
        <f t="shared" si="69"/>
        <v>-0.54999999999999982</v>
      </c>
      <c r="S343">
        <f t="shared" si="59"/>
        <v>0</v>
      </c>
      <c r="T343">
        <f t="shared" si="60"/>
        <v>15</v>
      </c>
      <c r="U343">
        <f t="shared" si="61"/>
        <v>4.166666666666667</v>
      </c>
      <c r="W343">
        <f t="shared" si="62"/>
        <v>-151.24999999999994</v>
      </c>
      <c r="X343">
        <f t="shared" si="63"/>
        <v>135.9666</v>
      </c>
      <c r="Y343">
        <f t="shared" si="64"/>
        <v>9.3937000468750025</v>
      </c>
      <c r="Z343">
        <f>Table1[[#This Row],[Accel (N)]]+Table1[[#This Row],[RR (N)]]+Table1[[#This Row],[Aero Drag (N)]]</f>
        <v>-5.889699953124941</v>
      </c>
      <c r="AA343">
        <f>Table1[[#This Row],[Total (N)]]*((E343/3.6)/1000)</f>
        <v>-2.454041647135392E-2</v>
      </c>
      <c r="AB343">
        <f>Table1[[#This Row],[Power (kW)]]*1000</f>
        <v>-24.540416471353922</v>
      </c>
      <c r="AC343">
        <f>(Table1[[#This Row],[Power (kW)]]*1000)*D343</f>
        <v>-8221.039517903564</v>
      </c>
      <c r="AD343" s="25">
        <f t="shared" si="65"/>
        <v>24.540416471353922</v>
      </c>
      <c r="AE343" s="25">
        <f t="shared" si="66"/>
        <v>0</v>
      </c>
      <c r="AF343" s="25">
        <f>SUM($AD$8:AD343)</f>
        <v>288518.83566949959</v>
      </c>
      <c r="AG343" s="25">
        <f>SUM($AE$8:AE343)</f>
        <v>752254.62031410763</v>
      </c>
      <c r="AH343" s="25"/>
      <c r="AI343" s="37">
        <f>SUM($AD$8:AD343)</f>
        <v>288518.83566949959</v>
      </c>
      <c r="AJ343" s="37">
        <f>SUM($AE$8:AE343)</f>
        <v>752254.62031410763</v>
      </c>
      <c r="AK343" s="37">
        <f t="shared" si="67"/>
        <v>201963.1849686497</v>
      </c>
    </row>
    <row r="344" spans="2:37" x14ac:dyDescent="0.3">
      <c r="B344" s="3" t="s">
        <v>47</v>
      </c>
      <c r="C344" s="3">
        <v>336</v>
      </c>
      <c r="D344" s="3">
        <v>336</v>
      </c>
      <c r="E344" s="10">
        <v>14.5</v>
      </c>
      <c r="F344" s="17">
        <f t="shared" si="68"/>
        <v>-9.7222222222222127E-2</v>
      </c>
      <c r="G344" s="17">
        <f t="shared" si="69"/>
        <v>-0.34999999999999964</v>
      </c>
      <c r="S344">
        <f t="shared" si="59"/>
        <v>0</v>
      </c>
      <c r="T344">
        <f t="shared" si="60"/>
        <v>14.5</v>
      </c>
      <c r="U344">
        <f t="shared" si="61"/>
        <v>4.0277777777777777</v>
      </c>
      <c r="W344">
        <f t="shared" si="62"/>
        <v>-96.249999999999901</v>
      </c>
      <c r="X344">
        <f t="shared" si="63"/>
        <v>135.9666</v>
      </c>
      <c r="Y344">
        <f t="shared" si="64"/>
        <v>8.777890821579863</v>
      </c>
      <c r="Z344">
        <f>Table1[[#This Row],[Accel (N)]]+Table1[[#This Row],[RR (N)]]+Table1[[#This Row],[Aero Drag (N)]]</f>
        <v>48.494490821579959</v>
      </c>
      <c r="AA344">
        <f>Table1[[#This Row],[Total (N)]]*((E344/3.6)/1000)</f>
        <v>0.19532503247580815</v>
      </c>
      <c r="AB344">
        <f>Table1[[#This Row],[Power (kW)]]*1000</f>
        <v>195.32503247580814</v>
      </c>
      <c r="AC344">
        <f>(Table1[[#This Row],[Power (kW)]]*1000)*D344</f>
        <v>65629.210911871531</v>
      </c>
      <c r="AD344" s="25">
        <f t="shared" si="65"/>
        <v>0</v>
      </c>
      <c r="AE344" s="25">
        <f t="shared" si="66"/>
        <v>195.32503247580814</v>
      </c>
      <c r="AF344" s="25">
        <f>SUM($AD$8:AD344)</f>
        <v>288518.83566949959</v>
      </c>
      <c r="AG344" s="25">
        <f>SUM($AE$8:AE344)</f>
        <v>752449.94534658338</v>
      </c>
      <c r="AH344" s="25"/>
      <c r="AI344" s="37">
        <f>SUM($AD$8:AD344)</f>
        <v>288518.83566949959</v>
      </c>
      <c r="AJ344" s="37">
        <f>SUM($AE$8:AE344)</f>
        <v>752449.94534658338</v>
      </c>
      <c r="AK344" s="37">
        <f t="shared" si="67"/>
        <v>201963.1849686497</v>
      </c>
    </row>
    <row r="345" spans="2:37" x14ac:dyDescent="0.3">
      <c r="B345" s="3" t="s">
        <v>47</v>
      </c>
      <c r="C345" s="3">
        <v>337</v>
      </c>
      <c r="D345" s="3">
        <v>337</v>
      </c>
      <c r="E345" s="10">
        <v>14.3</v>
      </c>
      <c r="F345" s="17">
        <f t="shared" si="68"/>
        <v>0</v>
      </c>
      <c r="G345" s="17">
        <f t="shared" si="69"/>
        <v>0</v>
      </c>
      <c r="S345">
        <f t="shared" si="59"/>
        <v>0</v>
      </c>
      <c r="T345">
        <f t="shared" si="60"/>
        <v>14.3</v>
      </c>
      <c r="U345">
        <f t="shared" si="61"/>
        <v>3.9722222222222223</v>
      </c>
      <c r="W345">
        <f t="shared" si="62"/>
        <v>0</v>
      </c>
      <c r="X345">
        <f t="shared" si="63"/>
        <v>135.9666</v>
      </c>
      <c r="Y345">
        <f t="shared" si="64"/>
        <v>8.5374121003798624</v>
      </c>
      <c r="Z345">
        <f>Table1[[#This Row],[Accel (N)]]+Table1[[#This Row],[RR (N)]]+Table1[[#This Row],[Aero Drag (N)]]</f>
        <v>144.50401210037987</v>
      </c>
      <c r="AA345">
        <f>Table1[[#This Row],[Total (N)]]*((E345/3.6)/1000)</f>
        <v>0.5740020480653979</v>
      </c>
      <c r="AB345">
        <f>Table1[[#This Row],[Power (kW)]]*1000</f>
        <v>574.00204806539784</v>
      </c>
      <c r="AC345">
        <f>(Table1[[#This Row],[Power (kW)]]*1000)*D345</f>
        <v>193438.69019803908</v>
      </c>
      <c r="AD345" s="25">
        <f t="shared" si="65"/>
        <v>0</v>
      </c>
      <c r="AE345" s="25">
        <f t="shared" si="66"/>
        <v>574.00204806539784</v>
      </c>
      <c r="AF345" s="25">
        <f>SUM($AD$8:AD345)</f>
        <v>288518.83566949959</v>
      </c>
      <c r="AG345" s="25">
        <f>SUM($AE$8:AE345)</f>
        <v>753023.9473946488</v>
      </c>
      <c r="AH345" s="25"/>
      <c r="AI345" s="37">
        <f>SUM($AD$8:AD345)</f>
        <v>288518.83566949959</v>
      </c>
      <c r="AJ345" s="37">
        <f>SUM($AE$8:AE345)</f>
        <v>753023.9473946488</v>
      </c>
      <c r="AK345" s="37">
        <f t="shared" si="67"/>
        <v>201963.1849686497</v>
      </c>
    </row>
    <row r="346" spans="2:37" x14ac:dyDescent="0.3">
      <c r="B346" s="3" t="s">
        <v>47</v>
      </c>
      <c r="C346" s="3">
        <v>338</v>
      </c>
      <c r="D346" s="3">
        <v>338</v>
      </c>
      <c r="E346" s="10">
        <v>14.5</v>
      </c>
      <c r="F346" s="17">
        <f t="shared" si="68"/>
        <v>0.15277777777777773</v>
      </c>
      <c r="G346" s="17">
        <f t="shared" si="69"/>
        <v>0.54999999999999982</v>
      </c>
      <c r="S346">
        <f t="shared" si="59"/>
        <v>0</v>
      </c>
      <c r="T346">
        <f t="shared" si="60"/>
        <v>14.5</v>
      </c>
      <c r="U346">
        <f t="shared" si="61"/>
        <v>4.0277777777777777</v>
      </c>
      <c r="W346">
        <f t="shared" si="62"/>
        <v>151.24999999999994</v>
      </c>
      <c r="X346">
        <f t="shared" si="63"/>
        <v>135.9666</v>
      </c>
      <c r="Y346">
        <f t="shared" si="64"/>
        <v>8.777890821579863</v>
      </c>
      <c r="Z346">
        <f>Table1[[#This Row],[Accel (N)]]+Table1[[#This Row],[RR (N)]]+Table1[[#This Row],[Aero Drag (N)]]</f>
        <v>295.99449082157986</v>
      </c>
      <c r="AA346">
        <f>Table1[[#This Row],[Total (N)]]*((E346/3.6)/1000)</f>
        <v>1.1922000324758077</v>
      </c>
      <c r="AB346">
        <f>Table1[[#This Row],[Power (kW)]]*1000</f>
        <v>1192.2000324758078</v>
      </c>
      <c r="AC346">
        <f>(Table1[[#This Row],[Power (kW)]]*1000)*D346</f>
        <v>402963.61097682302</v>
      </c>
      <c r="AD346" s="25">
        <f t="shared" si="65"/>
        <v>0</v>
      </c>
      <c r="AE346" s="25">
        <f t="shared" si="66"/>
        <v>1192.2000324758078</v>
      </c>
      <c r="AF346" s="25">
        <f>SUM($AD$8:AD346)</f>
        <v>288518.83566949959</v>
      </c>
      <c r="AG346" s="25">
        <f>SUM($AE$8:AE346)</f>
        <v>754216.14742712455</v>
      </c>
      <c r="AH346" s="25"/>
      <c r="AI346" s="37">
        <f>SUM($AD$8:AD346)</f>
        <v>288518.83566949959</v>
      </c>
      <c r="AJ346" s="37">
        <f>SUM($AE$8:AE346)</f>
        <v>754216.14742712455</v>
      </c>
      <c r="AK346" s="37">
        <f t="shared" si="67"/>
        <v>201963.1849686497</v>
      </c>
    </row>
    <row r="347" spans="2:37" x14ac:dyDescent="0.3">
      <c r="B347" s="3" t="s">
        <v>47</v>
      </c>
      <c r="C347" s="3">
        <v>339</v>
      </c>
      <c r="D347" s="3">
        <v>339</v>
      </c>
      <c r="E347" s="10">
        <v>15.4</v>
      </c>
      <c r="F347" s="17">
        <f t="shared" si="68"/>
        <v>0.45833333333333343</v>
      </c>
      <c r="G347" s="17">
        <f t="shared" si="69"/>
        <v>1.6500000000000004</v>
      </c>
      <c r="S347">
        <f t="shared" si="59"/>
        <v>0</v>
      </c>
      <c r="T347">
        <f t="shared" si="60"/>
        <v>15.4</v>
      </c>
      <c r="U347">
        <f t="shared" si="61"/>
        <v>4.2777777777777777</v>
      </c>
      <c r="W347">
        <f t="shared" si="62"/>
        <v>453.75000000000011</v>
      </c>
      <c r="X347">
        <f t="shared" si="63"/>
        <v>135.9666</v>
      </c>
      <c r="Y347">
        <f t="shared" si="64"/>
        <v>9.9013773471861128</v>
      </c>
      <c r="Z347">
        <f>Table1[[#This Row],[Accel (N)]]+Table1[[#This Row],[RR (N)]]+Table1[[#This Row],[Aero Drag (N)]]</f>
        <v>599.61797734718618</v>
      </c>
      <c r="AA347">
        <f>Table1[[#This Row],[Total (N)]]*((E347/3.6)/1000)</f>
        <v>2.565032458651852</v>
      </c>
      <c r="AB347">
        <f>Table1[[#This Row],[Power (kW)]]*1000</f>
        <v>2565.0324586518518</v>
      </c>
      <c r="AC347">
        <f>(Table1[[#This Row],[Power (kW)]]*1000)*D347</f>
        <v>869546.00348297774</v>
      </c>
      <c r="AD347" s="25">
        <f t="shared" si="65"/>
        <v>0</v>
      </c>
      <c r="AE347" s="25">
        <f t="shared" si="66"/>
        <v>2565.0324586518518</v>
      </c>
      <c r="AF347" s="25">
        <f>SUM($AD$8:AD347)</f>
        <v>288518.83566949959</v>
      </c>
      <c r="AG347" s="25">
        <f>SUM($AE$8:AE347)</f>
        <v>756781.17988577636</v>
      </c>
      <c r="AH347" s="25"/>
      <c r="AI347" s="37">
        <f>SUM($AD$8:AD347)</f>
        <v>288518.83566949959</v>
      </c>
      <c r="AJ347" s="37">
        <f>SUM($AE$8:AE347)</f>
        <v>756781.17988577636</v>
      </c>
      <c r="AK347" s="37">
        <f t="shared" si="67"/>
        <v>201963.1849686497</v>
      </c>
    </row>
    <row r="348" spans="2:37" x14ac:dyDescent="0.3">
      <c r="B348" s="3" t="s">
        <v>47</v>
      </c>
      <c r="C348" s="3">
        <v>340</v>
      </c>
      <c r="D348" s="3">
        <v>340</v>
      </c>
      <c r="E348" s="10">
        <v>17.8</v>
      </c>
      <c r="F348" s="17">
        <f t="shared" si="68"/>
        <v>0.79166666666666674</v>
      </c>
      <c r="G348" s="17">
        <f t="shared" si="69"/>
        <v>2.8500000000000005</v>
      </c>
      <c r="S348">
        <f t="shared" si="59"/>
        <v>0</v>
      </c>
      <c r="T348">
        <f t="shared" si="60"/>
        <v>17.8</v>
      </c>
      <c r="U348">
        <f t="shared" si="61"/>
        <v>4.9444444444444446</v>
      </c>
      <c r="W348">
        <f t="shared" si="62"/>
        <v>783.75000000000011</v>
      </c>
      <c r="X348">
        <f t="shared" si="63"/>
        <v>135.9666</v>
      </c>
      <c r="Y348">
        <f t="shared" si="64"/>
        <v>13.227999657119447</v>
      </c>
      <c r="Z348">
        <f>Table1[[#This Row],[Accel (N)]]+Table1[[#This Row],[RR (N)]]+Table1[[#This Row],[Aero Drag (N)]]</f>
        <v>932.94459965711951</v>
      </c>
      <c r="AA348">
        <f>Table1[[#This Row],[Total (N)]]*((E348/3.6)/1000)</f>
        <v>4.6128927427490911</v>
      </c>
      <c r="AB348">
        <f>Table1[[#This Row],[Power (kW)]]*1000</f>
        <v>4612.8927427490908</v>
      </c>
      <c r="AC348">
        <f>(Table1[[#This Row],[Power (kW)]]*1000)*D348</f>
        <v>1568383.5325346908</v>
      </c>
      <c r="AD348" s="25">
        <f t="shared" si="65"/>
        <v>0</v>
      </c>
      <c r="AE348" s="25">
        <f t="shared" si="66"/>
        <v>4612.8927427490908</v>
      </c>
      <c r="AF348" s="25">
        <f>SUM($AD$8:AD348)</f>
        <v>288518.83566949959</v>
      </c>
      <c r="AG348" s="25">
        <f>SUM($AE$8:AE348)</f>
        <v>761394.07262852543</v>
      </c>
      <c r="AH348" s="25"/>
      <c r="AI348" s="37">
        <f>SUM($AD$8:AD348)</f>
        <v>288518.83566949959</v>
      </c>
      <c r="AJ348" s="37">
        <f>SUM($AE$8:AE348)</f>
        <v>761394.07262852543</v>
      </c>
      <c r="AK348" s="37">
        <f t="shared" si="67"/>
        <v>201963.1849686497</v>
      </c>
    </row>
    <row r="349" spans="2:37" x14ac:dyDescent="0.3">
      <c r="B349" s="3" t="s">
        <v>47</v>
      </c>
      <c r="C349" s="3">
        <v>341</v>
      </c>
      <c r="D349" s="3">
        <v>341</v>
      </c>
      <c r="E349" s="10">
        <v>21.1</v>
      </c>
      <c r="F349" s="17">
        <f t="shared" si="68"/>
        <v>0.87500000000000011</v>
      </c>
      <c r="G349" s="17">
        <f t="shared" si="69"/>
        <v>3.1500000000000004</v>
      </c>
      <c r="S349">
        <f t="shared" si="59"/>
        <v>0</v>
      </c>
      <c r="T349">
        <f t="shared" si="60"/>
        <v>21.1</v>
      </c>
      <c r="U349">
        <f t="shared" si="61"/>
        <v>5.8611111111111116</v>
      </c>
      <c r="W349">
        <f t="shared" si="62"/>
        <v>866.25000000000011</v>
      </c>
      <c r="X349">
        <f t="shared" si="63"/>
        <v>135.9666</v>
      </c>
      <c r="Y349">
        <f t="shared" si="64"/>
        <v>18.587418657196533</v>
      </c>
      <c r="Z349">
        <f>Table1[[#This Row],[Accel (N)]]+Table1[[#This Row],[RR (N)]]+Table1[[#This Row],[Aero Drag (N)]]</f>
        <v>1020.8040186571966</v>
      </c>
      <c r="AA349">
        <f>Table1[[#This Row],[Total (N)]]*((E349/3.6)/1000)</f>
        <v>5.9830457760185691</v>
      </c>
      <c r="AB349">
        <f>Table1[[#This Row],[Power (kW)]]*1000</f>
        <v>5983.0457760185691</v>
      </c>
      <c r="AC349">
        <f>(Table1[[#This Row],[Power (kW)]]*1000)*D349</f>
        <v>2040218.609622332</v>
      </c>
      <c r="AD349" s="25">
        <f t="shared" si="65"/>
        <v>0</v>
      </c>
      <c r="AE349" s="25">
        <f t="shared" si="66"/>
        <v>5983.0457760185691</v>
      </c>
      <c r="AF349" s="25">
        <f>SUM($AD$8:AD349)</f>
        <v>288518.83566949959</v>
      </c>
      <c r="AG349" s="25">
        <f>SUM($AE$8:AE349)</f>
        <v>767377.11840454396</v>
      </c>
      <c r="AH349" s="25"/>
      <c r="AI349" s="37">
        <f>SUM($AD$8:AD349)</f>
        <v>288518.83566949959</v>
      </c>
      <c r="AJ349" s="37">
        <f>SUM($AE$8:AE349)</f>
        <v>767377.11840454396</v>
      </c>
      <c r="AK349" s="37">
        <f t="shared" si="67"/>
        <v>201963.1849686497</v>
      </c>
    </row>
    <row r="350" spans="2:37" x14ac:dyDescent="0.3">
      <c r="B350" s="3" t="s">
        <v>47</v>
      </c>
      <c r="C350" s="3">
        <v>342</v>
      </c>
      <c r="D350" s="3">
        <v>342</v>
      </c>
      <c r="E350" s="10">
        <v>24.1</v>
      </c>
      <c r="F350" s="17">
        <f t="shared" si="68"/>
        <v>0.54166666666666641</v>
      </c>
      <c r="G350" s="17">
        <f t="shared" si="69"/>
        <v>1.9499999999999993</v>
      </c>
      <c r="S350">
        <f t="shared" si="59"/>
        <v>0</v>
      </c>
      <c r="T350">
        <f t="shared" si="60"/>
        <v>24.1</v>
      </c>
      <c r="U350">
        <f t="shared" si="61"/>
        <v>6.6944444444444446</v>
      </c>
      <c r="W350">
        <f t="shared" si="62"/>
        <v>536.24999999999977</v>
      </c>
      <c r="X350">
        <f t="shared" si="63"/>
        <v>135.9666</v>
      </c>
      <c r="Y350">
        <f t="shared" si="64"/>
        <v>24.248688552113201</v>
      </c>
      <c r="Z350">
        <f>Table1[[#This Row],[Accel (N)]]+Table1[[#This Row],[RR (N)]]+Table1[[#This Row],[Aero Drag (N)]]</f>
        <v>696.46528855211295</v>
      </c>
      <c r="AA350">
        <f>Table1[[#This Row],[Total (N)]]*((E350/3.6)/1000)</f>
        <v>4.6624481816960897</v>
      </c>
      <c r="AB350">
        <f>Table1[[#This Row],[Power (kW)]]*1000</f>
        <v>4662.4481816960897</v>
      </c>
      <c r="AC350">
        <f>(Table1[[#This Row],[Power (kW)]]*1000)*D350</f>
        <v>1594557.2781400627</v>
      </c>
      <c r="AD350" s="25">
        <f t="shared" si="65"/>
        <v>0</v>
      </c>
      <c r="AE350" s="25">
        <f t="shared" si="66"/>
        <v>4662.4481816960897</v>
      </c>
      <c r="AF350" s="25">
        <f>SUM($AD$8:AD350)</f>
        <v>288518.83566949959</v>
      </c>
      <c r="AG350" s="25">
        <f>SUM($AE$8:AE350)</f>
        <v>772039.56658624008</v>
      </c>
      <c r="AH350" s="25"/>
      <c r="AI350" s="37">
        <f>SUM($AD$8:AD350)</f>
        <v>288518.83566949959</v>
      </c>
      <c r="AJ350" s="37">
        <f>SUM($AE$8:AE350)</f>
        <v>772039.56658624008</v>
      </c>
      <c r="AK350" s="37">
        <f t="shared" si="67"/>
        <v>201963.1849686497</v>
      </c>
    </row>
    <row r="351" spans="2:37" x14ac:dyDescent="0.3">
      <c r="B351" s="3" t="s">
        <v>47</v>
      </c>
      <c r="C351" s="3">
        <v>343</v>
      </c>
      <c r="D351" s="3">
        <v>343</v>
      </c>
      <c r="E351" s="10">
        <v>25</v>
      </c>
      <c r="F351" s="17">
        <f t="shared" si="68"/>
        <v>0.16666666666666657</v>
      </c>
      <c r="G351" s="17">
        <f t="shared" si="69"/>
        <v>0.59999999999999964</v>
      </c>
      <c r="S351">
        <f t="shared" si="59"/>
        <v>0</v>
      </c>
      <c r="T351">
        <f t="shared" si="60"/>
        <v>25</v>
      </c>
      <c r="U351">
        <f t="shared" si="61"/>
        <v>6.9444444444444446</v>
      </c>
      <c r="W351">
        <f t="shared" si="62"/>
        <v>164.99999999999991</v>
      </c>
      <c r="X351">
        <f t="shared" si="63"/>
        <v>135.9666</v>
      </c>
      <c r="Y351">
        <f t="shared" si="64"/>
        <v>26.093611241319451</v>
      </c>
      <c r="Z351">
        <f>Table1[[#This Row],[Accel (N)]]+Table1[[#This Row],[RR (N)]]+Table1[[#This Row],[Aero Drag (N)]]</f>
        <v>327.06021124131939</v>
      </c>
      <c r="AA351">
        <f>Table1[[#This Row],[Total (N)]]*((E351/3.6)/1000)</f>
        <v>2.2712514669536072</v>
      </c>
      <c r="AB351">
        <f>Table1[[#This Row],[Power (kW)]]*1000</f>
        <v>2271.2514669536072</v>
      </c>
      <c r="AC351">
        <f>(Table1[[#This Row],[Power (kW)]]*1000)*D351</f>
        <v>779039.25316508731</v>
      </c>
      <c r="AD351" s="25">
        <f t="shared" si="65"/>
        <v>0</v>
      </c>
      <c r="AE351" s="25">
        <f t="shared" si="66"/>
        <v>2271.2514669536072</v>
      </c>
      <c r="AF351" s="25">
        <f>SUM($AD$8:AD351)</f>
        <v>288518.83566949959</v>
      </c>
      <c r="AG351" s="25">
        <f>SUM($AE$8:AE351)</f>
        <v>774310.81805319374</v>
      </c>
      <c r="AH351" s="25"/>
      <c r="AI351" s="37">
        <f>SUM($AD$8:AD351)</f>
        <v>288518.83566949959</v>
      </c>
      <c r="AJ351" s="37">
        <f>SUM($AE$8:AE351)</f>
        <v>774310.81805319374</v>
      </c>
      <c r="AK351" s="37">
        <f t="shared" si="67"/>
        <v>201963.1849686497</v>
      </c>
    </row>
    <row r="352" spans="2:37" x14ac:dyDescent="0.3">
      <c r="B352" s="3" t="s">
        <v>47</v>
      </c>
      <c r="C352" s="3">
        <v>344</v>
      </c>
      <c r="D352" s="3">
        <v>344</v>
      </c>
      <c r="E352" s="10">
        <v>25.3</v>
      </c>
      <c r="F352" s="17">
        <f t="shared" si="68"/>
        <v>6.9444444444444448E-2</v>
      </c>
      <c r="G352" s="17">
        <f t="shared" si="69"/>
        <v>0.25</v>
      </c>
      <c r="S352">
        <f t="shared" si="59"/>
        <v>0</v>
      </c>
      <c r="T352">
        <f t="shared" si="60"/>
        <v>25.3</v>
      </c>
      <c r="U352">
        <f t="shared" si="61"/>
        <v>7.0277777777777777</v>
      </c>
      <c r="W352">
        <f t="shared" si="62"/>
        <v>68.75</v>
      </c>
      <c r="X352">
        <f t="shared" si="63"/>
        <v>135.9666</v>
      </c>
      <c r="Y352">
        <f t="shared" si="64"/>
        <v>26.723615391129865</v>
      </c>
      <c r="Z352">
        <f>Table1[[#This Row],[Accel (N)]]+Table1[[#This Row],[RR (N)]]+Table1[[#This Row],[Aero Drag (N)]]</f>
        <v>231.44021539112987</v>
      </c>
      <c r="AA352">
        <f>Table1[[#This Row],[Total (N)]]*((E352/3.6)/1000)</f>
        <v>1.6265104026098849</v>
      </c>
      <c r="AB352">
        <f>Table1[[#This Row],[Power (kW)]]*1000</f>
        <v>1626.510402609885</v>
      </c>
      <c r="AC352">
        <f>(Table1[[#This Row],[Power (kW)]]*1000)*D352</f>
        <v>559519.57849780039</v>
      </c>
      <c r="AD352" s="25">
        <f t="shared" si="65"/>
        <v>0</v>
      </c>
      <c r="AE352" s="25">
        <f t="shared" si="66"/>
        <v>1626.510402609885</v>
      </c>
      <c r="AF352" s="25">
        <f>SUM($AD$8:AD352)</f>
        <v>288518.83566949959</v>
      </c>
      <c r="AG352" s="25">
        <f>SUM($AE$8:AE352)</f>
        <v>775937.32845580357</v>
      </c>
      <c r="AH352" s="25"/>
      <c r="AI352" s="37">
        <f>SUM($AD$8:AD352)</f>
        <v>288518.83566949959</v>
      </c>
      <c r="AJ352" s="37">
        <f>SUM($AE$8:AE352)</f>
        <v>775937.32845580357</v>
      </c>
      <c r="AK352" s="37">
        <f t="shared" si="67"/>
        <v>201963.1849686497</v>
      </c>
    </row>
    <row r="353" spans="2:37" x14ac:dyDescent="0.3">
      <c r="B353" s="3" t="s">
        <v>47</v>
      </c>
      <c r="C353" s="3">
        <v>345</v>
      </c>
      <c r="D353" s="3">
        <v>345</v>
      </c>
      <c r="E353" s="10">
        <v>25.5</v>
      </c>
      <c r="F353" s="17">
        <f t="shared" si="68"/>
        <v>0.15277777777777748</v>
      </c>
      <c r="G353" s="17">
        <f t="shared" si="69"/>
        <v>0.54999999999999893</v>
      </c>
      <c r="S353">
        <f t="shared" si="59"/>
        <v>0</v>
      </c>
      <c r="T353">
        <f t="shared" si="60"/>
        <v>25.5</v>
      </c>
      <c r="U353">
        <f t="shared" si="61"/>
        <v>7.083333333333333</v>
      </c>
      <c r="W353">
        <f t="shared" si="62"/>
        <v>151.24999999999972</v>
      </c>
      <c r="X353">
        <f t="shared" si="63"/>
        <v>135.9666</v>
      </c>
      <c r="Y353">
        <f t="shared" si="64"/>
        <v>27.147793135468753</v>
      </c>
      <c r="Z353">
        <f>Table1[[#This Row],[Accel (N)]]+Table1[[#This Row],[RR (N)]]+Table1[[#This Row],[Aero Drag (N)]]</f>
        <v>314.3643931354685</v>
      </c>
      <c r="AA353">
        <f>Table1[[#This Row],[Total (N)]]*((E353/3.6)/1000)</f>
        <v>2.2267477847095685</v>
      </c>
      <c r="AB353">
        <f>Table1[[#This Row],[Power (kW)]]*1000</f>
        <v>2226.7477847095684</v>
      </c>
      <c r="AC353">
        <f>(Table1[[#This Row],[Power (kW)]]*1000)*D353</f>
        <v>768227.98572480108</v>
      </c>
      <c r="AD353" s="25">
        <f t="shared" si="65"/>
        <v>0</v>
      </c>
      <c r="AE353" s="25">
        <f t="shared" si="66"/>
        <v>2226.7477847095684</v>
      </c>
      <c r="AF353" s="25">
        <f>SUM($AD$8:AD353)</f>
        <v>288518.83566949959</v>
      </c>
      <c r="AG353" s="25">
        <f>SUM($AE$8:AE353)</f>
        <v>778164.07624051312</v>
      </c>
      <c r="AH353" s="25"/>
      <c r="AI353" s="37">
        <f>SUM($AD$8:AD353)</f>
        <v>288518.83566949959</v>
      </c>
      <c r="AJ353" s="37">
        <f>SUM($AE$8:AE353)</f>
        <v>778164.07624051312</v>
      </c>
      <c r="AK353" s="37">
        <f t="shared" si="67"/>
        <v>201963.1849686497</v>
      </c>
    </row>
    <row r="354" spans="2:37" x14ac:dyDescent="0.3">
      <c r="B354" s="3" t="s">
        <v>47</v>
      </c>
      <c r="C354" s="3">
        <v>346</v>
      </c>
      <c r="D354" s="3">
        <v>346</v>
      </c>
      <c r="E354" s="10">
        <v>26.4</v>
      </c>
      <c r="F354" s="17">
        <f t="shared" si="68"/>
        <v>0.15277777777777798</v>
      </c>
      <c r="G354" s="17">
        <f t="shared" si="69"/>
        <v>0.55000000000000071</v>
      </c>
      <c r="S354">
        <f t="shared" si="59"/>
        <v>0</v>
      </c>
      <c r="T354">
        <f t="shared" si="60"/>
        <v>26.4</v>
      </c>
      <c r="U354">
        <f t="shared" si="61"/>
        <v>7.333333333333333</v>
      </c>
      <c r="W354">
        <f t="shared" si="62"/>
        <v>151.2500000000002</v>
      </c>
      <c r="X354">
        <f t="shared" si="63"/>
        <v>135.9666</v>
      </c>
      <c r="Y354">
        <f t="shared" si="64"/>
        <v>29.097925265200001</v>
      </c>
      <c r="Z354">
        <f>Table1[[#This Row],[Accel (N)]]+Table1[[#This Row],[RR (N)]]+Table1[[#This Row],[Aero Drag (N)]]</f>
        <v>316.31452526520019</v>
      </c>
      <c r="AA354">
        <f>Table1[[#This Row],[Total (N)]]*((E354/3.6)/1000)</f>
        <v>2.3196398519448014</v>
      </c>
      <c r="AB354">
        <f>Table1[[#This Row],[Power (kW)]]*1000</f>
        <v>2319.6398519448012</v>
      </c>
      <c r="AC354">
        <f>(Table1[[#This Row],[Power (kW)]]*1000)*D354</f>
        <v>802595.38877290126</v>
      </c>
      <c r="AD354" s="25">
        <f t="shared" si="65"/>
        <v>0</v>
      </c>
      <c r="AE354" s="25">
        <f t="shared" si="66"/>
        <v>2319.6398519448012</v>
      </c>
      <c r="AF354" s="25">
        <f>SUM($AD$8:AD354)</f>
        <v>288518.83566949959</v>
      </c>
      <c r="AG354" s="25">
        <f>SUM($AE$8:AE354)</f>
        <v>780483.71609245788</v>
      </c>
      <c r="AH354" s="25"/>
      <c r="AI354" s="37">
        <f>SUM($AD$8:AD354)</f>
        <v>288518.83566949959</v>
      </c>
      <c r="AJ354" s="37">
        <f>SUM($AE$8:AE354)</f>
        <v>780483.71609245788</v>
      </c>
      <c r="AK354" s="37">
        <f t="shared" si="67"/>
        <v>201963.1849686497</v>
      </c>
    </row>
    <row r="355" spans="2:37" x14ac:dyDescent="0.3">
      <c r="B355" s="3" t="s">
        <v>47</v>
      </c>
      <c r="C355" s="3">
        <v>347</v>
      </c>
      <c r="D355" s="3">
        <v>347</v>
      </c>
      <c r="E355" s="10">
        <v>26.6</v>
      </c>
      <c r="F355" s="17">
        <f t="shared" si="68"/>
        <v>9.7222222222222612E-2</v>
      </c>
      <c r="G355" s="17">
        <f t="shared" si="69"/>
        <v>0.35000000000000142</v>
      </c>
      <c r="S355">
        <f t="shared" si="59"/>
        <v>0</v>
      </c>
      <c r="T355">
        <f t="shared" si="60"/>
        <v>26.6</v>
      </c>
      <c r="U355">
        <f t="shared" si="61"/>
        <v>7.3888888888888893</v>
      </c>
      <c r="W355">
        <f t="shared" si="62"/>
        <v>96.250000000000384</v>
      </c>
      <c r="X355">
        <f t="shared" si="63"/>
        <v>135.9666</v>
      </c>
      <c r="Y355">
        <f t="shared" si="64"/>
        <v>29.540472911852785</v>
      </c>
      <c r="Z355">
        <f>Table1[[#This Row],[Accel (N)]]+Table1[[#This Row],[RR (N)]]+Table1[[#This Row],[Aero Drag (N)]]</f>
        <v>261.75707291185313</v>
      </c>
      <c r="AA355">
        <f>Table1[[#This Row],[Total (N)]]*((E355/3.6)/1000)</f>
        <v>1.9340939276264704</v>
      </c>
      <c r="AB355">
        <f>Table1[[#This Row],[Power (kW)]]*1000</f>
        <v>1934.0939276264703</v>
      </c>
      <c r="AC355">
        <f>(Table1[[#This Row],[Power (kW)]]*1000)*D355</f>
        <v>671130.59288638516</v>
      </c>
      <c r="AD355" s="25">
        <f t="shared" si="65"/>
        <v>0</v>
      </c>
      <c r="AE355" s="25">
        <f t="shared" si="66"/>
        <v>1934.0939276264703</v>
      </c>
      <c r="AF355" s="25">
        <f>SUM($AD$8:AD355)</f>
        <v>288518.83566949959</v>
      </c>
      <c r="AG355" s="25">
        <f>SUM($AE$8:AE355)</f>
        <v>782417.81002008438</v>
      </c>
      <c r="AH355" s="25"/>
      <c r="AI355" s="37">
        <f>SUM($AD$8:AD355)</f>
        <v>288518.83566949959</v>
      </c>
      <c r="AJ355" s="37">
        <f>SUM($AE$8:AE355)</f>
        <v>782417.81002008438</v>
      </c>
      <c r="AK355" s="37">
        <f t="shared" si="67"/>
        <v>201963.1849686497</v>
      </c>
    </row>
    <row r="356" spans="2:37" x14ac:dyDescent="0.3">
      <c r="B356" s="3" t="s">
        <v>47</v>
      </c>
      <c r="C356" s="3">
        <v>348</v>
      </c>
      <c r="D356" s="3">
        <v>348</v>
      </c>
      <c r="E356" s="10">
        <v>27.1</v>
      </c>
      <c r="F356" s="17">
        <f t="shared" si="68"/>
        <v>0.15277777777777748</v>
      </c>
      <c r="G356" s="17">
        <f t="shared" si="69"/>
        <v>0.54999999999999893</v>
      </c>
      <c r="S356">
        <f t="shared" si="59"/>
        <v>0</v>
      </c>
      <c r="T356">
        <f t="shared" si="60"/>
        <v>27.1</v>
      </c>
      <c r="U356">
        <f t="shared" si="61"/>
        <v>7.5277777777777777</v>
      </c>
      <c r="W356">
        <f t="shared" si="62"/>
        <v>151.24999999999972</v>
      </c>
      <c r="X356">
        <f t="shared" si="63"/>
        <v>135.9666</v>
      </c>
      <c r="Y356">
        <f t="shared" si="64"/>
        <v>30.661454450779864</v>
      </c>
      <c r="Z356">
        <f>Table1[[#This Row],[Accel (N)]]+Table1[[#This Row],[RR (N)]]+Table1[[#This Row],[Aero Drag (N)]]</f>
        <v>317.87805445077959</v>
      </c>
      <c r="AA356">
        <f>Table1[[#This Row],[Total (N)]]*((E356/3.6)/1000)</f>
        <v>2.3929153543378128</v>
      </c>
      <c r="AB356">
        <f>Table1[[#This Row],[Power (kW)]]*1000</f>
        <v>2392.9153543378129</v>
      </c>
      <c r="AC356">
        <f>(Table1[[#This Row],[Power (kW)]]*1000)*D356</f>
        <v>832734.54330955888</v>
      </c>
      <c r="AD356" s="25">
        <f t="shared" si="65"/>
        <v>0</v>
      </c>
      <c r="AE356" s="25">
        <f t="shared" si="66"/>
        <v>2392.9153543378129</v>
      </c>
      <c r="AF356" s="25">
        <f>SUM($AD$8:AD356)</f>
        <v>288518.83566949959</v>
      </c>
      <c r="AG356" s="25">
        <f>SUM($AE$8:AE356)</f>
        <v>784810.72537442215</v>
      </c>
      <c r="AH356" s="25"/>
      <c r="AI356" s="37">
        <f>SUM($AD$8:AD356)</f>
        <v>288518.83566949959</v>
      </c>
      <c r="AJ356" s="37">
        <f>SUM($AE$8:AE356)</f>
        <v>784810.72537442215</v>
      </c>
      <c r="AK356" s="37">
        <f t="shared" si="67"/>
        <v>201963.1849686497</v>
      </c>
    </row>
    <row r="357" spans="2:37" x14ac:dyDescent="0.3">
      <c r="B357" s="3" t="s">
        <v>47</v>
      </c>
      <c r="C357" s="3">
        <v>349</v>
      </c>
      <c r="D357" s="3">
        <v>349</v>
      </c>
      <c r="E357" s="10">
        <v>27.7</v>
      </c>
      <c r="F357" s="17">
        <f t="shared" si="68"/>
        <v>0.1388888888888889</v>
      </c>
      <c r="G357" s="17">
        <f t="shared" si="69"/>
        <v>0.5</v>
      </c>
      <c r="S357">
        <f t="shared" si="59"/>
        <v>0</v>
      </c>
      <c r="T357">
        <f t="shared" si="60"/>
        <v>27.7</v>
      </c>
      <c r="U357">
        <f t="shared" si="61"/>
        <v>7.6944444444444438</v>
      </c>
      <c r="W357">
        <f t="shared" si="62"/>
        <v>137.5</v>
      </c>
      <c r="X357">
        <f t="shared" si="63"/>
        <v>135.9666</v>
      </c>
      <c r="Y357">
        <f t="shared" si="64"/>
        <v>32.034187150963191</v>
      </c>
      <c r="Z357">
        <f>Table1[[#This Row],[Accel (N)]]+Table1[[#This Row],[RR (N)]]+Table1[[#This Row],[Aero Drag (N)]]</f>
        <v>305.50078715096316</v>
      </c>
      <c r="AA357">
        <f>Table1[[#This Row],[Total (N)]]*((E357/3.6)/1000)</f>
        <v>2.3506588344671329</v>
      </c>
      <c r="AB357">
        <f>Table1[[#This Row],[Power (kW)]]*1000</f>
        <v>2350.6588344671327</v>
      </c>
      <c r="AC357">
        <f>(Table1[[#This Row],[Power (kW)]]*1000)*D357</f>
        <v>820379.9332290293</v>
      </c>
      <c r="AD357" s="25">
        <f t="shared" si="65"/>
        <v>0</v>
      </c>
      <c r="AE357" s="25">
        <f t="shared" si="66"/>
        <v>2350.6588344671327</v>
      </c>
      <c r="AF357" s="25">
        <f>SUM($AD$8:AD357)</f>
        <v>288518.83566949959</v>
      </c>
      <c r="AG357" s="25">
        <f>SUM($AE$8:AE357)</f>
        <v>787161.38420888933</v>
      </c>
      <c r="AH357" s="25"/>
      <c r="AI357" s="37">
        <f>SUM($AD$8:AD357)</f>
        <v>288518.83566949959</v>
      </c>
      <c r="AJ357" s="37">
        <f>SUM($AE$8:AE357)</f>
        <v>787161.38420888933</v>
      </c>
      <c r="AK357" s="37">
        <f t="shared" si="67"/>
        <v>201963.1849686497</v>
      </c>
    </row>
    <row r="358" spans="2:37" x14ac:dyDescent="0.3">
      <c r="B358" s="3" t="s">
        <v>47</v>
      </c>
      <c r="C358" s="3">
        <v>350</v>
      </c>
      <c r="D358" s="3">
        <v>350</v>
      </c>
      <c r="E358" s="10">
        <v>28.1</v>
      </c>
      <c r="F358" s="17">
        <f t="shared" si="68"/>
        <v>6.9444444444444448E-2</v>
      </c>
      <c r="G358" s="17">
        <f t="shared" si="69"/>
        <v>0.25</v>
      </c>
      <c r="S358">
        <f t="shared" si="59"/>
        <v>0</v>
      </c>
      <c r="T358">
        <f t="shared" si="60"/>
        <v>28.1</v>
      </c>
      <c r="U358">
        <f t="shared" si="61"/>
        <v>7.8055555555555554</v>
      </c>
      <c r="W358">
        <f t="shared" si="62"/>
        <v>68.75</v>
      </c>
      <c r="X358">
        <f t="shared" si="63"/>
        <v>135.9666</v>
      </c>
      <c r="Y358">
        <f t="shared" si="64"/>
        <v>32.966042195613198</v>
      </c>
      <c r="Z358">
        <f>Table1[[#This Row],[Accel (N)]]+Table1[[#This Row],[RR (N)]]+Table1[[#This Row],[Aero Drag (N)]]</f>
        <v>237.6826421956132</v>
      </c>
      <c r="AA358">
        <f>Table1[[#This Row],[Total (N)]]*((E358/3.6)/1000)</f>
        <v>1.8552450682490917</v>
      </c>
      <c r="AB358">
        <f>Table1[[#This Row],[Power (kW)]]*1000</f>
        <v>1855.2450682490917</v>
      </c>
      <c r="AC358">
        <f>(Table1[[#This Row],[Power (kW)]]*1000)*D358</f>
        <v>649335.77388718212</v>
      </c>
      <c r="AD358" s="25">
        <f t="shared" si="65"/>
        <v>0</v>
      </c>
      <c r="AE358" s="25">
        <f t="shared" si="66"/>
        <v>1855.2450682490917</v>
      </c>
      <c r="AF358" s="25">
        <f>SUM($AD$8:AD358)</f>
        <v>288518.83566949959</v>
      </c>
      <c r="AG358" s="25">
        <f>SUM($AE$8:AE358)</f>
        <v>789016.62927713839</v>
      </c>
      <c r="AH358" s="25"/>
      <c r="AI358" s="37">
        <f>SUM($AD$8:AD358)</f>
        <v>288518.83566949959</v>
      </c>
      <c r="AJ358" s="37">
        <f>SUM($AE$8:AE358)</f>
        <v>789016.62927713839</v>
      </c>
      <c r="AK358" s="37">
        <f t="shared" si="67"/>
        <v>201963.1849686497</v>
      </c>
    </row>
    <row r="359" spans="2:37" x14ac:dyDescent="0.3">
      <c r="B359" s="3" t="s">
        <v>47</v>
      </c>
      <c r="C359" s="3">
        <v>351</v>
      </c>
      <c r="D359" s="3">
        <v>351</v>
      </c>
      <c r="E359" s="10">
        <v>28.2</v>
      </c>
      <c r="F359" s="17">
        <f t="shared" si="68"/>
        <v>0</v>
      </c>
      <c r="G359" s="17">
        <f t="shared" si="69"/>
        <v>0</v>
      </c>
      <c r="S359">
        <f t="shared" si="59"/>
        <v>0</v>
      </c>
      <c r="T359">
        <f t="shared" si="60"/>
        <v>28.2</v>
      </c>
      <c r="U359">
        <f t="shared" si="61"/>
        <v>7.833333333333333</v>
      </c>
      <c r="W359">
        <f t="shared" si="62"/>
        <v>0</v>
      </c>
      <c r="X359">
        <f t="shared" si="63"/>
        <v>135.9666</v>
      </c>
      <c r="Y359">
        <f t="shared" si="64"/>
        <v>33.201093445674999</v>
      </c>
      <c r="Z359">
        <f>Table1[[#This Row],[Accel (N)]]+Table1[[#This Row],[RR (N)]]+Table1[[#This Row],[Aero Drag (N)]]</f>
        <v>169.16769344567501</v>
      </c>
      <c r="AA359">
        <f>Table1[[#This Row],[Total (N)]]*((E359/3.6)/1000)</f>
        <v>1.3251469319911209</v>
      </c>
      <c r="AB359">
        <f>Table1[[#This Row],[Power (kW)]]*1000</f>
        <v>1325.1469319911209</v>
      </c>
      <c r="AC359">
        <f>(Table1[[#This Row],[Power (kW)]]*1000)*D359</f>
        <v>465126.57312888344</v>
      </c>
      <c r="AD359" s="25">
        <f t="shared" si="65"/>
        <v>0</v>
      </c>
      <c r="AE359" s="25">
        <f t="shared" si="66"/>
        <v>1325.1469319911209</v>
      </c>
      <c r="AF359" s="25">
        <f>SUM($AD$8:AD359)</f>
        <v>288518.83566949959</v>
      </c>
      <c r="AG359" s="25">
        <f>SUM($AE$8:AE359)</f>
        <v>790341.77620912949</v>
      </c>
      <c r="AH359" s="25"/>
      <c r="AI359" s="37">
        <f>SUM($AD$8:AD359)</f>
        <v>288518.83566949959</v>
      </c>
      <c r="AJ359" s="37">
        <f>SUM($AE$8:AE359)</f>
        <v>790341.77620912949</v>
      </c>
      <c r="AK359" s="37">
        <f t="shared" si="67"/>
        <v>201963.1849686497</v>
      </c>
    </row>
    <row r="360" spans="2:37" x14ac:dyDescent="0.3">
      <c r="B360" s="3" t="s">
        <v>47</v>
      </c>
      <c r="C360" s="3">
        <v>352</v>
      </c>
      <c r="D360" s="3">
        <v>352</v>
      </c>
      <c r="E360" s="10">
        <v>28.1</v>
      </c>
      <c r="F360" s="17">
        <f t="shared" si="68"/>
        <v>-2.7777777777777679E-2</v>
      </c>
      <c r="G360" s="17">
        <f t="shared" si="69"/>
        <v>-9.9999999999999645E-2</v>
      </c>
      <c r="S360">
        <f t="shared" si="59"/>
        <v>0</v>
      </c>
      <c r="T360">
        <f t="shared" si="60"/>
        <v>28.1</v>
      </c>
      <c r="U360">
        <f t="shared" si="61"/>
        <v>7.8055555555555554</v>
      </c>
      <c r="W360">
        <f t="shared" si="62"/>
        <v>-27.499999999999901</v>
      </c>
      <c r="X360">
        <f t="shared" si="63"/>
        <v>135.9666</v>
      </c>
      <c r="Y360">
        <f t="shared" si="64"/>
        <v>32.966042195613198</v>
      </c>
      <c r="Z360">
        <f>Table1[[#This Row],[Accel (N)]]+Table1[[#This Row],[RR (N)]]+Table1[[#This Row],[Aero Drag (N)]]</f>
        <v>141.43264219561331</v>
      </c>
      <c r="AA360">
        <f>Table1[[#This Row],[Total (N)]]*((E360/3.6)/1000)</f>
        <v>1.1039603460268705</v>
      </c>
      <c r="AB360">
        <f>Table1[[#This Row],[Power (kW)]]*1000</f>
        <v>1103.9603460268706</v>
      </c>
      <c r="AC360">
        <f>(Table1[[#This Row],[Power (kW)]]*1000)*D360</f>
        <v>388594.04180145846</v>
      </c>
      <c r="AD360" s="25">
        <f t="shared" si="65"/>
        <v>0</v>
      </c>
      <c r="AE360" s="25">
        <f t="shared" si="66"/>
        <v>1103.9603460268706</v>
      </c>
      <c r="AF360" s="25">
        <f>SUM($AD$8:AD360)</f>
        <v>288518.83566949959</v>
      </c>
      <c r="AG360" s="25">
        <f>SUM($AE$8:AE360)</f>
        <v>791445.73655515641</v>
      </c>
      <c r="AH360" s="25"/>
      <c r="AI360" s="37">
        <f>SUM($AD$8:AD360)</f>
        <v>288518.83566949959</v>
      </c>
      <c r="AJ360" s="37">
        <f>SUM($AE$8:AE360)</f>
        <v>791445.73655515641</v>
      </c>
      <c r="AK360" s="37">
        <f t="shared" si="67"/>
        <v>201963.1849686497</v>
      </c>
    </row>
    <row r="361" spans="2:37" x14ac:dyDescent="0.3">
      <c r="B361" s="3" t="s">
        <v>47</v>
      </c>
      <c r="C361" s="3">
        <v>353</v>
      </c>
      <c r="D361" s="3">
        <v>353</v>
      </c>
      <c r="E361" s="10">
        <v>28</v>
      </c>
      <c r="F361" s="17">
        <f t="shared" si="68"/>
        <v>-2.7777777777778172E-2</v>
      </c>
      <c r="G361" s="17">
        <f t="shared" si="69"/>
        <v>-0.10000000000000142</v>
      </c>
      <c r="S361">
        <f t="shared" si="59"/>
        <v>0</v>
      </c>
      <c r="T361">
        <f t="shared" si="60"/>
        <v>28</v>
      </c>
      <c r="U361">
        <f t="shared" si="61"/>
        <v>7.7777777777777777</v>
      </c>
      <c r="W361">
        <f t="shared" si="62"/>
        <v>-27.500000000000391</v>
      </c>
      <c r="X361">
        <f t="shared" si="63"/>
        <v>135.9666</v>
      </c>
      <c r="Y361">
        <f t="shared" si="64"/>
        <v>32.731825941111111</v>
      </c>
      <c r="Z361">
        <f>Table1[[#This Row],[Accel (N)]]+Table1[[#This Row],[RR (N)]]+Table1[[#This Row],[Aero Drag (N)]]</f>
        <v>141.19842594111071</v>
      </c>
      <c r="AA361">
        <f>Table1[[#This Row],[Total (N)]]*((E361/3.6)/1000)</f>
        <v>1.0982099795419722</v>
      </c>
      <c r="AB361">
        <f>Table1[[#This Row],[Power (kW)]]*1000</f>
        <v>1098.2099795419722</v>
      </c>
      <c r="AC361">
        <f>(Table1[[#This Row],[Power (kW)]]*1000)*D361</f>
        <v>387668.1227783162</v>
      </c>
      <c r="AD361" s="25">
        <f t="shared" si="65"/>
        <v>0</v>
      </c>
      <c r="AE361" s="25">
        <f t="shared" si="66"/>
        <v>1098.2099795419722</v>
      </c>
      <c r="AF361" s="25">
        <f>SUM($AD$8:AD361)</f>
        <v>288518.83566949959</v>
      </c>
      <c r="AG361" s="25">
        <f>SUM($AE$8:AE361)</f>
        <v>792543.94653469836</v>
      </c>
      <c r="AH361" s="25"/>
      <c r="AI361" s="37">
        <f>SUM($AD$8:AD361)</f>
        <v>288518.83566949959</v>
      </c>
      <c r="AJ361" s="37">
        <f>SUM($AE$8:AE361)</f>
        <v>792543.94653469836</v>
      </c>
      <c r="AK361" s="37">
        <f t="shared" si="67"/>
        <v>201963.1849686497</v>
      </c>
    </row>
    <row r="362" spans="2:37" x14ac:dyDescent="0.3">
      <c r="B362" s="3" t="s">
        <v>47</v>
      </c>
      <c r="C362" s="3">
        <v>354</v>
      </c>
      <c r="D362" s="3">
        <v>354</v>
      </c>
      <c r="E362" s="10">
        <v>27.9</v>
      </c>
      <c r="F362" s="17">
        <f t="shared" si="68"/>
        <v>-1.3888888888889086E-2</v>
      </c>
      <c r="G362" s="17">
        <f t="shared" si="69"/>
        <v>-5.0000000000000711E-2</v>
      </c>
      <c r="S362">
        <f t="shared" si="59"/>
        <v>0</v>
      </c>
      <c r="T362">
        <f t="shared" si="60"/>
        <v>27.9</v>
      </c>
      <c r="U362">
        <f t="shared" si="61"/>
        <v>7.7499999999999991</v>
      </c>
      <c r="W362">
        <f t="shared" si="62"/>
        <v>-13.750000000000195</v>
      </c>
      <c r="X362">
        <f t="shared" si="63"/>
        <v>135.9666</v>
      </c>
      <c r="Y362">
        <f t="shared" si="64"/>
        <v>32.498444682168746</v>
      </c>
      <c r="Z362">
        <f>Table1[[#This Row],[Accel (N)]]+Table1[[#This Row],[RR (N)]]+Table1[[#This Row],[Aero Drag (N)]]</f>
        <v>154.71504468216855</v>
      </c>
      <c r="AA362">
        <f>Table1[[#This Row],[Total (N)]]*((E362/3.6)/1000)</f>
        <v>1.1990415962868062</v>
      </c>
      <c r="AB362">
        <f>Table1[[#This Row],[Power (kW)]]*1000</f>
        <v>1199.0415962868062</v>
      </c>
      <c r="AC362">
        <f>(Table1[[#This Row],[Power (kW)]]*1000)*D362</f>
        <v>424460.72508552938</v>
      </c>
      <c r="AD362" s="25">
        <f t="shared" si="65"/>
        <v>0</v>
      </c>
      <c r="AE362" s="25">
        <f t="shared" si="66"/>
        <v>1199.0415962868062</v>
      </c>
      <c r="AF362" s="25">
        <f>SUM($AD$8:AD362)</f>
        <v>288518.83566949959</v>
      </c>
      <c r="AG362" s="25">
        <f>SUM($AE$8:AE362)</f>
        <v>793742.98813098518</v>
      </c>
      <c r="AH362" s="25"/>
      <c r="AI362" s="37">
        <f>SUM($AD$8:AD362)</f>
        <v>288518.83566949959</v>
      </c>
      <c r="AJ362" s="37">
        <f>SUM($AE$8:AE362)</f>
        <v>793742.98813098518</v>
      </c>
      <c r="AK362" s="37">
        <f t="shared" si="67"/>
        <v>201963.1849686497</v>
      </c>
    </row>
    <row r="363" spans="2:37" x14ac:dyDescent="0.3">
      <c r="B363" s="3" t="s">
        <v>47</v>
      </c>
      <c r="C363" s="3">
        <v>355</v>
      </c>
      <c r="D363" s="3">
        <v>355</v>
      </c>
      <c r="E363" s="10">
        <v>27.9</v>
      </c>
      <c r="F363" s="17">
        <f t="shared" si="68"/>
        <v>2.7777777777778172E-2</v>
      </c>
      <c r="G363" s="17">
        <f t="shared" si="69"/>
        <v>0.10000000000000142</v>
      </c>
      <c r="S363">
        <f t="shared" si="59"/>
        <v>0</v>
      </c>
      <c r="T363">
        <f t="shared" si="60"/>
        <v>27.9</v>
      </c>
      <c r="U363">
        <f t="shared" si="61"/>
        <v>7.7499999999999991</v>
      </c>
      <c r="W363">
        <f t="shared" si="62"/>
        <v>27.500000000000391</v>
      </c>
      <c r="X363">
        <f t="shared" si="63"/>
        <v>135.9666</v>
      </c>
      <c r="Y363">
        <f t="shared" si="64"/>
        <v>32.498444682168746</v>
      </c>
      <c r="Z363">
        <f>Table1[[#This Row],[Accel (N)]]+Table1[[#This Row],[RR (N)]]+Table1[[#This Row],[Aero Drag (N)]]</f>
        <v>195.96504468216915</v>
      </c>
      <c r="AA363">
        <f>Table1[[#This Row],[Total (N)]]*((E363/3.6)/1000)</f>
        <v>1.5187290962868107</v>
      </c>
      <c r="AB363">
        <f>Table1[[#This Row],[Power (kW)]]*1000</f>
        <v>1518.7290962868108</v>
      </c>
      <c r="AC363">
        <f>(Table1[[#This Row],[Power (kW)]]*1000)*D363</f>
        <v>539148.82918181783</v>
      </c>
      <c r="AD363" s="25">
        <f t="shared" si="65"/>
        <v>0</v>
      </c>
      <c r="AE363" s="25">
        <f t="shared" si="66"/>
        <v>1518.7290962868108</v>
      </c>
      <c r="AF363" s="25">
        <f>SUM($AD$8:AD363)</f>
        <v>288518.83566949959</v>
      </c>
      <c r="AG363" s="25">
        <f>SUM($AE$8:AE363)</f>
        <v>795261.71722727199</v>
      </c>
      <c r="AH363" s="25"/>
      <c r="AI363" s="37">
        <f>SUM($AD$8:AD363)</f>
        <v>288518.83566949959</v>
      </c>
      <c r="AJ363" s="37">
        <f>SUM($AE$8:AE363)</f>
        <v>795261.71722727199</v>
      </c>
      <c r="AK363" s="37">
        <f t="shared" si="67"/>
        <v>201963.1849686497</v>
      </c>
    </row>
    <row r="364" spans="2:37" x14ac:dyDescent="0.3">
      <c r="B364" s="3" t="s">
        <v>47</v>
      </c>
      <c r="C364" s="3">
        <v>356</v>
      </c>
      <c r="D364" s="3">
        <v>356</v>
      </c>
      <c r="E364" s="10">
        <v>28.1</v>
      </c>
      <c r="F364" s="17">
        <f t="shared" si="68"/>
        <v>4.1666666666666761E-2</v>
      </c>
      <c r="G364" s="17">
        <f t="shared" si="69"/>
        <v>0.15000000000000036</v>
      </c>
      <c r="S364">
        <f t="shared" si="59"/>
        <v>0</v>
      </c>
      <c r="T364">
        <f t="shared" si="60"/>
        <v>28.1</v>
      </c>
      <c r="U364">
        <f t="shared" si="61"/>
        <v>7.8055555555555554</v>
      </c>
      <c r="W364">
        <f t="shared" si="62"/>
        <v>41.250000000000092</v>
      </c>
      <c r="X364">
        <f t="shared" si="63"/>
        <v>135.9666</v>
      </c>
      <c r="Y364">
        <f t="shared" si="64"/>
        <v>32.966042195613198</v>
      </c>
      <c r="Z364">
        <f>Table1[[#This Row],[Accel (N)]]+Table1[[#This Row],[RR (N)]]+Table1[[#This Row],[Aero Drag (N)]]</f>
        <v>210.18264219561328</v>
      </c>
      <c r="AA364">
        <f>Table1[[#This Row],[Total (N)]]*((E364/3.6)/1000)</f>
        <v>1.6405922904713146</v>
      </c>
      <c r="AB364">
        <f>Table1[[#This Row],[Power (kW)]]*1000</f>
        <v>1640.5922904713145</v>
      </c>
      <c r="AC364">
        <f>(Table1[[#This Row],[Power (kW)]]*1000)*D364</f>
        <v>584050.85540778795</v>
      </c>
      <c r="AD364" s="25">
        <f t="shared" si="65"/>
        <v>0</v>
      </c>
      <c r="AE364" s="25">
        <f t="shared" si="66"/>
        <v>1640.5922904713145</v>
      </c>
      <c r="AF364" s="25">
        <f>SUM($AD$8:AD364)</f>
        <v>288518.83566949959</v>
      </c>
      <c r="AG364" s="25">
        <f>SUM($AE$8:AE364)</f>
        <v>796902.3095177433</v>
      </c>
      <c r="AH364" s="25"/>
      <c r="AI364" s="37">
        <f>SUM($AD$8:AD364)</f>
        <v>288518.83566949959</v>
      </c>
      <c r="AJ364" s="37">
        <f>SUM($AE$8:AE364)</f>
        <v>796902.3095177433</v>
      </c>
      <c r="AK364" s="37">
        <f t="shared" si="67"/>
        <v>201963.1849686497</v>
      </c>
    </row>
    <row r="365" spans="2:37" x14ac:dyDescent="0.3">
      <c r="B365" s="3" t="s">
        <v>47</v>
      </c>
      <c r="C365" s="3">
        <v>357</v>
      </c>
      <c r="D365" s="3">
        <v>357</v>
      </c>
      <c r="E365" s="10">
        <v>28.2</v>
      </c>
      <c r="F365" s="17">
        <f t="shared" si="68"/>
        <v>-1.3888888888889086E-2</v>
      </c>
      <c r="G365" s="17">
        <f t="shared" si="69"/>
        <v>-5.0000000000000711E-2</v>
      </c>
      <c r="S365">
        <f t="shared" si="59"/>
        <v>0</v>
      </c>
      <c r="T365">
        <f t="shared" si="60"/>
        <v>28.2</v>
      </c>
      <c r="U365">
        <f t="shared" si="61"/>
        <v>7.833333333333333</v>
      </c>
      <c r="W365">
        <f t="shared" si="62"/>
        <v>-13.750000000000195</v>
      </c>
      <c r="X365">
        <f t="shared" si="63"/>
        <v>135.9666</v>
      </c>
      <c r="Y365">
        <f t="shared" si="64"/>
        <v>33.201093445674999</v>
      </c>
      <c r="Z365">
        <f>Table1[[#This Row],[Accel (N)]]+Table1[[#This Row],[RR (N)]]+Table1[[#This Row],[Aero Drag (N)]]</f>
        <v>155.41769344567479</v>
      </c>
      <c r="AA365">
        <f>Table1[[#This Row],[Total (N)]]*((E365/3.6)/1000)</f>
        <v>1.2174385986577858</v>
      </c>
      <c r="AB365">
        <f>Table1[[#This Row],[Power (kW)]]*1000</f>
        <v>1217.4385986577859</v>
      </c>
      <c r="AC365">
        <f>(Table1[[#This Row],[Power (kW)]]*1000)*D365</f>
        <v>434625.57972082956</v>
      </c>
      <c r="AD365" s="25">
        <f t="shared" si="65"/>
        <v>0</v>
      </c>
      <c r="AE365" s="25">
        <f t="shared" si="66"/>
        <v>1217.4385986577859</v>
      </c>
      <c r="AF365" s="25">
        <f>SUM($AD$8:AD365)</f>
        <v>288518.83566949959</v>
      </c>
      <c r="AG365" s="25">
        <f>SUM($AE$8:AE365)</f>
        <v>798119.74811640114</v>
      </c>
      <c r="AH365" s="25"/>
      <c r="AI365" s="37">
        <f>SUM($AD$8:AD365)</f>
        <v>288518.83566949959</v>
      </c>
      <c r="AJ365" s="37">
        <f>SUM($AE$8:AE365)</f>
        <v>798119.74811640114</v>
      </c>
      <c r="AK365" s="37">
        <f t="shared" si="67"/>
        <v>201963.1849686497</v>
      </c>
    </row>
    <row r="366" spans="2:37" x14ac:dyDescent="0.3">
      <c r="B366" s="3" t="s">
        <v>47</v>
      </c>
      <c r="C366" s="3">
        <v>358</v>
      </c>
      <c r="D366" s="3">
        <v>358</v>
      </c>
      <c r="E366" s="10">
        <v>28</v>
      </c>
      <c r="F366" s="17">
        <f t="shared" si="68"/>
        <v>-0.18055555555555566</v>
      </c>
      <c r="G366" s="17">
        <f t="shared" si="69"/>
        <v>-0.65000000000000036</v>
      </c>
      <c r="S366">
        <f t="shared" si="59"/>
        <v>0</v>
      </c>
      <c r="T366">
        <f t="shared" si="60"/>
        <v>28</v>
      </c>
      <c r="U366">
        <f t="shared" si="61"/>
        <v>7.7777777777777777</v>
      </c>
      <c r="W366">
        <f t="shared" si="62"/>
        <v>-178.75000000000011</v>
      </c>
      <c r="X366">
        <f t="shared" si="63"/>
        <v>135.9666</v>
      </c>
      <c r="Y366">
        <f t="shared" si="64"/>
        <v>32.731825941111111</v>
      </c>
      <c r="Z366">
        <f>Table1[[#This Row],[Accel (N)]]+Table1[[#This Row],[RR (N)]]+Table1[[#This Row],[Aero Drag (N)]]</f>
        <v>-10.051574058889003</v>
      </c>
      <c r="AA366">
        <f>Table1[[#This Row],[Total (N)]]*((E366/3.6)/1000)</f>
        <v>-7.817890934691446E-2</v>
      </c>
      <c r="AB366">
        <f>Table1[[#This Row],[Power (kW)]]*1000</f>
        <v>-78.178909346914466</v>
      </c>
      <c r="AC366">
        <f>(Table1[[#This Row],[Power (kW)]]*1000)*D366</f>
        <v>-27988.04954619538</v>
      </c>
      <c r="AD366" s="25">
        <f t="shared" si="65"/>
        <v>78.178909346914466</v>
      </c>
      <c r="AE366" s="25">
        <f t="shared" si="66"/>
        <v>0</v>
      </c>
      <c r="AF366" s="25">
        <f>SUM($AD$8:AD366)</f>
        <v>288597.01457884652</v>
      </c>
      <c r="AG366" s="25">
        <f>SUM($AE$8:AE366)</f>
        <v>798119.74811640114</v>
      </c>
      <c r="AH366" s="25"/>
      <c r="AI366" s="37">
        <f>SUM($AD$8:AD366)</f>
        <v>288597.01457884652</v>
      </c>
      <c r="AJ366" s="37">
        <f>SUM($AE$8:AE366)</f>
        <v>798119.74811640114</v>
      </c>
      <c r="AK366" s="37">
        <f t="shared" si="67"/>
        <v>202017.91020519254</v>
      </c>
    </row>
    <row r="367" spans="2:37" x14ac:dyDescent="0.3">
      <c r="B367" s="3" t="s">
        <v>47</v>
      </c>
      <c r="C367" s="3">
        <v>359</v>
      </c>
      <c r="D367" s="3">
        <v>359</v>
      </c>
      <c r="E367" s="10">
        <v>26.9</v>
      </c>
      <c r="F367" s="17">
        <f t="shared" si="68"/>
        <v>-0.41666666666666663</v>
      </c>
      <c r="G367" s="17">
        <f t="shared" si="69"/>
        <v>-1.5</v>
      </c>
      <c r="S367">
        <f t="shared" si="59"/>
        <v>0</v>
      </c>
      <c r="T367">
        <f t="shared" si="60"/>
        <v>26.9</v>
      </c>
      <c r="U367">
        <f t="shared" si="61"/>
        <v>7.4722222222222214</v>
      </c>
      <c r="W367">
        <f t="shared" si="62"/>
        <v>-412.49999999999994</v>
      </c>
      <c r="X367">
        <f t="shared" si="63"/>
        <v>135.9666</v>
      </c>
      <c r="Y367">
        <f t="shared" si="64"/>
        <v>30.210556848529858</v>
      </c>
      <c r="Z367">
        <f>Table1[[#This Row],[Accel (N)]]+Table1[[#This Row],[RR (N)]]+Table1[[#This Row],[Aero Drag (N)]]</f>
        <v>-246.32284315147007</v>
      </c>
      <c r="AA367">
        <f>Table1[[#This Row],[Total (N)]]*((E367/3.6)/1000)</f>
        <v>-1.8405790224373733</v>
      </c>
      <c r="AB367">
        <f>Table1[[#This Row],[Power (kW)]]*1000</f>
        <v>-1840.5790224373732</v>
      </c>
      <c r="AC367">
        <f>(Table1[[#This Row],[Power (kW)]]*1000)*D367</f>
        <v>-660767.86905501701</v>
      </c>
      <c r="AD367" s="25">
        <f t="shared" si="65"/>
        <v>1840.5790224373732</v>
      </c>
      <c r="AE367" s="25">
        <f t="shared" si="66"/>
        <v>0</v>
      </c>
      <c r="AF367" s="25">
        <f>SUM($AD$8:AD367)</f>
        <v>290437.59360128391</v>
      </c>
      <c r="AG367" s="25">
        <f>SUM($AE$8:AE367)</f>
        <v>798119.74811640114</v>
      </c>
      <c r="AH367" s="25"/>
      <c r="AI367" s="37">
        <f>SUM($AD$8:AD367)</f>
        <v>290437.59360128391</v>
      </c>
      <c r="AJ367" s="37">
        <f>SUM($AE$8:AE367)</f>
        <v>798119.74811640114</v>
      </c>
      <c r="AK367" s="37">
        <f t="shared" si="67"/>
        <v>203306.31552089873</v>
      </c>
    </row>
    <row r="368" spans="2:37" x14ac:dyDescent="0.3">
      <c r="B368" s="3" t="s">
        <v>47</v>
      </c>
      <c r="C368" s="3">
        <v>360</v>
      </c>
      <c r="D368" s="3">
        <v>360</v>
      </c>
      <c r="E368" s="10">
        <v>25</v>
      </c>
      <c r="F368" s="17">
        <f t="shared" si="68"/>
        <v>-0.51388888888888873</v>
      </c>
      <c r="G368" s="17">
        <f t="shared" si="69"/>
        <v>-1.8499999999999996</v>
      </c>
      <c r="S368">
        <f t="shared" si="59"/>
        <v>0</v>
      </c>
      <c r="T368">
        <f t="shared" si="60"/>
        <v>25</v>
      </c>
      <c r="U368">
        <f t="shared" si="61"/>
        <v>6.9444444444444446</v>
      </c>
      <c r="W368">
        <f t="shared" si="62"/>
        <v>-508.74999999999983</v>
      </c>
      <c r="X368">
        <f t="shared" si="63"/>
        <v>135.9666</v>
      </c>
      <c r="Y368">
        <f t="shared" si="64"/>
        <v>26.093611241319451</v>
      </c>
      <c r="Z368">
        <f>Table1[[#This Row],[Accel (N)]]+Table1[[#This Row],[RR (N)]]+Table1[[#This Row],[Aero Drag (N)]]</f>
        <v>-346.68978875868038</v>
      </c>
      <c r="AA368">
        <f>Table1[[#This Row],[Total (N)]]*((E368/3.6)/1000)</f>
        <v>-2.4075679774908361</v>
      </c>
      <c r="AB368">
        <f>Table1[[#This Row],[Power (kW)]]*1000</f>
        <v>-2407.5679774908363</v>
      </c>
      <c r="AC368">
        <f>(Table1[[#This Row],[Power (kW)]]*1000)*D368</f>
        <v>-866724.47189670103</v>
      </c>
      <c r="AD368" s="25">
        <f t="shared" si="65"/>
        <v>2407.5679774908363</v>
      </c>
      <c r="AE368" s="25">
        <f t="shared" si="66"/>
        <v>0</v>
      </c>
      <c r="AF368" s="25">
        <f>SUM($AD$8:AD368)</f>
        <v>292845.16157877474</v>
      </c>
      <c r="AG368" s="25">
        <f>SUM($AE$8:AE368)</f>
        <v>798119.74811640114</v>
      </c>
      <c r="AH368" s="25"/>
      <c r="AI368" s="37">
        <f>SUM($AD$8:AD368)</f>
        <v>292845.16157877474</v>
      </c>
      <c r="AJ368" s="37">
        <f>SUM($AE$8:AE368)</f>
        <v>798119.74811640114</v>
      </c>
      <c r="AK368" s="37">
        <f t="shared" si="67"/>
        <v>204991.61310514231</v>
      </c>
    </row>
    <row r="369" spans="2:37" x14ac:dyDescent="0.3">
      <c r="B369" s="3" t="s">
        <v>47</v>
      </c>
      <c r="C369" s="3">
        <v>361</v>
      </c>
      <c r="D369" s="3">
        <v>361</v>
      </c>
      <c r="E369" s="10">
        <v>23.2</v>
      </c>
      <c r="F369" s="17">
        <f t="shared" si="68"/>
        <v>-0.43055555555555575</v>
      </c>
      <c r="G369" s="17">
        <f t="shared" si="69"/>
        <v>-1.5500000000000007</v>
      </c>
      <c r="S369">
        <f t="shared" si="59"/>
        <v>0</v>
      </c>
      <c r="T369">
        <f t="shared" si="60"/>
        <v>23.2</v>
      </c>
      <c r="U369">
        <f t="shared" si="61"/>
        <v>6.4444444444444438</v>
      </c>
      <c r="W369">
        <f t="shared" si="62"/>
        <v>-426.25000000000017</v>
      </c>
      <c r="X369">
        <f t="shared" si="63"/>
        <v>135.9666</v>
      </c>
      <c r="Y369">
        <f t="shared" si="64"/>
        <v>22.471400503244443</v>
      </c>
      <c r="Z369">
        <f>Table1[[#This Row],[Accel (N)]]+Table1[[#This Row],[RR (N)]]+Table1[[#This Row],[Aero Drag (N)]]</f>
        <v>-267.81199949675567</v>
      </c>
      <c r="AA369">
        <f>Table1[[#This Row],[Total (N)]]*((E369/3.6)/1000)</f>
        <v>-1.7258995523124252</v>
      </c>
      <c r="AB369">
        <f>Table1[[#This Row],[Power (kW)]]*1000</f>
        <v>-1725.8995523124252</v>
      </c>
      <c r="AC369">
        <f>(Table1[[#This Row],[Power (kW)]]*1000)*D369</f>
        <v>-623049.73838478548</v>
      </c>
      <c r="AD369" s="25">
        <f t="shared" si="65"/>
        <v>1725.8995523124252</v>
      </c>
      <c r="AE369" s="25">
        <f t="shared" si="66"/>
        <v>0</v>
      </c>
      <c r="AF369" s="25">
        <f>SUM($AD$8:AD369)</f>
        <v>294571.06113108719</v>
      </c>
      <c r="AG369" s="25">
        <f>SUM($AE$8:AE369)</f>
        <v>798119.74811640114</v>
      </c>
      <c r="AH369" s="25"/>
      <c r="AI369" s="37">
        <f>SUM($AD$8:AD369)</f>
        <v>294571.06113108719</v>
      </c>
      <c r="AJ369" s="37">
        <f>SUM($AE$8:AE369)</f>
        <v>798119.74811640114</v>
      </c>
      <c r="AK369" s="37">
        <f t="shared" si="67"/>
        <v>206199.74279176103</v>
      </c>
    </row>
    <row r="370" spans="2:37" x14ac:dyDescent="0.3">
      <c r="B370" s="3" t="s">
        <v>47</v>
      </c>
      <c r="C370" s="3">
        <v>362</v>
      </c>
      <c r="D370" s="3">
        <v>362</v>
      </c>
      <c r="E370" s="10">
        <v>21.9</v>
      </c>
      <c r="F370" s="17">
        <f t="shared" si="68"/>
        <v>-0.29166666666666635</v>
      </c>
      <c r="G370" s="17">
        <f t="shared" si="69"/>
        <v>-1.0499999999999989</v>
      </c>
      <c r="S370">
        <f t="shared" si="59"/>
        <v>0</v>
      </c>
      <c r="T370">
        <f t="shared" si="60"/>
        <v>21.9</v>
      </c>
      <c r="U370">
        <f t="shared" si="61"/>
        <v>6.083333333333333</v>
      </c>
      <c r="W370">
        <f t="shared" si="62"/>
        <v>-288.74999999999972</v>
      </c>
      <c r="X370">
        <f t="shared" si="63"/>
        <v>135.9666</v>
      </c>
      <c r="Y370">
        <f t="shared" si="64"/>
        <v>20.023611019918754</v>
      </c>
      <c r="Z370">
        <f>Table1[[#This Row],[Accel (N)]]+Table1[[#This Row],[RR (N)]]+Table1[[#This Row],[Aero Drag (N)]]</f>
        <v>-132.75978898008097</v>
      </c>
      <c r="AA370">
        <f>Table1[[#This Row],[Total (N)]]*((E370/3.6)/1000)</f>
        <v>-0.80762204962882589</v>
      </c>
      <c r="AB370">
        <f>Table1[[#This Row],[Power (kW)]]*1000</f>
        <v>-807.62204962882583</v>
      </c>
      <c r="AC370">
        <f>(Table1[[#This Row],[Power (kW)]]*1000)*D370</f>
        <v>-292359.18196563493</v>
      </c>
      <c r="AD370" s="25">
        <f t="shared" si="65"/>
        <v>807.62204962882583</v>
      </c>
      <c r="AE370" s="25">
        <f t="shared" si="66"/>
        <v>0</v>
      </c>
      <c r="AF370" s="25">
        <f>SUM($AD$8:AD370)</f>
        <v>295378.68318071601</v>
      </c>
      <c r="AG370" s="25">
        <f>SUM($AE$8:AE370)</f>
        <v>798119.74811640114</v>
      </c>
      <c r="AH370" s="25"/>
      <c r="AI370" s="37">
        <f>SUM($AD$8:AD370)</f>
        <v>295378.68318071601</v>
      </c>
      <c r="AJ370" s="37">
        <f>SUM($AE$8:AE370)</f>
        <v>798119.74811640114</v>
      </c>
      <c r="AK370" s="37">
        <f t="shared" si="67"/>
        <v>206765.07822650118</v>
      </c>
    </row>
    <row r="371" spans="2:37" x14ac:dyDescent="0.3">
      <c r="B371" s="3" t="s">
        <v>47</v>
      </c>
      <c r="C371" s="3">
        <v>363</v>
      </c>
      <c r="D371" s="3">
        <v>363</v>
      </c>
      <c r="E371" s="10">
        <v>21.1</v>
      </c>
      <c r="F371" s="17">
        <f t="shared" si="68"/>
        <v>-0.16666666666666657</v>
      </c>
      <c r="G371" s="17">
        <f t="shared" si="69"/>
        <v>-0.59999999999999964</v>
      </c>
      <c r="S371">
        <f t="shared" si="59"/>
        <v>0</v>
      </c>
      <c r="T371">
        <f t="shared" si="60"/>
        <v>21.1</v>
      </c>
      <c r="U371">
        <f t="shared" si="61"/>
        <v>5.8611111111111116</v>
      </c>
      <c r="W371">
        <f t="shared" si="62"/>
        <v>-164.99999999999991</v>
      </c>
      <c r="X371">
        <f t="shared" si="63"/>
        <v>135.9666</v>
      </c>
      <c r="Y371">
        <f t="shared" si="64"/>
        <v>18.587418657196533</v>
      </c>
      <c r="Z371">
        <f>Table1[[#This Row],[Accel (N)]]+Table1[[#This Row],[RR (N)]]+Table1[[#This Row],[Aero Drag (N)]]</f>
        <v>-10.445981342803382</v>
      </c>
      <c r="AA371">
        <f>Table1[[#This Row],[Total (N)]]*((E371/3.6)/1000)</f>
        <v>-6.122505731476427E-2</v>
      </c>
      <c r="AB371">
        <f>Table1[[#This Row],[Power (kW)]]*1000</f>
        <v>-61.225057314764271</v>
      </c>
      <c r="AC371">
        <f>(Table1[[#This Row],[Power (kW)]]*1000)*D371</f>
        <v>-22224.695805259431</v>
      </c>
      <c r="AD371" s="25">
        <f t="shared" si="65"/>
        <v>61.225057314764271</v>
      </c>
      <c r="AE371" s="25">
        <f t="shared" si="66"/>
        <v>0</v>
      </c>
      <c r="AF371" s="25">
        <f>SUM($AD$8:AD371)</f>
        <v>295439.9082380308</v>
      </c>
      <c r="AG371" s="25">
        <f>SUM($AE$8:AE371)</f>
        <v>798119.74811640114</v>
      </c>
      <c r="AH371" s="25"/>
      <c r="AI371" s="37">
        <f>SUM($AD$8:AD371)</f>
        <v>295439.9082380308</v>
      </c>
      <c r="AJ371" s="37">
        <f>SUM($AE$8:AE371)</f>
        <v>798119.74811640114</v>
      </c>
      <c r="AK371" s="37">
        <f t="shared" si="67"/>
        <v>206807.93576662155</v>
      </c>
    </row>
    <row r="372" spans="2:37" x14ac:dyDescent="0.3">
      <c r="B372" s="3" t="s">
        <v>47</v>
      </c>
      <c r="C372" s="3">
        <v>364</v>
      </c>
      <c r="D372" s="3">
        <v>364</v>
      </c>
      <c r="E372" s="10">
        <v>20.7</v>
      </c>
      <c r="F372" s="17">
        <f t="shared" si="68"/>
        <v>-5.5555555555555851E-2</v>
      </c>
      <c r="G372" s="17">
        <f t="shared" si="69"/>
        <v>-0.20000000000000107</v>
      </c>
      <c r="S372">
        <f t="shared" si="59"/>
        <v>0</v>
      </c>
      <c r="T372">
        <f t="shared" si="60"/>
        <v>20.7</v>
      </c>
      <c r="U372">
        <f t="shared" si="61"/>
        <v>5.75</v>
      </c>
      <c r="W372">
        <f t="shared" si="62"/>
        <v>-55.000000000000291</v>
      </c>
      <c r="X372">
        <f t="shared" si="63"/>
        <v>135.9666</v>
      </c>
      <c r="Y372">
        <f t="shared" si="64"/>
        <v>17.889362369268753</v>
      </c>
      <c r="Z372">
        <f>Table1[[#This Row],[Accel (N)]]+Table1[[#This Row],[RR (N)]]+Table1[[#This Row],[Aero Drag (N)]]</f>
        <v>98.855962369268468</v>
      </c>
      <c r="AA372">
        <f>Table1[[#This Row],[Total (N)]]*((E372/3.6)/1000)</f>
        <v>0.56842178362329365</v>
      </c>
      <c r="AB372">
        <f>Table1[[#This Row],[Power (kW)]]*1000</f>
        <v>568.42178362329366</v>
      </c>
      <c r="AC372">
        <f>(Table1[[#This Row],[Power (kW)]]*1000)*D372</f>
        <v>206905.52923887889</v>
      </c>
      <c r="AD372" s="25">
        <f t="shared" si="65"/>
        <v>0</v>
      </c>
      <c r="AE372" s="25">
        <f t="shared" si="66"/>
        <v>568.42178362329366</v>
      </c>
      <c r="AF372" s="25">
        <f>SUM($AD$8:AD372)</f>
        <v>295439.9082380308</v>
      </c>
      <c r="AG372" s="25">
        <f>SUM($AE$8:AE372)</f>
        <v>798688.16990002443</v>
      </c>
      <c r="AH372" s="25"/>
      <c r="AI372" s="37">
        <f>SUM($AD$8:AD372)</f>
        <v>295439.9082380308</v>
      </c>
      <c r="AJ372" s="37">
        <f>SUM($AE$8:AE372)</f>
        <v>798688.16990002443</v>
      </c>
      <c r="AK372" s="37">
        <f t="shared" si="67"/>
        <v>206807.93576662155</v>
      </c>
    </row>
    <row r="373" spans="2:37" x14ac:dyDescent="0.3">
      <c r="B373" s="3" t="s">
        <v>47</v>
      </c>
      <c r="C373" s="3">
        <v>365</v>
      </c>
      <c r="D373" s="3">
        <v>365</v>
      </c>
      <c r="E373" s="10">
        <v>20.7</v>
      </c>
      <c r="F373" s="17">
        <f t="shared" si="68"/>
        <v>1.3888888888889086E-2</v>
      </c>
      <c r="G373" s="17">
        <f t="shared" si="69"/>
        <v>5.0000000000000711E-2</v>
      </c>
      <c r="S373">
        <f t="shared" si="59"/>
        <v>0</v>
      </c>
      <c r="T373">
        <f t="shared" si="60"/>
        <v>20.7</v>
      </c>
      <c r="U373">
        <f t="shared" si="61"/>
        <v>5.75</v>
      </c>
      <c r="W373">
        <f t="shared" si="62"/>
        <v>13.750000000000195</v>
      </c>
      <c r="X373">
        <f t="shared" si="63"/>
        <v>135.9666</v>
      </c>
      <c r="Y373">
        <f t="shared" si="64"/>
        <v>17.889362369268753</v>
      </c>
      <c r="Z373">
        <f>Table1[[#This Row],[Accel (N)]]+Table1[[#This Row],[RR (N)]]+Table1[[#This Row],[Aero Drag (N)]]</f>
        <v>167.60596236926895</v>
      </c>
      <c r="AA373">
        <f>Table1[[#This Row],[Total (N)]]*((E373/3.6)/1000)</f>
        <v>0.96373428362329649</v>
      </c>
      <c r="AB373">
        <f>Table1[[#This Row],[Power (kW)]]*1000</f>
        <v>963.73428362329651</v>
      </c>
      <c r="AC373">
        <f>(Table1[[#This Row],[Power (kW)]]*1000)*D373</f>
        <v>351763.0135225032</v>
      </c>
      <c r="AD373" s="25">
        <f t="shared" si="65"/>
        <v>0</v>
      </c>
      <c r="AE373" s="25">
        <f t="shared" si="66"/>
        <v>963.73428362329651</v>
      </c>
      <c r="AF373" s="25">
        <f>SUM($AD$8:AD373)</f>
        <v>295439.9082380308</v>
      </c>
      <c r="AG373" s="25">
        <f>SUM($AE$8:AE373)</f>
        <v>799651.90418364771</v>
      </c>
      <c r="AH373" s="25"/>
      <c r="AI373" s="37">
        <f>SUM($AD$8:AD373)</f>
        <v>295439.9082380308</v>
      </c>
      <c r="AJ373" s="37">
        <f>SUM($AE$8:AE373)</f>
        <v>799651.90418364771</v>
      </c>
      <c r="AK373" s="37">
        <f t="shared" si="67"/>
        <v>206807.93576662155</v>
      </c>
    </row>
    <row r="374" spans="2:37" x14ac:dyDescent="0.3">
      <c r="B374" s="3" t="s">
        <v>47</v>
      </c>
      <c r="C374" s="3">
        <v>366</v>
      </c>
      <c r="D374" s="3">
        <v>366</v>
      </c>
      <c r="E374" s="10">
        <v>20.8</v>
      </c>
      <c r="F374" s="17">
        <f t="shared" si="68"/>
        <v>6.9444444444444448E-2</v>
      </c>
      <c r="G374" s="17">
        <f t="shared" si="69"/>
        <v>0.25</v>
      </c>
      <c r="S374">
        <f t="shared" si="59"/>
        <v>0</v>
      </c>
      <c r="T374">
        <f t="shared" si="60"/>
        <v>20.8</v>
      </c>
      <c r="U374">
        <f t="shared" si="61"/>
        <v>5.7777777777777777</v>
      </c>
      <c r="W374">
        <f t="shared" si="62"/>
        <v>68.75</v>
      </c>
      <c r="X374">
        <f t="shared" si="63"/>
        <v>135.9666</v>
      </c>
      <c r="Y374">
        <f t="shared" si="64"/>
        <v>18.062623947911113</v>
      </c>
      <c r="Z374">
        <f>Table1[[#This Row],[Accel (N)]]+Table1[[#This Row],[RR (N)]]+Table1[[#This Row],[Aero Drag (N)]]</f>
        <v>222.77922394791111</v>
      </c>
      <c r="AA374">
        <f>Table1[[#This Row],[Total (N)]]*((E374/3.6)/1000)</f>
        <v>1.2871688494768196</v>
      </c>
      <c r="AB374">
        <f>Table1[[#This Row],[Power (kW)]]*1000</f>
        <v>1287.1688494768196</v>
      </c>
      <c r="AC374">
        <f>(Table1[[#This Row],[Power (kW)]]*1000)*D374</f>
        <v>471103.79890851595</v>
      </c>
      <c r="AD374" s="25">
        <f t="shared" si="65"/>
        <v>0</v>
      </c>
      <c r="AE374" s="25">
        <f t="shared" si="66"/>
        <v>1287.1688494768196</v>
      </c>
      <c r="AF374" s="25">
        <f>SUM($AD$8:AD374)</f>
        <v>295439.9082380308</v>
      </c>
      <c r="AG374" s="25">
        <f>SUM($AE$8:AE374)</f>
        <v>800939.07303312456</v>
      </c>
      <c r="AH374" s="25"/>
      <c r="AI374" s="37">
        <f>SUM($AD$8:AD374)</f>
        <v>295439.9082380308</v>
      </c>
      <c r="AJ374" s="37">
        <f>SUM($AE$8:AE374)</f>
        <v>800939.07303312456</v>
      </c>
      <c r="AK374" s="37">
        <f t="shared" si="67"/>
        <v>206807.93576662155</v>
      </c>
    </row>
    <row r="375" spans="2:37" x14ac:dyDescent="0.3">
      <c r="B375" s="3" t="s">
        <v>47</v>
      </c>
      <c r="C375" s="3">
        <v>367</v>
      </c>
      <c r="D375" s="3">
        <v>367</v>
      </c>
      <c r="E375" s="10">
        <v>21.2</v>
      </c>
      <c r="F375" s="17">
        <f t="shared" si="68"/>
        <v>0.18055555555555566</v>
      </c>
      <c r="G375" s="17">
        <f t="shared" si="69"/>
        <v>0.65000000000000036</v>
      </c>
      <c r="S375">
        <f t="shared" si="59"/>
        <v>0</v>
      </c>
      <c r="T375">
        <f t="shared" si="60"/>
        <v>21.2</v>
      </c>
      <c r="U375">
        <f t="shared" si="61"/>
        <v>5.8888888888888884</v>
      </c>
      <c r="W375">
        <f t="shared" si="62"/>
        <v>178.75000000000011</v>
      </c>
      <c r="X375">
        <f t="shared" si="63"/>
        <v>135.9666</v>
      </c>
      <c r="Y375">
        <f t="shared" si="64"/>
        <v>18.764020218077778</v>
      </c>
      <c r="Z375">
        <f>Table1[[#This Row],[Accel (N)]]+Table1[[#This Row],[RR (N)]]+Table1[[#This Row],[Aero Drag (N)]]</f>
        <v>333.48062021807789</v>
      </c>
      <c r="AA375">
        <f>Table1[[#This Row],[Total (N)]]*((E375/3.6)/1000)</f>
        <v>1.9638303190620141</v>
      </c>
      <c r="AB375">
        <f>Table1[[#This Row],[Power (kW)]]*1000</f>
        <v>1963.830319062014</v>
      </c>
      <c r="AC375">
        <f>(Table1[[#This Row],[Power (kW)]]*1000)*D375</f>
        <v>720725.72709575912</v>
      </c>
      <c r="AD375" s="25">
        <f t="shared" si="65"/>
        <v>0</v>
      </c>
      <c r="AE375" s="25">
        <f t="shared" si="66"/>
        <v>1963.830319062014</v>
      </c>
      <c r="AF375" s="25">
        <f>SUM($AD$8:AD375)</f>
        <v>295439.9082380308</v>
      </c>
      <c r="AG375" s="25">
        <f>SUM($AE$8:AE375)</f>
        <v>802902.90335218655</v>
      </c>
      <c r="AH375" s="25"/>
      <c r="AI375" s="37">
        <f>SUM($AD$8:AD375)</f>
        <v>295439.9082380308</v>
      </c>
      <c r="AJ375" s="37">
        <f>SUM($AE$8:AE375)</f>
        <v>802902.90335218655</v>
      </c>
      <c r="AK375" s="37">
        <f t="shared" si="67"/>
        <v>206807.93576662155</v>
      </c>
    </row>
    <row r="376" spans="2:37" x14ac:dyDescent="0.3">
      <c r="B376" s="3" t="s">
        <v>47</v>
      </c>
      <c r="C376" s="3">
        <v>368</v>
      </c>
      <c r="D376" s="3">
        <v>368</v>
      </c>
      <c r="E376" s="10">
        <v>22.1</v>
      </c>
      <c r="F376" s="17">
        <f t="shared" si="68"/>
        <v>0.31944444444444453</v>
      </c>
      <c r="G376" s="17">
        <f t="shared" si="69"/>
        <v>1.1500000000000004</v>
      </c>
      <c r="S376">
        <f t="shared" si="59"/>
        <v>0</v>
      </c>
      <c r="T376">
        <f t="shared" si="60"/>
        <v>22.1</v>
      </c>
      <c r="U376">
        <f t="shared" si="61"/>
        <v>6.1388888888888893</v>
      </c>
      <c r="W376">
        <f t="shared" si="62"/>
        <v>316.25000000000011</v>
      </c>
      <c r="X376">
        <f t="shared" si="63"/>
        <v>135.9666</v>
      </c>
      <c r="Y376">
        <f t="shared" si="64"/>
        <v>20.391009066196535</v>
      </c>
      <c r="Z376">
        <f>Table1[[#This Row],[Accel (N)]]+Table1[[#This Row],[RR (N)]]+Table1[[#This Row],[Aero Drag (N)]]</f>
        <v>472.60760906619663</v>
      </c>
      <c r="AA376">
        <f>Table1[[#This Row],[Total (N)]]*((E376/3.6)/1000)</f>
        <v>2.9012856001008185</v>
      </c>
      <c r="AB376">
        <f>Table1[[#This Row],[Power (kW)]]*1000</f>
        <v>2901.2856001008186</v>
      </c>
      <c r="AC376">
        <f>(Table1[[#This Row],[Power (kW)]]*1000)*D376</f>
        <v>1067673.1008371012</v>
      </c>
      <c r="AD376" s="25">
        <f t="shared" si="65"/>
        <v>0</v>
      </c>
      <c r="AE376" s="25">
        <f t="shared" si="66"/>
        <v>2901.2856001008186</v>
      </c>
      <c r="AF376" s="25">
        <f>SUM($AD$8:AD376)</f>
        <v>295439.9082380308</v>
      </c>
      <c r="AG376" s="25">
        <f>SUM($AE$8:AE376)</f>
        <v>805804.18895228743</v>
      </c>
      <c r="AH376" s="25"/>
      <c r="AI376" s="37">
        <f>SUM($AD$8:AD376)</f>
        <v>295439.9082380308</v>
      </c>
      <c r="AJ376" s="37">
        <f>SUM($AE$8:AE376)</f>
        <v>805804.18895228743</v>
      </c>
      <c r="AK376" s="37">
        <f t="shared" si="67"/>
        <v>206807.93576662155</v>
      </c>
    </row>
    <row r="377" spans="2:37" x14ac:dyDescent="0.3">
      <c r="B377" s="3" t="s">
        <v>47</v>
      </c>
      <c r="C377" s="3">
        <v>369</v>
      </c>
      <c r="D377" s="3">
        <v>369</v>
      </c>
      <c r="E377" s="10">
        <v>23.5</v>
      </c>
      <c r="F377" s="17">
        <f t="shared" si="68"/>
        <v>0.30555555555555547</v>
      </c>
      <c r="G377" s="17">
        <f t="shared" si="69"/>
        <v>1.0999999999999996</v>
      </c>
      <c r="S377">
        <f t="shared" si="59"/>
        <v>0</v>
      </c>
      <c r="T377">
        <f t="shared" si="60"/>
        <v>23.5</v>
      </c>
      <c r="U377">
        <f t="shared" si="61"/>
        <v>6.5277777777777777</v>
      </c>
      <c r="W377">
        <f t="shared" si="62"/>
        <v>302.49999999999989</v>
      </c>
      <c r="X377">
        <f t="shared" si="63"/>
        <v>135.9666</v>
      </c>
      <c r="Y377">
        <f t="shared" si="64"/>
        <v>23.056314892829864</v>
      </c>
      <c r="Z377">
        <f>Table1[[#This Row],[Accel (N)]]+Table1[[#This Row],[RR (N)]]+Table1[[#This Row],[Aero Drag (N)]]</f>
        <v>461.5229148928297</v>
      </c>
      <c r="AA377">
        <f>Table1[[#This Row],[Total (N)]]*((E377/3.6)/1000)</f>
        <v>3.0127190277726381</v>
      </c>
      <c r="AB377">
        <f>Table1[[#This Row],[Power (kW)]]*1000</f>
        <v>3012.7190277726381</v>
      </c>
      <c r="AC377">
        <f>(Table1[[#This Row],[Power (kW)]]*1000)*D377</f>
        <v>1111693.3212481034</v>
      </c>
      <c r="AD377" s="25">
        <f t="shared" si="65"/>
        <v>0</v>
      </c>
      <c r="AE377" s="25">
        <f t="shared" si="66"/>
        <v>3012.7190277726381</v>
      </c>
      <c r="AF377" s="25">
        <f>SUM($AD$8:AD377)</f>
        <v>295439.9082380308</v>
      </c>
      <c r="AG377" s="25">
        <f>SUM($AE$8:AE377)</f>
        <v>808816.90798006009</v>
      </c>
      <c r="AH377" s="25"/>
      <c r="AI377" s="37">
        <f>SUM($AD$8:AD377)</f>
        <v>295439.9082380308</v>
      </c>
      <c r="AJ377" s="37">
        <f>SUM($AE$8:AE377)</f>
        <v>808816.90798006009</v>
      </c>
      <c r="AK377" s="37">
        <f t="shared" si="67"/>
        <v>206807.93576662155</v>
      </c>
    </row>
    <row r="378" spans="2:37" x14ac:dyDescent="0.3">
      <c r="B378" s="3" t="s">
        <v>47</v>
      </c>
      <c r="C378" s="3">
        <v>370</v>
      </c>
      <c r="D378" s="3">
        <v>370</v>
      </c>
      <c r="E378" s="10">
        <v>24.3</v>
      </c>
      <c r="F378" s="17">
        <f t="shared" si="68"/>
        <v>0.1388888888888889</v>
      </c>
      <c r="G378" s="17">
        <f t="shared" si="69"/>
        <v>0.5</v>
      </c>
      <c r="S378">
        <f t="shared" si="59"/>
        <v>0</v>
      </c>
      <c r="T378">
        <f t="shared" si="60"/>
        <v>24.3</v>
      </c>
      <c r="U378">
        <f t="shared" si="61"/>
        <v>6.75</v>
      </c>
      <c r="W378">
        <f t="shared" si="62"/>
        <v>137.5</v>
      </c>
      <c r="X378">
        <f t="shared" si="63"/>
        <v>135.9666</v>
      </c>
      <c r="Y378">
        <f t="shared" si="64"/>
        <v>24.652826403018754</v>
      </c>
      <c r="Z378">
        <f>Table1[[#This Row],[Accel (N)]]+Table1[[#This Row],[RR (N)]]+Table1[[#This Row],[Aero Drag (N)]]</f>
        <v>298.11942640301874</v>
      </c>
      <c r="AA378">
        <f>Table1[[#This Row],[Total (N)]]*((E378/3.6)/1000)</f>
        <v>2.0123061282203762</v>
      </c>
      <c r="AB378">
        <f>Table1[[#This Row],[Power (kW)]]*1000</f>
        <v>2012.3061282203762</v>
      </c>
      <c r="AC378">
        <f>(Table1[[#This Row],[Power (kW)]]*1000)*D378</f>
        <v>744553.26744153921</v>
      </c>
      <c r="AD378" s="25">
        <f t="shared" si="65"/>
        <v>0</v>
      </c>
      <c r="AE378" s="25">
        <f t="shared" si="66"/>
        <v>2012.3061282203762</v>
      </c>
      <c r="AF378" s="25">
        <f>SUM($AD$8:AD378)</f>
        <v>295439.9082380308</v>
      </c>
      <c r="AG378" s="25">
        <f>SUM($AE$8:AE378)</f>
        <v>810829.21410828049</v>
      </c>
      <c r="AH378" s="25"/>
      <c r="AI378" s="37">
        <f>SUM($AD$8:AD378)</f>
        <v>295439.9082380308</v>
      </c>
      <c r="AJ378" s="37">
        <f>SUM($AE$8:AE378)</f>
        <v>810829.21410828049</v>
      </c>
      <c r="AK378" s="37">
        <f t="shared" si="67"/>
        <v>206807.93576662155</v>
      </c>
    </row>
    <row r="379" spans="2:37" x14ac:dyDescent="0.3">
      <c r="B379" s="3" t="s">
        <v>47</v>
      </c>
      <c r="C379" s="3">
        <v>371</v>
      </c>
      <c r="D379" s="3">
        <v>371</v>
      </c>
      <c r="E379" s="10">
        <v>24.5</v>
      </c>
      <c r="F379" s="17">
        <f t="shared" si="68"/>
        <v>-6.9444444444444448E-2</v>
      </c>
      <c r="G379" s="17">
        <f t="shared" si="69"/>
        <v>-0.25</v>
      </c>
      <c r="S379">
        <f t="shared" si="59"/>
        <v>0</v>
      </c>
      <c r="T379">
        <f t="shared" si="60"/>
        <v>24.5</v>
      </c>
      <c r="U379">
        <f t="shared" si="61"/>
        <v>6.8055555555555554</v>
      </c>
      <c r="W379">
        <f t="shared" si="62"/>
        <v>-68.75</v>
      </c>
      <c r="X379">
        <f t="shared" si="63"/>
        <v>135.9666</v>
      </c>
      <c r="Y379">
        <f t="shared" si="64"/>
        <v>25.060304236163194</v>
      </c>
      <c r="Z379">
        <f>Table1[[#This Row],[Accel (N)]]+Table1[[#This Row],[RR (N)]]+Table1[[#This Row],[Aero Drag (N)]]</f>
        <v>92.27690423616319</v>
      </c>
      <c r="AA379">
        <f>Table1[[#This Row],[Total (N)]]*((E379/3.6)/1000)</f>
        <v>0.62799559827388829</v>
      </c>
      <c r="AB379">
        <f>Table1[[#This Row],[Power (kW)]]*1000</f>
        <v>627.99559827388828</v>
      </c>
      <c r="AC379">
        <f>(Table1[[#This Row],[Power (kW)]]*1000)*D379</f>
        <v>232986.36695961255</v>
      </c>
      <c r="AD379" s="25">
        <f t="shared" si="65"/>
        <v>0</v>
      </c>
      <c r="AE379" s="25">
        <f t="shared" si="66"/>
        <v>627.99559827388828</v>
      </c>
      <c r="AF379" s="25">
        <f>SUM($AD$8:AD379)</f>
        <v>295439.9082380308</v>
      </c>
      <c r="AG379" s="25">
        <f>SUM($AE$8:AE379)</f>
        <v>811457.20970655442</v>
      </c>
      <c r="AH379" s="25"/>
      <c r="AI379" s="37">
        <f>SUM($AD$8:AD379)</f>
        <v>295439.9082380308</v>
      </c>
      <c r="AJ379" s="37">
        <f>SUM($AE$8:AE379)</f>
        <v>811457.20970655442</v>
      </c>
      <c r="AK379" s="37">
        <f t="shared" si="67"/>
        <v>206807.93576662155</v>
      </c>
    </row>
    <row r="380" spans="2:37" x14ac:dyDescent="0.3">
      <c r="B380" s="3" t="s">
        <v>47</v>
      </c>
      <c r="C380" s="3">
        <v>372</v>
      </c>
      <c r="D380" s="3">
        <v>372</v>
      </c>
      <c r="E380" s="10">
        <v>23.8</v>
      </c>
      <c r="F380" s="17">
        <f t="shared" si="68"/>
        <v>-0.44444444444444431</v>
      </c>
      <c r="G380" s="17">
        <f t="shared" si="69"/>
        <v>-1.5999999999999996</v>
      </c>
      <c r="S380">
        <f t="shared" si="59"/>
        <v>0</v>
      </c>
      <c r="T380">
        <f t="shared" si="60"/>
        <v>23.8</v>
      </c>
      <c r="U380">
        <f t="shared" si="61"/>
        <v>6.6111111111111107</v>
      </c>
      <c r="W380">
        <f t="shared" si="62"/>
        <v>-439.99999999999989</v>
      </c>
      <c r="X380">
        <f t="shared" si="63"/>
        <v>135.9666</v>
      </c>
      <c r="Y380">
        <f t="shared" si="64"/>
        <v>23.648744242452779</v>
      </c>
      <c r="Z380">
        <f>Table1[[#This Row],[Accel (N)]]+Table1[[#This Row],[RR (N)]]+Table1[[#This Row],[Aero Drag (N)]]</f>
        <v>-280.38465575754714</v>
      </c>
      <c r="AA380">
        <f>Table1[[#This Row],[Total (N)]]*((E380/3.6)/1000)</f>
        <v>-1.8536541130637838</v>
      </c>
      <c r="AB380">
        <f>Table1[[#This Row],[Power (kW)]]*1000</f>
        <v>-1853.6541130637838</v>
      </c>
      <c r="AC380">
        <f>(Table1[[#This Row],[Power (kW)]]*1000)*D380</f>
        <v>-689559.33005972754</v>
      </c>
      <c r="AD380" s="25">
        <f t="shared" si="65"/>
        <v>1853.6541130637838</v>
      </c>
      <c r="AE380" s="25">
        <f t="shared" si="66"/>
        <v>0</v>
      </c>
      <c r="AF380" s="25">
        <f>SUM($AD$8:AD380)</f>
        <v>297293.56235109456</v>
      </c>
      <c r="AG380" s="25">
        <f>SUM($AE$8:AE380)</f>
        <v>811457.20970655442</v>
      </c>
      <c r="AH380" s="25"/>
      <c r="AI380" s="37">
        <f>SUM($AD$8:AD380)</f>
        <v>297293.56235109456</v>
      </c>
      <c r="AJ380" s="37">
        <f>SUM($AE$8:AE380)</f>
        <v>811457.20970655442</v>
      </c>
      <c r="AK380" s="37">
        <f t="shared" si="67"/>
        <v>208105.49364576617</v>
      </c>
    </row>
    <row r="381" spans="2:37" x14ac:dyDescent="0.3">
      <c r="B381" s="3" t="s">
        <v>47</v>
      </c>
      <c r="C381" s="3">
        <v>373</v>
      </c>
      <c r="D381" s="3">
        <v>373</v>
      </c>
      <c r="E381" s="10">
        <v>21.3</v>
      </c>
      <c r="F381" s="17">
        <f t="shared" si="68"/>
        <v>-0.84722222222222243</v>
      </c>
      <c r="G381" s="17">
        <f t="shared" si="69"/>
        <v>-3.0500000000000007</v>
      </c>
      <c r="S381">
        <f t="shared" si="59"/>
        <v>0</v>
      </c>
      <c r="T381">
        <f t="shared" si="60"/>
        <v>21.3</v>
      </c>
      <c r="U381">
        <f t="shared" si="61"/>
        <v>5.916666666666667</v>
      </c>
      <c r="W381">
        <f t="shared" si="62"/>
        <v>-838.75000000000023</v>
      </c>
      <c r="X381">
        <f t="shared" si="63"/>
        <v>135.9666</v>
      </c>
      <c r="Y381">
        <f t="shared" si="64"/>
        <v>18.941456774518755</v>
      </c>
      <c r="Z381">
        <f>Table1[[#This Row],[Accel (N)]]+Table1[[#This Row],[RR (N)]]+Table1[[#This Row],[Aero Drag (N)]]</f>
        <v>-683.84194322548149</v>
      </c>
      <c r="AA381">
        <f>Table1[[#This Row],[Total (N)]]*((E381/3.6)/1000)</f>
        <v>-4.0460648307507663</v>
      </c>
      <c r="AB381">
        <f>Table1[[#This Row],[Power (kW)]]*1000</f>
        <v>-4046.0648307507663</v>
      </c>
      <c r="AC381">
        <f>(Table1[[#This Row],[Power (kW)]]*1000)*D381</f>
        <v>-1509182.1818700358</v>
      </c>
      <c r="AD381" s="25">
        <f t="shared" si="65"/>
        <v>4046.0648307507663</v>
      </c>
      <c r="AE381" s="25">
        <f t="shared" si="66"/>
        <v>0</v>
      </c>
      <c r="AF381" s="25">
        <f>SUM($AD$8:AD381)</f>
        <v>301339.62718184531</v>
      </c>
      <c r="AG381" s="25">
        <f>SUM($AE$8:AE381)</f>
        <v>811457.20970655442</v>
      </c>
      <c r="AH381" s="25"/>
      <c r="AI381" s="37">
        <f>SUM($AD$8:AD381)</f>
        <v>301339.62718184531</v>
      </c>
      <c r="AJ381" s="37">
        <f>SUM($AE$8:AE381)</f>
        <v>811457.20970655442</v>
      </c>
      <c r="AK381" s="37">
        <f t="shared" si="67"/>
        <v>210937.73902729171</v>
      </c>
    </row>
    <row r="382" spans="2:37" x14ac:dyDescent="0.3">
      <c r="B382" s="3" t="s">
        <v>47</v>
      </c>
      <c r="C382" s="3">
        <v>374</v>
      </c>
      <c r="D382" s="3">
        <v>374</v>
      </c>
      <c r="E382" s="10">
        <v>17.7</v>
      </c>
      <c r="F382" s="17">
        <f t="shared" si="68"/>
        <v>-0.95833333333333337</v>
      </c>
      <c r="G382" s="17">
        <f t="shared" si="69"/>
        <v>-3.45</v>
      </c>
      <c r="S382">
        <f t="shared" si="59"/>
        <v>0</v>
      </c>
      <c r="T382">
        <f t="shared" si="60"/>
        <v>17.7</v>
      </c>
      <c r="U382">
        <f t="shared" si="61"/>
        <v>4.9166666666666661</v>
      </c>
      <c r="W382">
        <f t="shared" si="62"/>
        <v>-948.75</v>
      </c>
      <c r="X382">
        <f t="shared" si="63"/>
        <v>135.9666</v>
      </c>
      <c r="Y382">
        <f t="shared" si="64"/>
        <v>13.079787945268748</v>
      </c>
      <c r="Z382">
        <f>Table1[[#This Row],[Accel (N)]]+Table1[[#This Row],[RR (N)]]+Table1[[#This Row],[Aero Drag (N)]]</f>
        <v>-799.70361205473125</v>
      </c>
      <c r="AA382">
        <f>Table1[[#This Row],[Total (N)]]*((E382/3.6)/1000)</f>
        <v>-3.9318760926024283</v>
      </c>
      <c r="AB382">
        <f>Table1[[#This Row],[Power (kW)]]*1000</f>
        <v>-3931.8760926024283</v>
      </c>
      <c r="AC382">
        <f>(Table1[[#This Row],[Power (kW)]]*1000)*D382</f>
        <v>-1470521.6586333083</v>
      </c>
      <c r="AD382" s="25">
        <f t="shared" si="65"/>
        <v>3931.8760926024283</v>
      </c>
      <c r="AE382" s="25">
        <f t="shared" si="66"/>
        <v>0</v>
      </c>
      <c r="AF382" s="25">
        <f>SUM($AD$8:AD382)</f>
        <v>305271.50327444775</v>
      </c>
      <c r="AG382" s="25">
        <f>SUM($AE$8:AE382)</f>
        <v>811457.20970655442</v>
      </c>
      <c r="AH382" s="25"/>
      <c r="AI382" s="37">
        <f>SUM($AD$8:AD382)</f>
        <v>305271.50327444775</v>
      </c>
      <c r="AJ382" s="37">
        <f>SUM($AE$8:AE382)</f>
        <v>811457.20970655442</v>
      </c>
      <c r="AK382" s="37">
        <f t="shared" si="67"/>
        <v>213690.05229211343</v>
      </c>
    </row>
    <row r="383" spans="2:37" x14ac:dyDescent="0.3">
      <c r="B383" s="3" t="s">
        <v>47</v>
      </c>
      <c r="C383" s="3">
        <v>375</v>
      </c>
      <c r="D383" s="3">
        <v>375</v>
      </c>
      <c r="E383" s="10">
        <v>14.4</v>
      </c>
      <c r="F383" s="17">
        <f t="shared" si="68"/>
        <v>-0.80555555555555536</v>
      </c>
      <c r="G383" s="17">
        <f t="shared" si="69"/>
        <v>-2.8999999999999995</v>
      </c>
      <c r="S383">
        <f t="shared" si="59"/>
        <v>0</v>
      </c>
      <c r="T383">
        <f t="shared" si="60"/>
        <v>14.4</v>
      </c>
      <c r="U383">
        <f t="shared" si="61"/>
        <v>4</v>
      </c>
      <c r="W383">
        <f t="shared" si="62"/>
        <v>-797.49999999999977</v>
      </c>
      <c r="X383">
        <f t="shared" si="63"/>
        <v>135.9666</v>
      </c>
      <c r="Y383">
        <f t="shared" si="64"/>
        <v>8.6572339632000013</v>
      </c>
      <c r="Z383">
        <f>Table1[[#This Row],[Accel (N)]]+Table1[[#This Row],[RR (N)]]+Table1[[#This Row],[Aero Drag (N)]]</f>
        <v>-652.87616603679976</v>
      </c>
      <c r="AA383">
        <f>Table1[[#This Row],[Total (N)]]*((E383/3.6)/1000)</f>
        <v>-2.6115046641471991</v>
      </c>
      <c r="AB383">
        <f>Table1[[#This Row],[Power (kW)]]*1000</f>
        <v>-2611.504664147199</v>
      </c>
      <c r="AC383">
        <f>(Table1[[#This Row],[Power (kW)]]*1000)*D383</f>
        <v>-979314.24905519967</v>
      </c>
      <c r="AD383" s="25">
        <f t="shared" si="65"/>
        <v>2611.504664147199</v>
      </c>
      <c r="AE383" s="25">
        <f t="shared" si="66"/>
        <v>0</v>
      </c>
      <c r="AF383" s="25">
        <f>SUM($AD$8:AD383)</f>
        <v>307883.00793859496</v>
      </c>
      <c r="AG383" s="25">
        <f>SUM($AE$8:AE383)</f>
        <v>811457.20970655442</v>
      </c>
      <c r="AH383" s="25"/>
      <c r="AI383" s="37">
        <f>SUM($AD$8:AD383)</f>
        <v>307883.00793859496</v>
      </c>
      <c r="AJ383" s="37">
        <f>SUM($AE$8:AE383)</f>
        <v>811457.20970655442</v>
      </c>
      <c r="AK383" s="37">
        <f t="shared" si="67"/>
        <v>215518.10555701648</v>
      </c>
    </row>
    <row r="384" spans="2:37" x14ac:dyDescent="0.3">
      <c r="B384" s="3" t="s">
        <v>47</v>
      </c>
      <c r="C384" s="3">
        <v>376</v>
      </c>
      <c r="D384" s="3">
        <v>376</v>
      </c>
      <c r="E384" s="10">
        <v>11.9</v>
      </c>
      <c r="F384" s="17">
        <f t="shared" si="68"/>
        <v>-0.58333333333333348</v>
      </c>
      <c r="G384" s="17">
        <f t="shared" si="69"/>
        <v>-2.1000000000000005</v>
      </c>
      <c r="S384">
        <f t="shared" si="59"/>
        <v>0</v>
      </c>
      <c r="T384">
        <f t="shared" si="60"/>
        <v>11.9</v>
      </c>
      <c r="U384">
        <f t="shared" si="61"/>
        <v>3.3055555555555554</v>
      </c>
      <c r="W384">
        <f t="shared" si="62"/>
        <v>-577.50000000000011</v>
      </c>
      <c r="X384">
        <f t="shared" si="63"/>
        <v>135.9666</v>
      </c>
      <c r="Y384">
        <f t="shared" si="64"/>
        <v>5.9121860606131946</v>
      </c>
      <c r="Z384">
        <f>Table1[[#This Row],[Accel (N)]]+Table1[[#This Row],[RR (N)]]+Table1[[#This Row],[Aero Drag (N)]]</f>
        <v>-435.62121393938696</v>
      </c>
      <c r="AA384">
        <f>Table1[[#This Row],[Total (N)]]*((E384/3.6)/1000)</f>
        <v>-1.4399701238551958</v>
      </c>
      <c r="AB384">
        <f>Table1[[#This Row],[Power (kW)]]*1000</f>
        <v>-1439.9701238551959</v>
      </c>
      <c r="AC384">
        <f>(Table1[[#This Row],[Power (kW)]]*1000)*D384</f>
        <v>-541428.76656955364</v>
      </c>
      <c r="AD384" s="25">
        <f t="shared" si="65"/>
        <v>1439.9701238551959</v>
      </c>
      <c r="AE384" s="25">
        <f t="shared" si="66"/>
        <v>0</v>
      </c>
      <c r="AF384" s="25">
        <f>SUM($AD$8:AD384)</f>
        <v>309322.97806245019</v>
      </c>
      <c r="AG384" s="25">
        <f>SUM($AE$8:AE384)</f>
        <v>811457.20970655442</v>
      </c>
      <c r="AH384" s="25"/>
      <c r="AI384" s="37">
        <f>SUM($AD$8:AD384)</f>
        <v>309322.97806245019</v>
      </c>
      <c r="AJ384" s="37">
        <f>SUM($AE$8:AE384)</f>
        <v>811457.20970655442</v>
      </c>
      <c r="AK384" s="37">
        <f t="shared" si="67"/>
        <v>216526.08464371512</v>
      </c>
    </row>
    <row r="385" spans="2:37" x14ac:dyDescent="0.3">
      <c r="B385" s="3" t="s">
        <v>47</v>
      </c>
      <c r="C385" s="3">
        <v>377</v>
      </c>
      <c r="D385" s="3">
        <v>377</v>
      </c>
      <c r="E385" s="10">
        <v>10.199999999999999</v>
      </c>
      <c r="F385" s="17">
        <f t="shared" si="68"/>
        <v>-0.41666666666666663</v>
      </c>
      <c r="G385" s="17">
        <f t="shared" si="69"/>
        <v>-1.5</v>
      </c>
      <c r="S385">
        <f t="shared" si="59"/>
        <v>0</v>
      </c>
      <c r="T385">
        <f t="shared" si="60"/>
        <v>10.199999999999999</v>
      </c>
      <c r="U385">
        <f t="shared" si="61"/>
        <v>2.833333333333333</v>
      </c>
      <c r="W385">
        <f t="shared" si="62"/>
        <v>-412.49999999999994</v>
      </c>
      <c r="X385">
        <f t="shared" si="63"/>
        <v>135.9666</v>
      </c>
      <c r="Y385">
        <f t="shared" si="64"/>
        <v>4.3436469016750001</v>
      </c>
      <c r="Z385">
        <f>Table1[[#This Row],[Accel (N)]]+Table1[[#This Row],[RR (N)]]+Table1[[#This Row],[Aero Drag (N)]]</f>
        <v>-272.1897530983249</v>
      </c>
      <c r="AA385">
        <f>Table1[[#This Row],[Total (N)]]*((E385/3.6)/1000)</f>
        <v>-0.77120430044525379</v>
      </c>
      <c r="AB385">
        <f>Table1[[#This Row],[Power (kW)]]*1000</f>
        <v>-771.20430044525381</v>
      </c>
      <c r="AC385">
        <f>(Table1[[#This Row],[Power (kW)]]*1000)*D385</f>
        <v>-290744.02126786066</v>
      </c>
      <c r="AD385" s="25">
        <f t="shared" si="65"/>
        <v>771.20430044525381</v>
      </c>
      <c r="AE385" s="25">
        <f t="shared" si="66"/>
        <v>0</v>
      </c>
      <c r="AF385" s="25">
        <f>SUM($AD$8:AD385)</f>
        <v>310094.18236289546</v>
      </c>
      <c r="AG385" s="25">
        <f>SUM($AE$8:AE385)</f>
        <v>811457.20970655442</v>
      </c>
      <c r="AH385" s="25"/>
      <c r="AI385" s="37">
        <f>SUM($AD$8:AD385)</f>
        <v>310094.18236289546</v>
      </c>
      <c r="AJ385" s="37">
        <f>SUM($AE$8:AE385)</f>
        <v>811457.20970655442</v>
      </c>
      <c r="AK385" s="37">
        <f t="shared" si="67"/>
        <v>217065.9276540268</v>
      </c>
    </row>
    <row r="386" spans="2:37" x14ac:dyDescent="0.3">
      <c r="B386" s="3" t="s">
        <v>47</v>
      </c>
      <c r="C386" s="3">
        <v>378</v>
      </c>
      <c r="D386" s="3">
        <v>378</v>
      </c>
      <c r="E386" s="10">
        <v>8.9</v>
      </c>
      <c r="F386" s="17">
        <f t="shared" si="68"/>
        <v>-0.30555555555555547</v>
      </c>
      <c r="G386" s="17">
        <f t="shared" si="69"/>
        <v>-1.0999999999999996</v>
      </c>
      <c r="S386">
        <f t="shared" si="59"/>
        <v>0</v>
      </c>
      <c r="T386">
        <f t="shared" si="60"/>
        <v>8.9</v>
      </c>
      <c r="U386">
        <f t="shared" si="61"/>
        <v>2.4722222222222223</v>
      </c>
      <c r="W386">
        <f t="shared" si="62"/>
        <v>-302.49999999999989</v>
      </c>
      <c r="X386">
        <f t="shared" si="63"/>
        <v>135.9666</v>
      </c>
      <c r="Y386">
        <f t="shared" si="64"/>
        <v>3.3069999142798618</v>
      </c>
      <c r="Z386">
        <f>Table1[[#This Row],[Accel (N)]]+Table1[[#This Row],[RR (N)]]+Table1[[#This Row],[Aero Drag (N)]]</f>
        <v>-163.22640008572003</v>
      </c>
      <c r="AA386">
        <f>Table1[[#This Row],[Total (N)]]*((E386/3.6)/1000)</f>
        <v>-0.40353193354525235</v>
      </c>
      <c r="AB386">
        <f>Table1[[#This Row],[Power (kW)]]*1000</f>
        <v>-403.53193354525234</v>
      </c>
      <c r="AC386">
        <f>(Table1[[#This Row],[Power (kW)]]*1000)*D386</f>
        <v>-152535.0708801054</v>
      </c>
      <c r="AD386" s="25">
        <f t="shared" si="65"/>
        <v>403.53193354525234</v>
      </c>
      <c r="AE386" s="25">
        <f t="shared" si="66"/>
        <v>0</v>
      </c>
      <c r="AF386" s="25">
        <f>SUM($AD$8:AD386)</f>
        <v>310497.71429644071</v>
      </c>
      <c r="AG386" s="25">
        <f>SUM($AE$8:AE386)</f>
        <v>811457.20970655442</v>
      </c>
      <c r="AH386" s="25"/>
      <c r="AI386" s="37">
        <f>SUM($AD$8:AD386)</f>
        <v>310497.71429644071</v>
      </c>
      <c r="AJ386" s="37">
        <f>SUM($AE$8:AE386)</f>
        <v>811457.20970655442</v>
      </c>
      <c r="AK386" s="37">
        <f t="shared" si="67"/>
        <v>217348.40000750849</v>
      </c>
    </row>
    <row r="387" spans="2:37" x14ac:dyDescent="0.3">
      <c r="B387" s="3" t="s">
        <v>47</v>
      </c>
      <c r="C387" s="3">
        <v>379</v>
      </c>
      <c r="D387" s="3">
        <v>379</v>
      </c>
      <c r="E387" s="10">
        <v>8</v>
      </c>
      <c r="F387" s="17">
        <f t="shared" si="68"/>
        <v>-0.23611111111111113</v>
      </c>
      <c r="G387" s="17">
        <f t="shared" si="69"/>
        <v>-0.85000000000000009</v>
      </c>
      <c r="S387">
        <f t="shared" si="59"/>
        <v>0</v>
      </c>
      <c r="T387">
        <f t="shared" si="60"/>
        <v>8</v>
      </c>
      <c r="U387">
        <f t="shared" si="61"/>
        <v>2.2222222222222223</v>
      </c>
      <c r="W387">
        <f t="shared" si="62"/>
        <v>-233.75000000000003</v>
      </c>
      <c r="X387">
        <f t="shared" si="63"/>
        <v>135.9666</v>
      </c>
      <c r="Y387">
        <f t="shared" si="64"/>
        <v>2.671985791111112</v>
      </c>
      <c r="Z387">
        <f>Table1[[#This Row],[Accel (N)]]+Table1[[#This Row],[RR (N)]]+Table1[[#This Row],[Aero Drag (N)]]</f>
        <v>-95.111414208888917</v>
      </c>
      <c r="AA387">
        <f>Table1[[#This Row],[Total (N)]]*((E387/3.6)/1000)</f>
        <v>-0.21135869824197537</v>
      </c>
      <c r="AB387">
        <f>Table1[[#This Row],[Power (kW)]]*1000</f>
        <v>-211.35869824197536</v>
      </c>
      <c r="AC387">
        <f>(Table1[[#This Row],[Power (kW)]]*1000)*D387</f>
        <v>-80104.946633708663</v>
      </c>
      <c r="AD387" s="25">
        <f t="shared" si="65"/>
        <v>211.35869824197536</v>
      </c>
      <c r="AE387" s="25">
        <f t="shared" si="66"/>
        <v>0</v>
      </c>
      <c r="AF387" s="25">
        <f>SUM($AD$8:AD387)</f>
        <v>310709.07299468271</v>
      </c>
      <c r="AG387" s="25">
        <f>SUM($AE$8:AE387)</f>
        <v>811457.20970655442</v>
      </c>
      <c r="AH387" s="25"/>
      <c r="AI387" s="37">
        <f>SUM($AD$8:AD387)</f>
        <v>310709.07299468271</v>
      </c>
      <c r="AJ387" s="37">
        <f>SUM($AE$8:AE387)</f>
        <v>811457.20970655442</v>
      </c>
      <c r="AK387" s="37">
        <f t="shared" si="67"/>
        <v>217496.35109627788</v>
      </c>
    </row>
    <row r="388" spans="2:37" x14ac:dyDescent="0.3">
      <c r="B388" s="3" t="s">
        <v>47</v>
      </c>
      <c r="C388" s="3">
        <v>380</v>
      </c>
      <c r="D388" s="3">
        <v>380</v>
      </c>
      <c r="E388" s="10">
        <v>7.2</v>
      </c>
      <c r="F388" s="17">
        <f t="shared" si="68"/>
        <v>-0.26388888888888895</v>
      </c>
      <c r="G388" s="17">
        <f t="shared" si="69"/>
        <v>-0.95000000000000018</v>
      </c>
      <c r="S388">
        <f t="shared" si="59"/>
        <v>0</v>
      </c>
      <c r="T388">
        <f t="shared" si="60"/>
        <v>7.2</v>
      </c>
      <c r="U388">
        <f t="shared" si="61"/>
        <v>2</v>
      </c>
      <c r="W388">
        <f t="shared" si="62"/>
        <v>-261.25000000000006</v>
      </c>
      <c r="X388">
        <f t="shared" si="63"/>
        <v>135.9666</v>
      </c>
      <c r="Y388">
        <f t="shared" si="64"/>
        <v>2.1643084908000003</v>
      </c>
      <c r="Z388">
        <f>Table1[[#This Row],[Accel (N)]]+Table1[[#This Row],[RR (N)]]+Table1[[#This Row],[Aero Drag (N)]]</f>
        <v>-123.11909150920006</v>
      </c>
      <c r="AA388">
        <f>Table1[[#This Row],[Total (N)]]*((E388/3.6)/1000)</f>
        <v>-0.24623818301840011</v>
      </c>
      <c r="AB388">
        <f>Table1[[#This Row],[Power (kW)]]*1000</f>
        <v>-246.23818301840012</v>
      </c>
      <c r="AC388">
        <f>(Table1[[#This Row],[Power (kW)]]*1000)*D388</f>
        <v>-93570.509546992049</v>
      </c>
      <c r="AD388" s="25">
        <f t="shared" si="65"/>
        <v>246.23818301840012</v>
      </c>
      <c r="AE388" s="25">
        <f t="shared" si="66"/>
        <v>0</v>
      </c>
      <c r="AF388" s="25">
        <f>SUM($AD$8:AD388)</f>
        <v>310955.31117770111</v>
      </c>
      <c r="AG388" s="25">
        <f>SUM($AE$8:AE388)</f>
        <v>811457.20970655442</v>
      </c>
      <c r="AH388" s="25"/>
      <c r="AI388" s="37">
        <f>SUM($AD$8:AD388)</f>
        <v>310955.31117770111</v>
      </c>
      <c r="AJ388" s="37">
        <f>SUM($AE$8:AE388)</f>
        <v>811457.20970655442</v>
      </c>
      <c r="AK388" s="37">
        <f t="shared" si="67"/>
        <v>217668.71782439077</v>
      </c>
    </row>
    <row r="389" spans="2:37" x14ac:dyDescent="0.3">
      <c r="B389" s="3" t="s">
        <v>47</v>
      </c>
      <c r="C389" s="3">
        <v>381</v>
      </c>
      <c r="D389" s="3">
        <v>381</v>
      </c>
      <c r="E389" s="10">
        <v>6.1</v>
      </c>
      <c r="F389" s="17">
        <f t="shared" si="68"/>
        <v>-0.31944444444444442</v>
      </c>
      <c r="G389" s="17">
        <f t="shared" si="69"/>
        <v>-1.1499999999999999</v>
      </c>
      <c r="S389">
        <f t="shared" si="59"/>
        <v>0</v>
      </c>
      <c r="T389">
        <f t="shared" si="60"/>
        <v>6.1</v>
      </c>
      <c r="U389">
        <f t="shared" si="61"/>
        <v>1.6944444444444442</v>
      </c>
      <c r="W389">
        <f t="shared" si="62"/>
        <v>-316.25</v>
      </c>
      <c r="X389">
        <f t="shared" si="63"/>
        <v>135.9666</v>
      </c>
      <c r="Y389">
        <f t="shared" si="64"/>
        <v>1.5535092388631941</v>
      </c>
      <c r="Z389">
        <f>Table1[[#This Row],[Accel (N)]]+Table1[[#This Row],[RR (N)]]+Table1[[#This Row],[Aero Drag (N)]]</f>
        <v>-178.7298907611368</v>
      </c>
      <c r="AA389">
        <f>Table1[[#This Row],[Total (N)]]*((E389/3.6)/1000)</f>
        <v>-0.30284787045637063</v>
      </c>
      <c r="AB389">
        <f>Table1[[#This Row],[Power (kW)]]*1000</f>
        <v>-302.84787045637063</v>
      </c>
      <c r="AC389">
        <f>(Table1[[#This Row],[Power (kW)]]*1000)*D389</f>
        <v>-115385.03864387721</v>
      </c>
      <c r="AD389" s="25">
        <f t="shared" si="65"/>
        <v>302.84787045637063</v>
      </c>
      <c r="AE389" s="25">
        <f t="shared" si="66"/>
        <v>0</v>
      </c>
      <c r="AF389" s="25">
        <f>SUM($AD$8:AD389)</f>
        <v>311258.15904815745</v>
      </c>
      <c r="AG389" s="25">
        <f>SUM($AE$8:AE389)</f>
        <v>811457.20970655442</v>
      </c>
      <c r="AH389" s="25"/>
      <c r="AI389" s="37">
        <f>SUM($AD$8:AD389)</f>
        <v>311258.15904815745</v>
      </c>
      <c r="AJ389" s="37">
        <f>SUM($AE$8:AE389)</f>
        <v>811457.20970655442</v>
      </c>
      <c r="AK389" s="37">
        <f t="shared" si="67"/>
        <v>217880.71133371021</v>
      </c>
    </row>
    <row r="390" spans="2:37" x14ac:dyDescent="0.3">
      <c r="B390" s="3" t="s">
        <v>47</v>
      </c>
      <c r="C390" s="3">
        <v>382</v>
      </c>
      <c r="D390" s="3">
        <v>382</v>
      </c>
      <c r="E390" s="10">
        <v>4.9000000000000004</v>
      </c>
      <c r="F390" s="17">
        <f t="shared" si="68"/>
        <v>-0.33333333333333326</v>
      </c>
      <c r="G390" s="17">
        <f t="shared" si="69"/>
        <v>-1.1999999999999997</v>
      </c>
      <c r="S390">
        <f t="shared" si="59"/>
        <v>0</v>
      </c>
      <c r="T390">
        <f t="shared" si="60"/>
        <v>4.9000000000000004</v>
      </c>
      <c r="U390">
        <f t="shared" si="61"/>
        <v>1.3611111111111112</v>
      </c>
      <c r="W390">
        <f t="shared" si="62"/>
        <v>-329.99999999999994</v>
      </c>
      <c r="X390">
        <f t="shared" si="63"/>
        <v>135.9666</v>
      </c>
      <c r="Y390">
        <f t="shared" si="64"/>
        <v>1.002412169446528</v>
      </c>
      <c r="Z390">
        <f>Table1[[#This Row],[Accel (N)]]+Table1[[#This Row],[RR (N)]]+Table1[[#This Row],[Aero Drag (N)]]</f>
        <v>-193.03098783055341</v>
      </c>
      <c r="AA390">
        <f>Table1[[#This Row],[Total (N)]]*((E390/3.6)/1000)</f>
        <v>-0.2627366223249199</v>
      </c>
      <c r="AB390">
        <f>Table1[[#This Row],[Power (kW)]]*1000</f>
        <v>-262.73662232491989</v>
      </c>
      <c r="AC390">
        <f>(Table1[[#This Row],[Power (kW)]]*1000)*D390</f>
        <v>-100365.38972811939</v>
      </c>
      <c r="AD390" s="25">
        <f t="shared" si="65"/>
        <v>262.73662232491989</v>
      </c>
      <c r="AE390" s="25">
        <f t="shared" si="66"/>
        <v>0</v>
      </c>
      <c r="AF390" s="25">
        <f>SUM($AD$8:AD390)</f>
        <v>311520.89567048236</v>
      </c>
      <c r="AG390" s="25">
        <f>SUM($AE$8:AE390)</f>
        <v>811457.20970655442</v>
      </c>
      <c r="AH390" s="25"/>
      <c r="AI390" s="37">
        <f>SUM($AD$8:AD390)</f>
        <v>311520.89567048236</v>
      </c>
      <c r="AJ390" s="37">
        <f>SUM($AE$8:AE390)</f>
        <v>811457.20970655442</v>
      </c>
      <c r="AK390" s="37">
        <f t="shared" si="67"/>
        <v>218064.62696933764</v>
      </c>
    </row>
    <row r="391" spans="2:37" x14ac:dyDescent="0.3">
      <c r="B391" s="3" t="s">
        <v>47</v>
      </c>
      <c r="C391" s="3">
        <v>383</v>
      </c>
      <c r="D391" s="3">
        <v>383</v>
      </c>
      <c r="E391" s="10">
        <v>3.7</v>
      </c>
      <c r="F391" s="17">
        <f t="shared" si="68"/>
        <v>-0.36111111111111116</v>
      </c>
      <c r="G391" s="17">
        <f t="shared" si="69"/>
        <v>-1.3000000000000003</v>
      </c>
      <c r="S391">
        <f t="shared" si="59"/>
        <v>0</v>
      </c>
      <c r="T391">
        <f t="shared" si="60"/>
        <v>3.7</v>
      </c>
      <c r="U391">
        <f t="shared" si="61"/>
        <v>1.0277777777777779</v>
      </c>
      <c r="W391">
        <f t="shared" si="62"/>
        <v>-357.50000000000006</v>
      </c>
      <c r="X391">
        <f t="shared" si="63"/>
        <v>135.9666</v>
      </c>
      <c r="Y391">
        <f t="shared" si="64"/>
        <v>0.57155446062986126</v>
      </c>
      <c r="Z391">
        <f>Table1[[#This Row],[Accel (N)]]+Table1[[#This Row],[RR (N)]]+Table1[[#This Row],[Aero Drag (N)]]</f>
        <v>-220.96184553937019</v>
      </c>
      <c r="AA391">
        <f>Table1[[#This Row],[Total (N)]]*((E391/3.6)/1000)</f>
        <v>-0.22709967458213048</v>
      </c>
      <c r="AB391">
        <f>Table1[[#This Row],[Power (kW)]]*1000</f>
        <v>-227.09967458213049</v>
      </c>
      <c r="AC391">
        <f>(Table1[[#This Row],[Power (kW)]]*1000)*D391</f>
        <v>-86979.175364955983</v>
      </c>
      <c r="AD391" s="25">
        <f t="shared" si="65"/>
        <v>227.09967458213049</v>
      </c>
      <c r="AE391" s="25">
        <f t="shared" si="66"/>
        <v>0</v>
      </c>
      <c r="AF391" s="25">
        <f>SUM($AD$8:AD391)</f>
        <v>311747.9953450645</v>
      </c>
      <c r="AG391" s="25">
        <f>SUM($AE$8:AE391)</f>
        <v>811457.20970655442</v>
      </c>
      <c r="AH391" s="25"/>
      <c r="AI391" s="37">
        <f>SUM($AD$8:AD391)</f>
        <v>311747.9953450645</v>
      </c>
      <c r="AJ391" s="37">
        <f>SUM($AE$8:AE391)</f>
        <v>811457.20970655442</v>
      </c>
      <c r="AK391" s="37">
        <f t="shared" si="67"/>
        <v>218223.59674154513</v>
      </c>
    </row>
    <row r="392" spans="2:37" x14ac:dyDescent="0.3">
      <c r="B392" s="3" t="s">
        <v>47</v>
      </c>
      <c r="C392" s="3">
        <v>384</v>
      </c>
      <c r="D392" s="3">
        <v>384</v>
      </c>
      <c r="E392" s="10">
        <v>2.2999999999999998</v>
      </c>
      <c r="F392" s="17">
        <f t="shared" si="68"/>
        <v>-0.3888888888888889</v>
      </c>
      <c r="G392" s="17">
        <f t="shared" si="69"/>
        <v>-1.4000000000000001</v>
      </c>
      <c r="S392">
        <f t="shared" ref="S392:S455" si="70">IF(E392&lt;1,1,0)</f>
        <v>0</v>
      </c>
      <c r="T392">
        <f t="shared" ref="T392:T455" si="71">IF(S392=1,"",E392)</f>
        <v>2.2999999999999998</v>
      </c>
      <c r="U392">
        <f t="shared" ref="U392:U455" si="72">E392/3.6</f>
        <v>0.63888888888888884</v>
      </c>
      <c r="W392">
        <f t="shared" ref="W392:W455" si="73">$J$17*F392</f>
        <v>-385</v>
      </c>
      <c r="X392">
        <f t="shared" ref="X392:X455" si="74">$J$17*9.81*$J$18</f>
        <v>135.9666</v>
      </c>
      <c r="Y392">
        <f t="shared" ref="Y392:Y455" si="75">0.5*$J$14*$J$21*1.29^2*(E392/3.6)^2</f>
        <v>0.22085632554652776</v>
      </c>
      <c r="Z392">
        <f>Table1[[#This Row],[Accel (N)]]+Table1[[#This Row],[RR (N)]]+Table1[[#This Row],[Aero Drag (N)]]</f>
        <v>-248.81254367445348</v>
      </c>
      <c r="AA392">
        <f>Table1[[#This Row],[Total (N)]]*((E392/3.6)/1000)</f>
        <v>-0.15896356956978971</v>
      </c>
      <c r="AB392">
        <f>Table1[[#This Row],[Power (kW)]]*1000</f>
        <v>-158.96356956978971</v>
      </c>
      <c r="AC392">
        <f>(Table1[[#This Row],[Power (kW)]]*1000)*D392</f>
        <v>-61042.010714799253</v>
      </c>
      <c r="AD392" s="25">
        <f t="shared" ref="AD392:AD455" si="76">IF(AB392&lt;0, AB392, 0) *-1</f>
        <v>158.96356956978971</v>
      </c>
      <c r="AE392" s="25">
        <f t="shared" ref="AE392:AE455" si="77">IF(AB392&gt;0, AB392, 0)</f>
        <v>0</v>
      </c>
      <c r="AF392" s="25">
        <f>SUM($AD$8:AD392)</f>
        <v>311906.95891463431</v>
      </c>
      <c r="AG392" s="25">
        <f>SUM($AE$8:AE392)</f>
        <v>811457.20970655442</v>
      </c>
      <c r="AH392" s="25"/>
      <c r="AI392" s="37">
        <f>SUM($AD$8:AD392)</f>
        <v>311906.95891463431</v>
      </c>
      <c r="AJ392" s="37">
        <f>SUM($AE$8:AE392)</f>
        <v>811457.20970655442</v>
      </c>
      <c r="AK392" s="37">
        <f t="shared" si="67"/>
        <v>218334.87124024401</v>
      </c>
    </row>
    <row r="393" spans="2:37" x14ac:dyDescent="0.3">
      <c r="B393" s="3" t="s">
        <v>47</v>
      </c>
      <c r="C393" s="3">
        <v>385</v>
      </c>
      <c r="D393" s="3">
        <v>385</v>
      </c>
      <c r="E393" s="10">
        <v>0.9</v>
      </c>
      <c r="F393" s="17">
        <f t="shared" si="68"/>
        <v>-0.31944444444444442</v>
      </c>
      <c r="G393" s="17">
        <f t="shared" si="69"/>
        <v>-1.1499999999999999</v>
      </c>
      <c r="S393">
        <f t="shared" si="70"/>
        <v>1</v>
      </c>
      <c r="T393" t="str">
        <f t="shared" si="71"/>
        <v/>
      </c>
      <c r="U393">
        <f t="shared" si="72"/>
        <v>0.25</v>
      </c>
      <c r="W393">
        <f t="shared" si="73"/>
        <v>-316.25</v>
      </c>
      <c r="X393">
        <f t="shared" si="74"/>
        <v>135.9666</v>
      </c>
      <c r="Y393">
        <f t="shared" si="75"/>
        <v>3.3817320168750005E-2</v>
      </c>
      <c r="Z393">
        <f>Table1[[#This Row],[Accel (N)]]+Table1[[#This Row],[RR (N)]]+Table1[[#This Row],[Aero Drag (N)]]</f>
        <v>-180.24958267983126</v>
      </c>
      <c r="AA393">
        <f>Table1[[#This Row],[Total (N)]]*((E393/3.6)/1000)</f>
        <v>-4.5062395669957817E-2</v>
      </c>
      <c r="AB393">
        <f>Table1[[#This Row],[Power (kW)]]*1000</f>
        <v>-45.062395669957816</v>
      </c>
      <c r="AC393">
        <f>(Table1[[#This Row],[Power (kW)]]*1000)*D393</f>
        <v>-17349.02233293376</v>
      </c>
      <c r="AD393" s="25">
        <f t="shared" si="76"/>
        <v>45.062395669957816</v>
      </c>
      <c r="AE393" s="25">
        <f t="shared" si="77"/>
        <v>0</v>
      </c>
      <c r="AF393" s="25">
        <f>SUM($AD$8:AD393)</f>
        <v>311952.02131030429</v>
      </c>
      <c r="AG393" s="25">
        <f>SUM($AE$8:AE393)</f>
        <v>811457.20970655442</v>
      </c>
      <c r="AH393" s="25"/>
      <c r="AI393" s="37">
        <f>SUM($AD$8:AD393)</f>
        <v>311952.02131030429</v>
      </c>
      <c r="AJ393" s="37">
        <f>SUM($AE$8:AE393)</f>
        <v>811457.20970655442</v>
      </c>
      <c r="AK393" s="37">
        <f t="shared" ref="AK393:AK456" si="78">AI393*0.7</f>
        <v>218366.414917213</v>
      </c>
    </row>
    <row r="394" spans="2:37" x14ac:dyDescent="0.3">
      <c r="B394" s="3" t="s">
        <v>47</v>
      </c>
      <c r="C394" s="3">
        <v>386</v>
      </c>
      <c r="D394" s="3">
        <v>386</v>
      </c>
      <c r="E394" s="10">
        <v>0</v>
      </c>
      <c r="F394" s="17">
        <f t="shared" ref="F394:F457" si="79">($E395-$E393)/2/3.6</f>
        <v>-0.125</v>
      </c>
      <c r="G394" s="17">
        <f t="shared" ref="G394:G457" si="80">($E395-$E393)/2</f>
        <v>-0.45</v>
      </c>
      <c r="S394">
        <f t="shared" si="70"/>
        <v>1</v>
      </c>
      <c r="T394" t="str">
        <f t="shared" si="71"/>
        <v/>
      </c>
      <c r="U394">
        <f t="shared" si="72"/>
        <v>0</v>
      </c>
      <c r="W394">
        <f t="shared" si="73"/>
        <v>-123.75</v>
      </c>
      <c r="X394">
        <f t="shared" si="74"/>
        <v>135.9666</v>
      </c>
      <c r="Y394">
        <f t="shared" si="75"/>
        <v>0</v>
      </c>
      <c r="Z394">
        <f>Table1[[#This Row],[Accel (N)]]+Table1[[#This Row],[RR (N)]]+Table1[[#This Row],[Aero Drag (N)]]</f>
        <v>12.2166</v>
      </c>
      <c r="AA394">
        <f>Table1[[#This Row],[Total (N)]]*((E394/3.6)/1000)</f>
        <v>0</v>
      </c>
      <c r="AB394">
        <f>Table1[[#This Row],[Power (kW)]]*1000</f>
        <v>0</v>
      </c>
      <c r="AC394">
        <f>(Table1[[#This Row],[Power (kW)]]*1000)*D394</f>
        <v>0</v>
      </c>
      <c r="AD394" s="25">
        <f t="shared" si="76"/>
        <v>0</v>
      </c>
      <c r="AE394" s="25">
        <f t="shared" si="77"/>
        <v>0</v>
      </c>
      <c r="AF394" s="25">
        <f>SUM($AD$8:AD394)</f>
        <v>311952.02131030429</v>
      </c>
      <c r="AG394" s="25">
        <f>SUM($AE$8:AE394)</f>
        <v>811457.20970655442</v>
      </c>
      <c r="AH394" s="25"/>
      <c r="AI394" s="37">
        <f>SUM($AD$8:AD394)</f>
        <v>311952.02131030429</v>
      </c>
      <c r="AJ394" s="37">
        <f>SUM($AE$8:AE394)</f>
        <v>811457.20970655442</v>
      </c>
      <c r="AK394" s="37">
        <f t="shared" si="78"/>
        <v>218366.414917213</v>
      </c>
    </row>
    <row r="395" spans="2:37" x14ac:dyDescent="0.3">
      <c r="B395" s="3" t="s">
        <v>47</v>
      </c>
      <c r="C395" s="3">
        <v>387</v>
      </c>
      <c r="D395" s="3">
        <v>387</v>
      </c>
      <c r="E395" s="10">
        <v>0</v>
      </c>
      <c r="F395" s="17">
        <f t="shared" si="79"/>
        <v>0</v>
      </c>
      <c r="G395" s="17">
        <f t="shared" si="80"/>
        <v>0</v>
      </c>
      <c r="S395">
        <f t="shared" si="70"/>
        <v>1</v>
      </c>
      <c r="T395" t="str">
        <f t="shared" si="71"/>
        <v/>
      </c>
      <c r="U395">
        <f t="shared" si="72"/>
        <v>0</v>
      </c>
      <c r="W395">
        <f t="shared" si="73"/>
        <v>0</v>
      </c>
      <c r="X395">
        <f t="shared" si="74"/>
        <v>135.9666</v>
      </c>
      <c r="Y395">
        <f t="shared" si="75"/>
        <v>0</v>
      </c>
      <c r="Z395">
        <f>Table1[[#This Row],[Accel (N)]]+Table1[[#This Row],[RR (N)]]+Table1[[#This Row],[Aero Drag (N)]]</f>
        <v>135.9666</v>
      </c>
      <c r="AA395">
        <f>Table1[[#This Row],[Total (N)]]*((E395/3.6)/1000)</f>
        <v>0</v>
      </c>
      <c r="AB395">
        <f>Table1[[#This Row],[Power (kW)]]*1000</f>
        <v>0</v>
      </c>
      <c r="AC395">
        <f>(Table1[[#This Row],[Power (kW)]]*1000)*D395</f>
        <v>0</v>
      </c>
      <c r="AD395" s="25">
        <f t="shared" si="76"/>
        <v>0</v>
      </c>
      <c r="AE395" s="25">
        <f t="shared" si="77"/>
        <v>0</v>
      </c>
      <c r="AF395" s="25">
        <f>SUM($AD$8:AD395)</f>
        <v>311952.02131030429</v>
      </c>
      <c r="AG395" s="25">
        <f>SUM($AE$8:AE395)</f>
        <v>811457.20970655442</v>
      </c>
      <c r="AH395" s="25"/>
      <c r="AI395" s="37">
        <f>SUM($AD$8:AD395)</f>
        <v>311952.02131030429</v>
      </c>
      <c r="AJ395" s="37">
        <f>SUM($AE$8:AE395)</f>
        <v>811457.20970655442</v>
      </c>
      <c r="AK395" s="37">
        <f t="shared" si="78"/>
        <v>218366.414917213</v>
      </c>
    </row>
    <row r="396" spans="2:37" x14ac:dyDescent="0.3">
      <c r="B396" s="3" t="s">
        <v>47</v>
      </c>
      <c r="C396" s="3">
        <v>388</v>
      </c>
      <c r="D396" s="3">
        <v>388</v>
      </c>
      <c r="E396" s="10">
        <v>0</v>
      </c>
      <c r="F396" s="17">
        <f t="shared" si="79"/>
        <v>0</v>
      </c>
      <c r="G396" s="17">
        <f t="shared" si="80"/>
        <v>0</v>
      </c>
      <c r="S396">
        <f t="shared" si="70"/>
        <v>1</v>
      </c>
      <c r="T396" t="str">
        <f t="shared" si="71"/>
        <v/>
      </c>
      <c r="U396">
        <f t="shared" si="72"/>
        <v>0</v>
      </c>
      <c r="W396">
        <f t="shared" si="73"/>
        <v>0</v>
      </c>
      <c r="X396">
        <f t="shared" si="74"/>
        <v>135.9666</v>
      </c>
      <c r="Y396">
        <f t="shared" si="75"/>
        <v>0</v>
      </c>
      <c r="Z396">
        <f>Table1[[#This Row],[Accel (N)]]+Table1[[#This Row],[RR (N)]]+Table1[[#This Row],[Aero Drag (N)]]</f>
        <v>135.9666</v>
      </c>
      <c r="AA396">
        <f>Table1[[#This Row],[Total (N)]]*((E396/3.6)/1000)</f>
        <v>0</v>
      </c>
      <c r="AB396">
        <f>Table1[[#This Row],[Power (kW)]]*1000</f>
        <v>0</v>
      </c>
      <c r="AC396">
        <f>(Table1[[#This Row],[Power (kW)]]*1000)*D396</f>
        <v>0</v>
      </c>
      <c r="AD396" s="25">
        <f t="shared" si="76"/>
        <v>0</v>
      </c>
      <c r="AE396" s="25">
        <f t="shared" si="77"/>
        <v>0</v>
      </c>
      <c r="AF396" s="25">
        <f>SUM($AD$8:AD396)</f>
        <v>311952.02131030429</v>
      </c>
      <c r="AG396" s="25">
        <f>SUM($AE$8:AE396)</f>
        <v>811457.20970655442</v>
      </c>
      <c r="AH396" s="25"/>
      <c r="AI396" s="37">
        <f>SUM($AD$8:AD396)</f>
        <v>311952.02131030429</v>
      </c>
      <c r="AJ396" s="37">
        <f>SUM($AE$8:AE396)</f>
        <v>811457.20970655442</v>
      </c>
      <c r="AK396" s="37">
        <f t="shared" si="78"/>
        <v>218366.414917213</v>
      </c>
    </row>
    <row r="397" spans="2:37" x14ac:dyDescent="0.3">
      <c r="B397" s="3" t="s">
        <v>47</v>
      </c>
      <c r="C397" s="3">
        <v>389</v>
      </c>
      <c r="D397" s="3">
        <v>389</v>
      </c>
      <c r="E397" s="10">
        <v>0</v>
      </c>
      <c r="F397" s="17">
        <f t="shared" si="79"/>
        <v>0</v>
      </c>
      <c r="G397" s="17">
        <f t="shared" si="80"/>
        <v>0</v>
      </c>
      <c r="S397">
        <f t="shared" si="70"/>
        <v>1</v>
      </c>
      <c r="T397" t="str">
        <f t="shared" si="71"/>
        <v/>
      </c>
      <c r="U397">
        <f t="shared" si="72"/>
        <v>0</v>
      </c>
      <c r="W397">
        <f t="shared" si="73"/>
        <v>0</v>
      </c>
      <c r="X397">
        <f t="shared" si="74"/>
        <v>135.9666</v>
      </c>
      <c r="Y397">
        <f t="shared" si="75"/>
        <v>0</v>
      </c>
      <c r="Z397">
        <f>Table1[[#This Row],[Accel (N)]]+Table1[[#This Row],[RR (N)]]+Table1[[#This Row],[Aero Drag (N)]]</f>
        <v>135.9666</v>
      </c>
      <c r="AA397">
        <f>Table1[[#This Row],[Total (N)]]*((E397/3.6)/1000)</f>
        <v>0</v>
      </c>
      <c r="AB397">
        <f>Table1[[#This Row],[Power (kW)]]*1000</f>
        <v>0</v>
      </c>
      <c r="AC397">
        <f>(Table1[[#This Row],[Power (kW)]]*1000)*D397</f>
        <v>0</v>
      </c>
      <c r="AD397" s="25">
        <f t="shared" si="76"/>
        <v>0</v>
      </c>
      <c r="AE397" s="25">
        <f t="shared" si="77"/>
        <v>0</v>
      </c>
      <c r="AF397" s="25">
        <f>SUM($AD$8:AD397)</f>
        <v>311952.02131030429</v>
      </c>
      <c r="AG397" s="25">
        <f>SUM($AE$8:AE397)</f>
        <v>811457.20970655442</v>
      </c>
      <c r="AH397" s="25"/>
      <c r="AI397" s="37">
        <f>SUM($AD$8:AD397)</f>
        <v>311952.02131030429</v>
      </c>
      <c r="AJ397" s="37">
        <f>SUM($AE$8:AE397)</f>
        <v>811457.20970655442</v>
      </c>
      <c r="AK397" s="37">
        <f t="shared" si="78"/>
        <v>218366.414917213</v>
      </c>
    </row>
    <row r="398" spans="2:37" x14ac:dyDescent="0.3">
      <c r="B398" s="3" t="s">
        <v>47</v>
      </c>
      <c r="C398" s="3">
        <v>390</v>
      </c>
      <c r="D398" s="3">
        <v>390</v>
      </c>
      <c r="E398" s="10">
        <v>0</v>
      </c>
      <c r="F398" s="17">
        <f t="shared" si="79"/>
        <v>0</v>
      </c>
      <c r="G398" s="17">
        <f t="shared" si="80"/>
        <v>0</v>
      </c>
      <c r="S398">
        <f t="shared" si="70"/>
        <v>1</v>
      </c>
      <c r="T398" t="str">
        <f t="shared" si="71"/>
        <v/>
      </c>
      <c r="U398">
        <f t="shared" si="72"/>
        <v>0</v>
      </c>
      <c r="W398">
        <f t="shared" si="73"/>
        <v>0</v>
      </c>
      <c r="X398">
        <f t="shared" si="74"/>
        <v>135.9666</v>
      </c>
      <c r="Y398">
        <f t="shared" si="75"/>
        <v>0</v>
      </c>
      <c r="Z398">
        <f>Table1[[#This Row],[Accel (N)]]+Table1[[#This Row],[RR (N)]]+Table1[[#This Row],[Aero Drag (N)]]</f>
        <v>135.9666</v>
      </c>
      <c r="AA398">
        <f>Table1[[#This Row],[Total (N)]]*((E398/3.6)/1000)</f>
        <v>0</v>
      </c>
      <c r="AB398">
        <f>Table1[[#This Row],[Power (kW)]]*1000</f>
        <v>0</v>
      </c>
      <c r="AC398">
        <f>(Table1[[#This Row],[Power (kW)]]*1000)*D398</f>
        <v>0</v>
      </c>
      <c r="AD398" s="25">
        <f t="shared" si="76"/>
        <v>0</v>
      </c>
      <c r="AE398" s="25">
        <f t="shared" si="77"/>
        <v>0</v>
      </c>
      <c r="AF398" s="25">
        <f>SUM($AD$8:AD398)</f>
        <v>311952.02131030429</v>
      </c>
      <c r="AG398" s="25">
        <f>SUM($AE$8:AE398)</f>
        <v>811457.20970655442</v>
      </c>
      <c r="AH398" s="25"/>
      <c r="AI398" s="37">
        <f>SUM($AD$8:AD398)</f>
        <v>311952.02131030429</v>
      </c>
      <c r="AJ398" s="37">
        <f>SUM($AE$8:AE398)</f>
        <v>811457.20970655442</v>
      </c>
      <c r="AK398" s="37">
        <f t="shared" si="78"/>
        <v>218366.414917213</v>
      </c>
    </row>
    <row r="399" spans="2:37" x14ac:dyDescent="0.3">
      <c r="B399" s="3" t="s">
        <v>47</v>
      </c>
      <c r="C399" s="3">
        <v>391</v>
      </c>
      <c r="D399" s="3">
        <v>391</v>
      </c>
      <c r="E399" s="10">
        <v>0</v>
      </c>
      <c r="F399" s="17">
        <f t="shared" si="79"/>
        <v>6.9444444444444448E-2</v>
      </c>
      <c r="G399" s="17">
        <f t="shared" si="80"/>
        <v>0.25</v>
      </c>
      <c r="S399">
        <f t="shared" si="70"/>
        <v>1</v>
      </c>
      <c r="T399" t="str">
        <f t="shared" si="71"/>
        <v/>
      </c>
      <c r="U399">
        <f t="shared" si="72"/>
        <v>0</v>
      </c>
      <c r="W399">
        <f t="shared" si="73"/>
        <v>68.75</v>
      </c>
      <c r="X399">
        <f t="shared" si="74"/>
        <v>135.9666</v>
      </c>
      <c r="Y399">
        <f t="shared" si="75"/>
        <v>0</v>
      </c>
      <c r="Z399">
        <f>Table1[[#This Row],[Accel (N)]]+Table1[[#This Row],[RR (N)]]+Table1[[#This Row],[Aero Drag (N)]]</f>
        <v>204.7166</v>
      </c>
      <c r="AA399">
        <f>Table1[[#This Row],[Total (N)]]*((E399/3.6)/1000)</f>
        <v>0</v>
      </c>
      <c r="AB399">
        <f>Table1[[#This Row],[Power (kW)]]*1000</f>
        <v>0</v>
      </c>
      <c r="AC399">
        <f>(Table1[[#This Row],[Power (kW)]]*1000)*D399</f>
        <v>0</v>
      </c>
      <c r="AD399" s="25">
        <f t="shared" si="76"/>
        <v>0</v>
      </c>
      <c r="AE399" s="25">
        <f t="shared" si="77"/>
        <v>0</v>
      </c>
      <c r="AF399" s="25">
        <f>SUM($AD$8:AD399)</f>
        <v>311952.02131030429</v>
      </c>
      <c r="AG399" s="25">
        <f>SUM($AE$8:AE399)</f>
        <v>811457.20970655442</v>
      </c>
      <c r="AH399" s="25"/>
      <c r="AI399" s="37">
        <f>SUM($AD$8:AD399)</f>
        <v>311952.02131030429</v>
      </c>
      <c r="AJ399" s="37">
        <f>SUM($AE$8:AE399)</f>
        <v>811457.20970655442</v>
      </c>
      <c r="AK399" s="37">
        <f t="shared" si="78"/>
        <v>218366.414917213</v>
      </c>
    </row>
    <row r="400" spans="2:37" x14ac:dyDescent="0.3">
      <c r="B400" s="3" t="s">
        <v>47</v>
      </c>
      <c r="C400" s="3">
        <v>392</v>
      </c>
      <c r="D400" s="3">
        <v>392</v>
      </c>
      <c r="E400" s="10">
        <v>0.5</v>
      </c>
      <c r="F400" s="17">
        <f t="shared" si="79"/>
        <v>0.29166666666666669</v>
      </c>
      <c r="G400" s="17">
        <f t="shared" si="80"/>
        <v>1.05</v>
      </c>
      <c r="S400">
        <f t="shared" si="70"/>
        <v>1</v>
      </c>
      <c r="T400" t="str">
        <f t="shared" si="71"/>
        <v/>
      </c>
      <c r="U400">
        <f t="shared" si="72"/>
        <v>0.1388888888888889</v>
      </c>
      <c r="W400">
        <f t="shared" si="73"/>
        <v>288.75</v>
      </c>
      <c r="X400">
        <f t="shared" si="74"/>
        <v>135.9666</v>
      </c>
      <c r="Y400">
        <f t="shared" si="75"/>
        <v>1.0437444496527781E-2</v>
      </c>
      <c r="Z400">
        <f>Table1[[#This Row],[Accel (N)]]+Table1[[#This Row],[RR (N)]]+Table1[[#This Row],[Aero Drag (N)]]</f>
        <v>424.72703744449649</v>
      </c>
      <c r="AA400">
        <f>Table1[[#This Row],[Total (N)]]*((E400/3.6)/1000)</f>
        <v>5.8989866311735625E-2</v>
      </c>
      <c r="AB400">
        <f>Table1[[#This Row],[Power (kW)]]*1000</f>
        <v>58.989866311735625</v>
      </c>
      <c r="AC400">
        <f>(Table1[[#This Row],[Power (kW)]]*1000)*D400</f>
        <v>23124.027594200365</v>
      </c>
      <c r="AD400" s="25">
        <f t="shared" si="76"/>
        <v>0</v>
      </c>
      <c r="AE400" s="25">
        <f t="shared" si="77"/>
        <v>58.989866311735625</v>
      </c>
      <c r="AF400" s="25">
        <f>SUM($AD$8:AD400)</f>
        <v>311952.02131030429</v>
      </c>
      <c r="AG400" s="25">
        <f>SUM($AE$8:AE400)</f>
        <v>811516.1995728662</v>
      </c>
      <c r="AH400" s="25"/>
      <c r="AI400" s="37">
        <f>SUM($AD$8:AD400)</f>
        <v>311952.02131030429</v>
      </c>
      <c r="AJ400" s="37">
        <f>SUM($AE$8:AE400)</f>
        <v>811516.1995728662</v>
      </c>
      <c r="AK400" s="37">
        <f t="shared" si="78"/>
        <v>218366.414917213</v>
      </c>
    </row>
    <row r="401" spans="2:37" x14ac:dyDescent="0.3">
      <c r="B401" s="3" t="s">
        <v>47</v>
      </c>
      <c r="C401" s="3">
        <v>393</v>
      </c>
      <c r="D401" s="3">
        <v>393</v>
      </c>
      <c r="E401" s="10">
        <v>2.1</v>
      </c>
      <c r="F401" s="17">
        <f t="shared" si="79"/>
        <v>0.59722222222222221</v>
      </c>
      <c r="G401" s="17">
        <f t="shared" si="80"/>
        <v>2.15</v>
      </c>
      <c r="S401">
        <f t="shared" si="70"/>
        <v>0</v>
      </c>
      <c r="T401">
        <f t="shared" si="71"/>
        <v>2.1</v>
      </c>
      <c r="U401">
        <f t="shared" si="72"/>
        <v>0.58333333333333337</v>
      </c>
      <c r="W401">
        <f t="shared" si="73"/>
        <v>591.25</v>
      </c>
      <c r="X401">
        <f t="shared" si="74"/>
        <v>135.9666</v>
      </c>
      <c r="Y401">
        <f t="shared" si="75"/>
        <v>0.18411652091875005</v>
      </c>
      <c r="Z401">
        <f>Table1[[#This Row],[Accel (N)]]+Table1[[#This Row],[RR (N)]]+Table1[[#This Row],[Aero Drag (N)]]</f>
        <v>727.40071652091876</v>
      </c>
      <c r="AA401">
        <f>Table1[[#This Row],[Total (N)]]*((E401/3.6)/1000)</f>
        <v>0.42431708463720264</v>
      </c>
      <c r="AB401">
        <f>Table1[[#This Row],[Power (kW)]]*1000</f>
        <v>424.31708463720264</v>
      </c>
      <c r="AC401">
        <f>(Table1[[#This Row],[Power (kW)]]*1000)*D401</f>
        <v>166756.61426242063</v>
      </c>
      <c r="AD401" s="25">
        <f t="shared" si="76"/>
        <v>0</v>
      </c>
      <c r="AE401" s="25">
        <f t="shared" si="77"/>
        <v>424.31708463720264</v>
      </c>
      <c r="AF401" s="25">
        <f>SUM($AD$8:AD401)</f>
        <v>311952.02131030429</v>
      </c>
      <c r="AG401" s="25">
        <f>SUM($AE$8:AE401)</f>
        <v>811940.51665750344</v>
      </c>
      <c r="AH401" s="25"/>
      <c r="AI401" s="37">
        <f>SUM($AD$8:AD401)</f>
        <v>311952.02131030429</v>
      </c>
      <c r="AJ401" s="37">
        <f>SUM($AE$8:AE401)</f>
        <v>811940.51665750344</v>
      </c>
      <c r="AK401" s="37">
        <f t="shared" si="78"/>
        <v>218366.414917213</v>
      </c>
    </row>
    <row r="402" spans="2:37" x14ac:dyDescent="0.3">
      <c r="B402" s="3" t="s">
        <v>47</v>
      </c>
      <c r="C402" s="3">
        <v>394</v>
      </c>
      <c r="D402" s="3">
        <v>394</v>
      </c>
      <c r="E402" s="10">
        <v>4.8</v>
      </c>
      <c r="F402" s="17">
        <f t="shared" si="79"/>
        <v>0.86111111111111127</v>
      </c>
      <c r="G402" s="17">
        <f t="shared" si="80"/>
        <v>3.1000000000000005</v>
      </c>
      <c r="S402">
        <f t="shared" si="70"/>
        <v>0</v>
      </c>
      <c r="T402">
        <f t="shared" si="71"/>
        <v>4.8</v>
      </c>
      <c r="U402">
        <f t="shared" si="72"/>
        <v>1.3333333333333333</v>
      </c>
      <c r="W402">
        <f t="shared" si="73"/>
        <v>852.50000000000011</v>
      </c>
      <c r="X402">
        <f t="shared" si="74"/>
        <v>135.9666</v>
      </c>
      <c r="Y402">
        <f t="shared" si="75"/>
        <v>0.96191488480000009</v>
      </c>
      <c r="Z402">
        <f>Table1[[#This Row],[Accel (N)]]+Table1[[#This Row],[RR (N)]]+Table1[[#This Row],[Aero Drag (N)]]</f>
        <v>989.42851488480005</v>
      </c>
      <c r="AA402">
        <f>Table1[[#This Row],[Total (N)]]*((E402/3.6)/1000)</f>
        <v>1.3192380198464</v>
      </c>
      <c r="AB402">
        <f>Table1[[#This Row],[Power (kW)]]*1000</f>
        <v>1319.2380198464</v>
      </c>
      <c r="AC402">
        <f>(Table1[[#This Row],[Power (kW)]]*1000)*D402</f>
        <v>519779.7798194816</v>
      </c>
      <c r="AD402" s="25">
        <f t="shared" si="76"/>
        <v>0</v>
      </c>
      <c r="AE402" s="25">
        <f t="shared" si="77"/>
        <v>1319.2380198464</v>
      </c>
      <c r="AF402" s="25">
        <f>SUM($AD$8:AD402)</f>
        <v>311952.02131030429</v>
      </c>
      <c r="AG402" s="25">
        <f>SUM($AE$8:AE402)</f>
        <v>813259.75467734982</v>
      </c>
      <c r="AH402" s="25"/>
      <c r="AI402" s="37">
        <f>SUM($AD$8:AD402)</f>
        <v>311952.02131030429</v>
      </c>
      <c r="AJ402" s="37">
        <f>SUM($AE$8:AE402)</f>
        <v>813259.75467734982</v>
      </c>
      <c r="AK402" s="37">
        <f t="shared" si="78"/>
        <v>218366.414917213</v>
      </c>
    </row>
    <row r="403" spans="2:37" x14ac:dyDescent="0.3">
      <c r="B403" s="3" t="s">
        <v>47</v>
      </c>
      <c r="C403" s="3">
        <v>395</v>
      </c>
      <c r="D403" s="3">
        <v>395</v>
      </c>
      <c r="E403" s="10">
        <v>8.3000000000000007</v>
      </c>
      <c r="F403" s="17">
        <f t="shared" si="79"/>
        <v>1.0416666666666667</v>
      </c>
      <c r="G403" s="17">
        <f t="shared" si="80"/>
        <v>3.7500000000000004</v>
      </c>
      <c r="S403">
        <f t="shared" si="70"/>
        <v>0</v>
      </c>
      <c r="T403">
        <f t="shared" si="71"/>
        <v>8.3000000000000007</v>
      </c>
      <c r="U403">
        <f t="shared" si="72"/>
        <v>2.3055555555555558</v>
      </c>
      <c r="W403">
        <f t="shared" si="73"/>
        <v>1031.25</v>
      </c>
      <c r="X403">
        <f t="shared" si="74"/>
        <v>135.9666</v>
      </c>
      <c r="Y403">
        <f t="shared" si="75"/>
        <v>2.8761422054631955</v>
      </c>
      <c r="Z403">
        <f>Table1[[#This Row],[Accel (N)]]+Table1[[#This Row],[RR (N)]]+Table1[[#This Row],[Aero Drag (N)]]</f>
        <v>1170.0927422054631</v>
      </c>
      <c r="AA403">
        <f>Table1[[#This Row],[Total (N)]]*((E403/3.6)/1000)</f>
        <v>2.6977138223070405</v>
      </c>
      <c r="AB403">
        <f>Table1[[#This Row],[Power (kW)]]*1000</f>
        <v>2697.7138223070406</v>
      </c>
      <c r="AC403">
        <f>(Table1[[#This Row],[Power (kW)]]*1000)*D403</f>
        <v>1065596.9598112809</v>
      </c>
      <c r="AD403" s="25">
        <f t="shared" si="76"/>
        <v>0</v>
      </c>
      <c r="AE403" s="25">
        <f t="shared" si="77"/>
        <v>2697.7138223070406</v>
      </c>
      <c r="AF403" s="25">
        <f>SUM($AD$8:AD403)</f>
        <v>311952.02131030429</v>
      </c>
      <c r="AG403" s="25">
        <f>SUM($AE$8:AE403)</f>
        <v>815957.46849965688</v>
      </c>
      <c r="AH403" s="25"/>
      <c r="AI403" s="37">
        <f>SUM($AD$8:AD403)</f>
        <v>311952.02131030429</v>
      </c>
      <c r="AJ403" s="37">
        <f>SUM($AE$8:AE403)</f>
        <v>815957.46849965688</v>
      </c>
      <c r="AK403" s="37">
        <f t="shared" si="78"/>
        <v>218366.414917213</v>
      </c>
    </row>
    <row r="404" spans="2:37" x14ac:dyDescent="0.3">
      <c r="B404" s="3" t="s">
        <v>47</v>
      </c>
      <c r="C404" s="3">
        <v>396</v>
      </c>
      <c r="D404" s="3">
        <v>396</v>
      </c>
      <c r="E404" s="10">
        <v>12.3</v>
      </c>
      <c r="F404" s="17">
        <f t="shared" si="79"/>
        <v>1.1527777777777779</v>
      </c>
      <c r="G404" s="17">
        <f t="shared" si="80"/>
        <v>4.1500000000000004</v>
      </c>
      <c r="S404">
        <f t="shared" si="70"/>
        <v>0</v>
      </c>
      <c r="T404">
        <f t="shared" si="71"/>
        <v>12.3</v>
      </c>
      <c r="U404">
        <f t="shared" si="72"/>
        <v>3.416666666666667</v>
      </c>
      <c r="W404">
        <f t="shared" si="73"/>
        <v>1141.2500000000002</v>
      </c>
      <c r="X404">
        <f t="shared" si="74"/>
        <v>135.9666</v>
      </c>
      <c r="Y404">
        <f t="shared" si="75"/>
        <v>6.3163239115187517</v>
      </c>
      <c r="Z404">
        <f>Table1[[#This Row],[Accel (N)]]+Table1[[#This Row],[RR (N)]]+Table1[[#This Row],[Aero Drag (N)]]</f>
        <v>1283.532923911519</v>
      </c>
      <c r="AA404">
        <f>Table1[[#This Row],[Total (N)]]*((E404/3.6)/1000)</f>
        <v>4.3854041566976898</v>
      </c>
      <c r="AB404">
        <f>Table1[[#This Row],[Power (kW)]]*1000</f>
        <v>4385.4041566976894</v>
      </c>
      <c r="AC404">
        <f>(Table1[[#This Row],[Power (kW)]]*1000)*D404</f>
        <v>1736620.046052285</v>
      </c>
      <c r="AD404" s="25">
        <f t="shared" si="76"/>
        <v>0</v>
      </c>
      <c r="AE404" s="25">
        <f t="shared" si="77"/>
        <v>4385.4041566976894</v>
      </c>
      <c r="AF404" s="25">
        <f>SUM($AD$8:AD404)</f>
        <v>311952.02131030429</v>
      </c>
      <c r="AG404" s="25">
        <f>SUM($AE$8:AE404)</f>
        <v>820342.87265635456</v>
      </c>
      <c r="AH404" s="25"/>
      <c r="AI404" s="37">
        <f>SUM($AD$8:AD404)</f>
        <v>311952.02131030429</v>
      </c>
      <c r="AJ404" s="37">
        <f>SUM($AE$8:AE404)</f>
        <v>820342.87265635456</v>
      </c>
      <c r="AK404" s="37">
        <f t="shared" si="78"/>
        <v>218366.414917213</v>
      </c>
    </row>
    <row r="405" spans="2:37" x14ac:dyDescent="0.3">
      <c r="B405" s="3" t="s">
        <v>47</v>
      </c>
      <c r="C405" s="3">
        <v>397</v>
      </c>
      <c r="D405" s="3">
        <v>397</v>
      </c>
      <c r="E405" s="10">
        <v>16.600000000000001</v>
      </c>
      <c r="F405" s="17">
        <f t="shared" si="79"/>
        <v>1.1944444444444442</v>
      </c>
      <c r="G405" s="17">
        <f t="shared" si="80"/>
        <v>4.2999999999999989</v>
      </c>
      <c r="S405">
        <f t="shared" si="70"/>
        <v>0</v>
      </c>
      <c r="T405">
        <f t="shared" si="71"/>
        <v>16.600000000000001</v>
      </c>
      <c r="U405">
        <f t="shared" si="72"/>
        <v>4.6111111111111116</v>
      </c>
      <c r="W405">
        <f t="shared" si="73"/>
        <v>1182.4999999999998</v>
      </c>
      <c r="X405">
        <f t="shared" si="74"/>
        <v>135.9666</v>
      </c>
      <c r="Y405">
        <f t="shared" si="75"/>
        <v>11.504568821852782</v>
      </c>
      <c r="Z405">
        <f>Table1[[#This Row],[Accel (N)]]+Table1[[#This Row],[RR (N)]]+Table1[[#This Row],[Aero Drag (N)]]</f>
        <v>1329.9711688218524</v>
      </c>
      <c r="AA405">
        <f>Table1[[#This Row],[Total (N)]]*((E405/3.6)/1000)</f>
        <v>6.1326448340118764</v>
      </c>
      <c r="AB405">
        <f>Table1[[#This Row],[Power (kW)]]*1000</f>
        <v>6132.6448340118768</v>
      </c>
      <c r="AC405">
        <f>(Table1[[#This Row],[Power (kW)]]*1000)*D405</f>
        <v>2434659.9991027149</v>
      </c>
      <c r="AD405" s="25">
        <f t="shared" si="76"/>
        <v>0</v>
      </c>
      <c r="AE405" s="25">
        <f t="shared" si="77"/>
        <v>6132.6448340118768</v>
      </c>
      <c r="AF405" s="25">
        <f>SUM($AD$8:AD405)</f>
        <v>311952.02131030429</v>
      </c>
      <c r="AG405" s="25">
        <f>SUM($AE$8:AE405)</f>
        <v>826475.51749036647</v>
      </c>
      <c r="AH405" s="25"/>
      <c r="AI405" s="37">
        <f>SUM($AD$8:AD405)</f>
        <v>311952.02131030429</v>
      </c>
      <c r="AJ405" s="37">
        <f>SUM($AE$8:AE405)</f>
        <v>826475.51749036647</v>
      </c>
      <c r="AK405" s="37">
        <f t="shared" si="78"/>
        <v>218366.414917213</v>
      </c>
    </row>
    <row r="406" spans="2:37" x14ac:dyDescent="0.3">
      <c r="B406" s="3" t="s">
        <v>47</v>
      </c>
      <c r="C406" s="3">
        <v>398</v>
      </c>
      <c r="D406" s="3">
        <v>398</v>
      </c>
      <c r="E406" s="10">
        <v>20.9</v>
      </c>
      <c r="F406" s="17">
        <f t="shared" si="79"/>
        <v>1.0555555555555551</v>
      </c>
      <c r="G406" s="17">
        <f t="shared" si="80"/>
        <v>3.7999999999999989</v>
      </c>
      <c r="S406">
        <f t="shared" si="70"/>
        <v>0</v>
      </c>
      <c r="T406">
        <f t="shared" si="71"/>
        <v>20.9</v>
      </c>
      <c r="U406">
        <f t="shared" si="72"/>
        <v>5.8055555555555554</v>
      </c>
      <c r="W406">
        <f t="shared" si="73"/>
        <v>1044.9999999999995</v>
      </c>
      <c r="X406">
        <f t="shared" si="74"/>
        <v>135.9666</v>
      </c>
      <c r="Y406">
        <f t="shared" si="75"/>
        <v>18.236720522113195</v>
      </c>
      <c r="Z406">
        <f>Table1[[#This Row],[Accel (N)]]+Table1[[#This Row],[RR (N)]]+Table1[[#This Row],[Aero Drag (N)]]</f>
        <v>1199.2033205221128</v>
      </c>
      <c r="AA406">
        <f>Table1[[#This Row],[Total (N)]]*((E406/3.6)/1000)</f>
        <v>6.962041499697821</v>
      </c>
      <c r="AB406">
        <f>Table1[[#This Row],[Power (kW)]]*1000</f>
        <v>6962.0414996978207</v>
      </c>
      <c r="AC406">
        <f>(Table1[[#This Row],[Power (kW)]]*1000)*D406</f>
        <v>2770892.5168797327</v>
      </c>
      <c r="AD406" s="25">
        <f t="shared" si="76"/>
        <v>0</v>
      </c>
      <c r="AE406" s="25">
        <f t="shared" si="77"/>
        <v>6962.0414996978207</v>
      </c>
      <c r="AF406" s="25">
        <f>SUM($AD$8:AD406)</f>
        <v>311952.02131030429</v>
      </c>
      <c r="AG406" s="25">
        <f>SUM($AE$8:AE406)</f>
        <v>833437.55899006431</v>
      </c>
      <c r="AH406" s="25"/>
      <c r="AI406" s="37">
        <f>SUM($AD$8:AD406)</f>
        <v>311952.02131030429</v>
      </c>
      <c r="AJ406" s="37">
        <f>SUM($AE$8:AE406)</f>
        <v>833437.55899006431</v>
      </c>
      <c r="AK406" s="37">
        <f t="shared" si="78"/>
        <v>218366.414917213</v>
      </c>
    </row>
    <row r="407" spans="2:37" x14ac:dyDescent="0.3">
      <c r="B407" s="3" t="s">
        <v>47</v>
      </c>
      <c r="C407" s="3">
        <v>399</v>
      </c>
      <c r="D407" s="3">
        <v>399</v>
      </c>
      <c r="E407" s="10">
        <v>24.2</v>
      </c>
      <c r="F407" s="17">
        <f t="shared" si="79"/>
        <v>0.65277777777777812</v>
      </c>
      <c r="G407" s="17">
        <f t="shared" si="80"/>
        <v>2.3500000000000014</v>
      </c>
      <c r="S407">
        <f t="shared" si="70"/>
        <v>0</v>
      </c>
      <c r="T407">
        <f t="shared" si="71"/>
        <v>24.2</v>
      </c>
      <c r="U407">
        <f t="shared" si="72"/>
        <v>6.7222222222222214</v>
      </c>
      <c r="W407">
        <f t="shared" si="73"/>
        <v>646.25000000000034</v>
      </c>
      <c r="X407">
        <f t="shared" si="74"/>
        <v>135.9666</v>
      </c>
      <c r="Y407">
        <f t="shared" si="75"/>
        <v>24.450339979786108</v>
      </c>
      <c r="Z407">
        <f>Table1[[#This Row],[Accel (N)]]+Table1[[#This Row],[RR (N)]]+Table1[[#This Row],[Aero Drag (N)]]</f>
        <v>806.66693997978643</v>
      </c>
      <c r="AA407">
        <f>Table1[[#This Row],[Total (N)]]*((E407/3.6)/1000)</f>
        <v>5.4225944298641195</v>
      </c>
      <c r="AB407">
        <f>Table1[[#This Row],[Power (kW)]]*1000</f>
        <v>5422.5944298641198</v>
      </c>
      <c r="AC407">
        <f>(Table1[[#This Row],[Power (kW)]]*1000)*D407</f>
        <v>2163615.1775157838</v>
      </c>
      <c r="AD407" s="25">
        <f t="shared" si="76"/>
        <v>0</v>
      </c>
      <c r="AE407" s="25">
        <f t="shared" si="77"/>
        <v>5422.5944298641198</v>
      </c>
      <c r="AF407" s="25">
        <f>SUM($AD$8:AD407)</f>
        <v>311952.02131030429</v>
      </c>
      <c r="AG407" s="25">
        <f>SUM($AE$8:AE407)</f>
        <v>838860.15341992839</v>
      </c>
      <c r="AH407" s="25"/>
      <c r="AI407" s="37">
        <f>SUM($AD$8:AD407)</f>
        <v>311952.02131030429</v>
      </c>
      <c r="AJ407" s="37">
        <f>SUM($AE$8:AE407)</f>
        <v>838860.15341992839</v>
      </c>
      <c r="AK407" s="37">
        <f t="shared" si="78"/>
        <v>218366.414917213</v>
      </c>
    </row>
    <row r="408" spans="2:37" x14ac:dyDescent="0.3">
      <c r="B408" s="3" t="s">
        <v>47</v>
      </c>
      <c r="C408" s="3">
        <v>400</v>
      </c>
      <c r="D408" s="3">
        <v>400</v>
      </c>
      <c r="E408" s="10">
        <v>25.6</v>
      </c>
      <c r="F408" s="17">
        <f t="shared" si="79"/>
        <v>0.19444444444444473</v>
      </c>
      <c r="G408" s="17">
        <f t="shared" si="80"/>
        <v>0.70000000000000107</v>
      </c>
      <c r="S408">
        <f t="shared" si="70"/>
        <v>0</v>
      </c>
      <c r="T408">
        <f t="shared" si="71"/>
        <v>25.6</v>
      </c>
      <c r="U408">
        <f t="shared" si="72"/>
        <v>7.1111111111111116</v>
      </c>
      <c r="W408">
        <f t="shared" si="73"/>
        <v>192.50000000000028</v>
      </c>
      <c r="X408">
        <f t="shared" si="74"/>
        <v>135.9666</v>
      </c>
      <c r="Y408">
        <f t="shared" si="75"/>
        <v>27.361134500977784</v>
      </c>
      <c r="Z408">
        <f>Table1[[#This Row],[Accel (N)]]+Table1[[#This Row],[RR (N)]]+Table1[[#This Row],[Aero Drag (N)]]</f>
        <v>355.82773450097807</v>
      </c>
      <c r="AA408">
        <f>Table1[[#This Row],[Total (N)]]*((E408/3.6)/1000)</f>
        <v>2.5303305564513998</v>
      </c>
      <c r="AB408">
        <f>Table1[[#This Row],[Power (kW)]]*1000</f>
        <v>2530.3305564513998</v>
      </c>
      <c r="AC408">
        <f>(Table1[[#This Row],[Power (kW)]]*1000)*D408</f>
        <v>1012132.2225805599</v>
      </c>
      <c r="AD408" s="25">
        <f t="shared" si="76"/>
        <v>0</v>
      </c>
      <c r="AE408" s="25">
        <f t="shared" si="77"/>
        <v>2530.3305564513998</v>
      </c>
      <c r="AF408" s="25">
        <f>SUM($AD$8:AD408)</f>
        <v>311952.02131030429</v>
      </c>
      <c r="AG408" s="25">
        <f>SUM($AE$8:AE408)</f>
        <v>841390.48397637974</v>
      </c>
      <c r="AH408" s="25"/>
      <c r="AI408" s="37">
        <f>SUM($AD$8:AD408)</f>
        <v>311952.02131030429</v>
      </c>
      <c r="AJ408" s="37">
        <f>SUM($AE$8:AE408)</f>
        <v>841390.48397637974</v>
      </c>
      <c r="AK408" s="37">
        <f t="shared" si="78"/>
        <v>218366.414917213</v>
      </c>
    </row>
    <row r="409" spans="2:37" x14ac:dyDescent="0.3">
      <c r="B409" s="3" t="s">
        <v>47</v>
      </c>
      <c r="C409" s="3">
        <v>401</v>
      </c>
      <c r="D409" s="3">
        <v>401</v>
      </c>
      <c r="E409" s="10">
        <v>25.6</v>
      </c>
      <c r="F409" s="17">
        <f t="shared" si="79"/>
        <v>-9.7222222222222612E-2</v>
      </c>
      <c r="G409" s="17">
        <f t="shared" si="80"/>
        <v>-0.35000000000000142</v>
      </c>
      <c r="S409">
        <f t="shared" si="70"/>
        <v>0</v>
      </c>
      <c r="T409">
        <f t="shared" si="71"/>
        <v>25.6</v>
      </c>
      <c r="U409">
        <f t="shared" si="72"/>
        <v>7.1111111111111116</v>
      </c>
      <c r="W409">
        <f t="shared" si="73"/>
        <v>-96.250000000000384</v>
      </c>
      <c r="X409">
        <f t="shared" si="74"/>
        <v>135.9666</v>
      </c>
      <c r="Y409">
        <f t="shared" si="75"/>
        <v>27.361134500977784</v>
      </c>
      <c r="Z409">
        <f>Table1[[#This Row],[Accel (N)]]+Table1[[#This Row],[RR (N)]]+Table1[[#This Row],[Aero Drag (N)]]</f>
        <v>67.0777345009774</v>
      </c>
      <c r="AA409">
        <f>Table1[[#This Row],[Total (N)]]*((E409/3.6)/1000)</f>
        <v>0.47699722311806153</v>
      </c>
      <c r="AB409">
        <f>Table1[[#This Row],[Power (kW)]]*1000</f>
        <v>476.99722311806153</v>
      </c>
      <c r="AC409">
        <f>(Table1[[#This Row],[Power (kW)]]*1000)*D409</f>
        <v>191275.88647034267</v>
      </c>
      <c r="AD409" s="25">
        <f t="shared" si="76"/>
        <v>0</v>
      </c>
      <c r="AE409" s="25">
        <f t="shared" si="77"/>
        <v>476.99722311806153</v>
      </c>
      <c r="AF409" s="25">
        <f>SUM($AD$8:AD409)</f>
        <v>311952.02131030429</v>
      </c>
      <c r="AG409" s="25">
        <f>SUM($AE$8:AE409)</f>
        <v>841867.48119949782</v>
      </c>
      <c r="AH409" s="25"/>
      <c r="AI409" s="37">
        <f>SUM($AD$8:AD409)</f>
        <v>311952.02131030429</v>
      </c>
      <c r="AJ409" s="37">
        <f>SUM($AE$8:AE409)</f>
        <v>841867.48119949782</v>
      </c>
      <c r="AK409" s="37">
        <f t="shared" si="78"/>
        <v>218366.414917213</v>
      </c>
    </row>
    <row r="410" spans="2:37" x14ac:dyDescent="0.3">
      <c r="B410" s="3" t="s">
        <v>47</v>
      </c>
      <c r="C410" s="3">
        <v>402</v>
      </c>
      <c r="D410" s="3">
        <v>402</v>
      </c>
      <c r="E410" s="10">
        <v>24.9</v>
      </c>
      <c r="F410" s="17">
        <f t="shared" si="79"/>
        <v>-0.31944444444444453</v>
      </c>
      <c r="G410" s="17">
        <f t="shared" si="80"/>
        <v>-1.1500000000000004</v>
      </c>
      <c r="S410">
        <f t="shared" si="70"/>
        <v>0</v>
      </c>
      <c r="T410">
        <f t="shared" si="71"/>
        <v>24.9</v>
      </c>
      <c r="U410">
        <f t="shared" si="72"/>
        <v>6.9166666666666661</v>
      </c>
      <c r="W410">
        <f t="shared" si="73"/>
        <v>-316.25000000000011</v>
      </c>
      <c r="X410">
        <f t="shared" si="74"/>
        <v>135.9666</v>
      </c>
      <c r="Y410">
        <f t="shared" si="75"/>
        <v>25.88527984916875</v>
      </c>
      <c r="Z410">
        <f>Table1[[#This Row],[Accel (N)]]+Table1[[#This Row],[RR (N)]]+Table1[[#This Row],[Aero Drag (N)]]</f>
        <v>-154.39812015083137</v>
      </c>
      <c r="AA410">
        <f>Table1[[#This Row],[Total (N)]]*((E410/3.6)/1000)</f>
        <v>-1.0679203310432503</v>
      </c>
      <c r="AB410">
        <f>Table1[[#This Row],[Power (kW)]]*1000</f>
        <v>-1067.9203310432504</v>
      </c>
      <c r="AC410">
        <f>(Table1[[#This Row],[Power (kW)]]*1000)*D410</f>
        <v>-429303.97307938663</v>
      </c>
      <c r="AD410" s="25">
        <f t="shared" si="76"/>
        <v>1067.9203310432504</v>
      </c>
      <c r="AE410" s="25">
        <f t="shared" si="77"/>
        <v>0</v>
      </c>
      <c r="AF410" s="25">
        <f>SUM($AD$8:AD410)</f>
        <v>313019.94164134754</v>
      </c>
      <c r="AG410" s="25">
        <f>SUM($AE$8:AE410)</f>
        <v>841867.48119949782</v>
      </c>
      <c r="AH410" s="25"/>
      <c r="AI410" s="37">
        <f>SUM($AD$8:AD410)</f>
        <v>313019.94164134754</v>
      </c>
      <c r="AJ410" s="37">
        <f>SUM($AE$8:AE410)</f>
        <v>841867.48119949782</v>
      </c>
      <c r="AK410" s="37">
        <f t="shared" si="78"/>
        <v>219113.95914894328</v>
      </c>
    </row>
    <row r="411" spans="2:37" x14ac:dyDescent="0.3">
      <c r="B411" s="3" t="s">
        <v>47</v>
      </c>
      <c r="C411" s="3">
        <v>403</v>
      </c>
      <c r="D411" s="3">
        <v>403</v>
      </c>
      <c r="E411" s="10">
        <v>23.3</v>
      </c>
      <c r="F411" s="17">
        <f t="shared" si="79"/>
        <v>-0.45833333333333293</v>
      </c>
      <c r="G411" s="17">
        <f t="shared" si="80"/>
        <v>-1.6499999999999986</v>
      </c>
      <c r="S411">
        <f t="shared" si="70"/>
        <v>0</v>
      </c>
      <c r="T411">
        <f t="shared" si="71"/>
        <v>23.3</v>
      </c>
      <c r="U411">
        <f t="shared" si="72"/>
        <v>6.4722222222222223</v>
      </c>
      <c r="W411">
        <f t="shared" si="73"/>
        <v>-453.7499999999996</v>
      </c>
      <c r="X411">
        <f t="shared" si="74"/>
        <v>135.9666</v>
      </c>
      <c r="Y411">
        <f t="shared" si="75"/>
        <v>22.665536970879867</v>
      </c>
      <c r="Z411">
        <f>Table1[[#This Row],[Accel (N)]]+Table1[[#This Row],[RR (N)]]+Table1[[#This Row],[Aero Drag (N)]]</f>
        <v>-295.11786302911969</v>
      </c>
      <c r="AA411">
        <f>Table1[[#This Row],[Total (N)]]*((E411/3.6)/1000)</f>
        <v>-1.9100683912718024</v>
      </c>
      <c r="AB411">
        <f>Table1[[#This Row],[Power (kW)]]*1000</f>
        <v>-1910.0683912718023</v>
      </c>
      <c r="AC411">
        <f>(Table1[[#This Row],[Power (kW)]]*1000)*D411</f>
        <v>-769757.56168253627</v>
      </c>
      <c r="AD411" s="25">
        <f t="shared" si="76"/>
        <v>1910.0683912718023</v>
      </c>
      <c r="AE411" s="25">
        <f t="shared" si="77"/>
        <v>0</v>
      </c>
      <c r="AF411" s="25">
        <f>SUM($AD$8:AD411)</f>
        <v>314930.01003261935</v>
      </c>
      <c r="AG411" s="25">
        <f>SUM($AE$8:AE411)</f>
        <v>841867.48119949782</v>
      </c>
      <c r="AH411" s="25"/>
      <c r="AI411" s="37">
        <f>SUM($AD$8:AD411)</f>
        <v>314930.01003261935</v>
      </c>
      <c r="AJ411" s="37">
        <f>SUM($AE$8:AE411)</f>
        <v>841867.48119949782</v>
      </c>
      <c r="AK411" s="37">
        <f t="shared" si="78"/>
        <v>220451.00702283354</v>
      </c>
    </row>
    <row r="412" spans="2:37" x14ac:dyDescent="0.3">
      <c r="B412" s="3" t="s">
        <v>47</v>
      </c>
      <c r="C412" s="3">
        <v>404</v>
      </c>
      <c r="D412" s="3">
        <v>404</v>
      </c>
      <c r="E412" s="10">
        <v>21.6</v>
      </c>
      <c r="F412" s="17">
        <f t="shared" si="79"/>
        <v>-0.43055555555555575</v>
      </c>
      <c r="G412" s="17">
        <f t="shared" si="80"/>
        <v>-1.5500000000000007</v>
      </c>
      <c r="S412">
        <f t="shared" si="70"/>
        <v>0</v>
      </c>
      <c r="T412">
        <f t="shared" si="71"/>
        <v>21.6</v>
      </c>
      <c r="U412">
        <f t="shared" si="72"/>
        <v>6</v>
      </c>
      <c r="W412">
        <f t="shared" si="73"/>
        <v>-426.25000000000017</v>
      </c>
      <c r="X412">
        <f t="shared" si="74"/>
        <v>135.9666</v>
      </c>
      <c r="Y412">
        <f t="shared" si="75"/>
        <v>19.478776417200002</v>
      </c>
      <c r="Z412">
        <f>Table1[[#This Row],[Accel (N)]]+Table1[[#This Row],[RR (N)]]+Table1[[#This Row],[Aero Drag (N)]]</f>
        <v>-270.80462358280016</v>
      </c>
      <c r="AA412">
        <f>Table1[[#This Row],[Total (N)]]*((E412/3.6)/1000)</f>
        <v>-1.6248277414968011</v>
      </c>
      <c r="AB412">
        <f>Table1[[#This Row],[Power (kW)]]*1000</f>
        <v>-1624.8277414968011</v>
      </c>
      <c r="AC412">
        <f>(Table1[[#This Row],[Power (kW)]]*1000)*D412</f>
        <v>-656430.40756470768</v>
      </c>
      <c r="AD412" s="25">
        <f t="shared" si="76"/>
        <v>1624.8277414968011</v>
      </c>
      <c r="AE412" s="25">
        <f t="shared" si="77"/>
        <v>0</v>
      </c>
      <c r="AF412" s="25">
        <f>SUM($AD$8:AD412)</f>
        <v>316554.83777411614</v>
      </c>
      <c r="AG412" s="25">
        <f>SUM($AE$8:AE412)</f>
        <v>841867.48119949782</v>
      </c>
      <c r="AH412" s="25"/>
      <c r="AI412" s="37">
        <f>SUM($AD$8:AD412)</f>
        <v>316554.83777411614</v>
      </c>
      <c r="AJ412" s="37">
        <f>SUM($AE$8:AE412)</f>
        <v>841867.48119949782</v>
      </c>
      <c r="AK412" s="37">
        <f t="shared" si="78"/>
        <v>221588.38644188127</v>
      </c>
    </row>
    <row r="413" spans="2:37" x14ac:dyDescent="0.3">
      <c r="B413" s="3" t="s">
        <v>47</v>
      </c>
      <c r="C413" s="3">
        <v>405</v>
      </c>
      <c r="D413" s="3">
        <v>405</v>
      </c>
      <c r="E413" s="10">
        <v>20.2</v>
      </c>
      <c r="F413" s="17">
        <f t="shared" si="79"/>
        <v>-0.40277777777777807</v>
      </c>
      <c r="G413" s="17">
        <f t="shared" si="80"/>
        <v>-1.4500000000000011</v>
      </c>
      <c r="S413">
        <f t="shared" si="70"/>
        <v>0</v>
      </c>
      <c r="T413">
        <f t="shared" si="71"/>
        <v>20.2</v>
      </c>
      <c r="U413">
        <f t="shared" si="72"/>
        <v>5.6111111111111107</v>
      </c>
      <c r="W413">
        <f t="shared" si="73"/>
        <v>-398.75000000000028</v>
      </c>
      <c r="X413">
        <f t="shared" si="74"/>
        <v>135.9666</v>
      </c>
      <c r="Y413">
        <f t="shared" si="75"/>
        <v>17.035579409452776</v>
      </c>
      <c r="Z413">
        <f>Table1[[#This Row],[Accel (N)]]+Table1[[#This Row],[RR (N)]]+Table1[[#This Row],[Aero Drag (N)]]</f>
        <v>-245.74782059054749</v>
      </c>
      <c r="AA413">
        <f>Table1[[#This Row],[Total (N)]]*((E413/3.6)/1000)</f>
        <v>-1.3789183266469609</v>
      </c>
      <c r="AB413">
        <f>Table1[[#This Row],[Power (kW)]]*1000</f>
        <v>-1378.9183266469608</v>
      </c>
      <c r="AC413">
        <f>(Table1[[#This Row],[Power (kW)]]*1000)*D413</f>
        <v>-558461.92229201912</v>
      </c>
      <c r="AD413" s="25">
        <f t="shared" si="76"/>
        <v>1378.9183266469608</v>
      </c>
      <c r="AE413" s="25">
        <f t="shared" si="77"/>
        <v>0</v>
      </c>
      <c r="AF413" s="25">
        <f>SUM($AD$8:AD413)</f>
        <v>317933.7561007631</v>
      </c>
      <c r="AG413" s="25">
        <f>SUM($AE$8:AE413)</f>
        <v>841867.48119949782</v>
      </c>
      <c r="AH413" s="25"/>
      <c r="AI413" s="37">
        <f>SUM($AD$8:AD413)</f>
        <v>317933.7561007631</v>
      </c>
      <c r="AJ413" s="37">
        <f>SUM($AE$8:AE413)</f>
        <v>841867.48119949782</v>
      </c>
      <c r="AK413" s="37">
        <f t="shared" si="78"/>
        <v>222553.62927053415</v>
      </c>
    </row>
    <row r="414" spans="2:37" x14ac:dyDescent="0.3">
      <c r="B414" s="3" t="s">
        <v>47</v>
      </c>
      <c r="C414" s="3">
        <v>406</v>
      </c>
      <c r="D414" s="3">
        <v>406</v>
      </c>
      <c r="E414" s="10">
        <v>18.7</v>
      </c>
      <c r="F414" s="17">
        <f t="shared" si="79"/>
        <v>-0.44444444444444431</v>
      </c>
      <c r="G414" s="17">
        <f t="shared" si="80"/>
        <v>-1.5999999999999996</v>
      </c>
      <c r="S414">
        <f t="shared" si="70"/>
        <v>0</v>
      </c>
      <c r="T414">
        <f t="shared" si="71"/>
        <v>18.7</v>
      </c>
      <c r="U414">
        <f t="shared" si="72"/>
        <v>5.1944444444444438</v>
      </c>
      <c r="W414">
        <f t="shared" si="73"/>
        <v>-439.99999999999989</v>
      </c>
      <c r="X414">
        <f t="shared" si="74"/>
        <v>135.9666</v>
      </c>
      <c r="Y414">
        <f t="shared" si="75"/>
        <v>14.599479863963193</v>
      </c>
      <c r="Z414">
        <f>Table1[[#This Row],[Accel (N)]]+Table1[[#This Row],[RR (N)]]+Table1[[#This Row],[Aero Drag (N)]]</f>
        <v>-289.4339201360367</v>
      </c>
      <c r="AA414">
        <f>Table1[[#This Row],[Total (N)]]*((E414/3.6)/1000)</f>
        <v>-1.5034484184844126</v>
      </c>
      <c r="AB414">
        <f>Table1[[#This Row],[Power (kW)]]*1000</f>
        <v>-1503.4484184844125</v>
      </c>
      <c r="AC414">
        <f>(Table1[[#This Row],[Power (kW)]]*1000)*D414</f>
        <v>-610400.05790467153</v>
      </c>
      <c r="AD414" s="25">
        <f t="shared" si="76"/>
        <v>1503.4484184844125</v>
      </c>
      <c r="AE414" s="25">
        <f t="shared" si="77"/>
        <v>0</v>
      </c>
      <c r="AF414" s="25">
        <f>SUM($AD$8:AD414)</f>
        <v>319437.20451924752</v>
      </c>
      <c r="AG414" s="25">
        <f>SUM($AE$8:AE414)</f>
        <v>841867.48119949782</v>
      </c>
      <c r="AH414" s="25"/>
      <c r="AI414" s="37">
        <f>SUM($AD$8:AD414)</f>
        <v>319437.20451924752</v>
      </c>
      <c r="AJ414" s="37">
        <f>SUM($AE$8:AE414)</f>
        <v>841867.48119949782</v>
      </c>
      <c r="AK414" s="37">
        <f t="shared" si="78"/>
        <v>223606.04316347325</v>
      </c>
    </row>
    <row r="415" spans="2:37" x14ac:dyDescent="0.3">
      <c r="B415" s="3" t="s">
        <v>47</v>
      </c>
      <c r="C415" s="3">
        <v>407</v>
      </c>
      <c r="D415" s="3">
        <v>407</v>
      </c>
      <c r="E415" s="10">
        <v>17</v>
      </c>
      <c r="F415" s="17">
        <f t="shared" si="79"/>
        <v>-0.47222222222222199</v>
      </c>
      <c r="G415" s="17">
        <f t="shared" si="80"/>
        <v>-1.6999999999999993</v>
      </c>
      <c r="S415">
        <f t="shared" si="70"/>
        <v>0</v>
      </c>
      <c r="T415">
        <f t="shared" si="71"/>
        <v>17</v>
      </c>
      <c r="U415">
        <f t="shared" si="72"/>
        <v>4.7222222222222223</v>
      </c>
      <c r="W415">
        <f t="shared" si="73"/>
        <v>-467.49999999999977</v>
      </c>
      <c r="X415">
        <f t="shared" si="74"/>
        <v>135.9666</v>
      </c>
      <c r="Y415">
        <f t="shared" si="75"/>
        <v>12.065685837986113</v>
      </c>
      <c r="Z415">
        <f>Table1[[#This Row],[Accel (N)]]+Table1[[#This Row],[RR (N)]]+Table1[[#This Row],[Aero Drag (N)]]</f>
        <v>-319.46771416201369</v>
      </c>
      <c r="AA415">
        <f>Table1[[#This Row],[Total (N)]]*((E415/3.6)/1000)</f>
        <v>-1.5085975390983981</v>
      </c>
      <c r="AB415">
        <f>Table1[[#This Row],[Power (kW)]]*1000</f>
        <v>-1508.5975390983981</v>
      </c>
      <c r="AC415">
        <f>(Table1[[#This Row],[Power (kW)]]*1000)*D415</f>
        <v>-613999.19841304806</v>
      </c>
      <c r="AD415" s="25">
        <f t="shared" si="76"/>
        <v>1508.5975390983981</v>
      </c>
      <c r="AE415" s="25">
        <f t="shared" si="77"/>
        <v>0</v>
      </c>
      <c r="AF415" s="25">
        <f>SUM($AD$8:AD415)</f>
        <v>320945.80205834593</v>
      </c>
      <c r="AG415" s="25">
        <f>SUM($AE$8:AE415)</f>
        <v>841867.48119949782</v>
      </c>
      <c r="AH415" s="25"/>
      <c r="AI415" s="37">
        <f>SUM($AD$8:AD415)</f>
        <v>320945.80205834593</v>
      </c>
      <c r="AJ415" s="37">
        <f>SUM($AE$8:AE415)</f>
        <v>841867.48119949782</v>
      </c>
      <c r="AK415" s="37">
        <f t="shared" si="78"/>
        <v>224662.06144084214</v>
      </c>
    </row>
    <row r="416" spans="2:37" x14ac:dyDescent="0.3">
      <c r="B416" s="3" t="s">
        <v>47</v>
      </c>
      <c r="C416" s="3">
        <v>408</v>
      </c>
      <c r="D416" s="3">
        <v>408</v>
      </c>
      <c r="E416" s="10">
        <v>15.3</v>
      </c>
      <c r="F416" s="17">
        <f t="shared" si="79"/>
        <v>-0.38888888888888895</v>
      </c>
      <c r="G416" s="17">
        <f t="shared" si="80"/>
        <v>-1.4000000000000004</v>
      </c>
      <c r="S416">
        <f t="shared" si="70"/>
        <v>0</v>
      </c>
      <c r="T416">
        <f t="shared" si="71"/>
        <v>15.3</v>
      </c>
      <c r="U416">
        <f t="shared" si="72"/>
        <v>4.25</v>
      </c>
      <c r="W416">
        <f t="shared" si="73"/>
        <v>-385.00000000000006</v>
      </c>
      <c r="X416">
        <f t="shared" si="74"/>
        <v>135.9666</v>
      </c>
      <c r="Y416">
        <f t="shared" si="75"/>
        <v>9.7732055287687523</v>
      </c>
      <c r="Z416">
        <f>Table1[[#This Row],[Accel (N)]]+Table1[[#This Row],[RR (N)]]+Table1[[#This Row],[Aero Drag (N)]]</f>
        <v>-239.2601944712313</v>
      </c>
      <c r="AA416">
        <f>Table1[[#This Row],[Total (N)]]*((E416/3.6)/1000)</f>
        <v>-1.0168558265027332</v>
      </c>
      <c r="AB416">
        <f>Table1[[#This Row],[Power (kW)]]*1000</f>
        <v>-1016.8558265027332</v>
      </c>
      <c r="AC416">
        <f>(Table1[[#This Row],[Power (kW)]]*1000)*D416</f>
        <v>-414877.17721311515</v>
      </c>
      <c r="AD416" s="25">
        <f t="shared" si="76"/>
        <v>1016.8558265027332</v>
      </c>
      <c r="AE416" s="25">
        <f t="shared" si="77"/>
        <v>0</v>
      </c>
      <c r="AF416" s="25">
        <f>SUM($AD$8:AD416)</f>
        <v>321962.65788484865</v>
      </c>
      <c r="AG416" s="25">
        <f>SUM($AE$8:AE416)</f>
        <v>841867.48119949782</v>
      </c>
      <c r="AH416" s="25"/>
      <c r="AI416" s="37">
        <f>SUM($AD$8:AD416)</f>
        <v>321962.65788484865</v>
      </c>
      <c r="AJ416" s="37">
        <f>SUM($AE$8:AE416)</f>
        <v>841867.48119949782</v>
      </c>
      <c r="AK416" s="37">
        <f t="shared" si="78"/>
        <v>225373.86051939405</v>
      </c>
    </row>
    <row r="417" spans="2:37" x14ac:dyDescent="0.3">
      <c r="B417" s="3" t="s">
        <v>47</v>
      </c>
      <c r="C417" s="3">
        <v>409</v>
      </c>
      <c r="D417" s="3">
        <v>409</v>
      </c>
      <c r="E417" s="10">
        <v>14.2</v>
      </c>
      <c r="F417" s="17">
        <f t="shared" si="79"/>
        <v>-0.19444444444444448</v>
      </c>
      <c r="G417" s="17">
        <f t="shared" si="80"/>
        <v>-0.70000000000000018</v>
      </c>
      <c r="S417">
        <f t="shared" si="70"/>
        <v>0</v>
      </c>
      <c r="T417">
        <f t="shared" si="71"/>
        <v>14.2</v>
      </c>
      <c r="U417">
        <f t="shared" si="72"/>
        <v>3.9444444444444442</v>
      </c>
      <c r="W417">
        <f t="shared" si="73"/>
        <v>-192.50000000000003</v>
      </c>
      <c r="X417">
        <f t="shared" si="74"/>
        <v>135.9666</v>
      </c>
      <c r="Y417">
        <f t="shared" si="75"/>
        <v>8.4184252331194447</v>
      </c>
      <c r="Z417">
        <f>Table1[[#This Row],[Accel (N)]]+Table1[[#This Row],[RR (N)]]+Table1[[#This Row],[Aero Drag (N)]]</f>
        <v>-48.114974766880586</v>
      </c>
      <c r="AA417">
        <f>Table1[[#This Row],[Total (N)]]*((E417/3.6)/1000)</f>
        <v>-0.18978684491380673</v>
      </c>
      <c r="AB417">
        <f>Table1[[#This Row],[Power (kW)]]*1000</f>
        <v>-189.78684491380673</v>
      </c>
      <c r="AC417">
        <f>(Table1[[#This Row],[Power (kW)]]*1000)*D417</f>
        <v>-77622.819569746949</v>
      </c>
      <c r="AD417" s="25">
        <f t="shared" si="76"/>
        <v>189.78684491380673</v>
      </c>
      <c r="AE417" s="25">
        <f t="shared" si="77"/>
        <v>0</v>
      </c>
      <c r="AF417" s="25">
        <f>SUM($AD$8:AD417)</f>
        <v>322152.44472976244</v>
      </c>
      <c r="AG417" s="25">
        <f>SUM($AE$8:AE417)</f>
        <v>841867.48119949782</v>
      </c>
      <c r="AH417" s="25"/>
      <c r="AI417" s="37">
        <f>SUM($AD$8:AD417)</f>
        <v>322152.44472976244</v>
      </c>
      <c r="AJ417" s="37">
        <f>SUM($AE$8:AE417)</f>
        <v>841867.48119949782</v>
      </c>
      <c r="AK417" s="37">
        <f t="shared" si="78"/>
        <v>225506.71131083369</v>
      </c>
    </row>
    <row r="418" spans="2:37" x14ac:dyDescent="0.3">
      <c r="B418" s="3" t="s">
        <v>47</v>
      </c>
      <c r="C418" s="3">
        <v>410</v>
      </c>
      <c r="D418" s="3">
        <v>410</v>
      </c>
      <c r="E418" s="10">
        <v>13.9</v>
      </c>
      <c r="F418" s="17">
        <f t="shared" si="79"/>
        <v>-2.7777777777777679E-2</v>
      </c>
      <c r="G418" s="17">
        <f t="shared" si="80"/>
        <v>-9.9999999999999645E-2</v>
      </c>
      <c r="S418">
        <f t="shared" si="70"/>
        <v>0</v>
      </c>
      <c r="T418">
        <f t="shared" si="71"/>
        <v>13.9</v>
      </c>
      <c r="U418">
        <f t="shared" si="72"/>
        <v>3.8611111111111112</v>
      </c>
      <c r="W418">
        <f t="shared" si="73"/>
        <v>-27.499999999999901</v>
      </c>
      <c r="X418">
        <f t="shared" si="74"/>
        <v>135.9666</v>
      </c>
      <c r="Y418">
        <f t="shared" si="75"/>
        <v>8.0664746046965288</v>
      </c>
      <c r="Z418">
        <f>Table1[[#This Row],[Accel (N)]]+Table1[[#This Row],[RR (N)]]+Table1[[#This Row],[Aero Drag (N)]]</f>
        <v>116.53307460469662</v>
      </c>
      <c r="AA418">
        <f>Table1[[#This Row],[Total (N)]]*((E418/3.6)/1000)</f>
        <v>0.44994714916813416</v>
      </c>
      <c r="AB418">
        <f>Table1[[#This Row],[Power (kW)]]*1000</f>
        <v>449.94714916813416</v>
      </c>
      <c r="AC418">
        <f>(Table1[[#This Row],[Power (kW)]]*1000)*D418</f>
        <v>184478.33115893501</v>
      </c>
      <c r="AD418" s="25">
        <f t="shared" si="76"/>
        <v>0</v>
      </c>
      <c r="AE418" s="25">
        <f t="shared" si="77"/>
        <v>449.94714916813416</v>
      </c>
      <c r="AF418" s="25">
        <f>SUM($AD$8:AD418)</f>
        <v>322152.44472976244</v>
      </c>
      <c r="AG418" s="25">
        <f>SUM($AE$8:AE418)</f>
        <v>842317.42834866594</v>
      </c>
      <c r="AH418" s="25"/>
      <c r="AI418" s="37">
        <f>SUM($AD$8:AD418)</f>
        <v>322152.44472976244</v>
      </c>
      <c r="AJ418" s="37">
        <f>SUM($AE$8:AE418)</f>
        <v>842317.42834866594</v>
      </c>
      <c r="AK418" s="37">
        <f t="shared" si="78"/>
        <v>225506.71131083369</v>
      </c>
    </row>
    <row r="419" spans="2:37" x14ac:dyDescent="0.3">
      <c r="B419" s="3" t="s">
        <v>47</v>
      </c>
      <c r="C419" s="3">
        <v>411</v>
      </c>
      <c r="D419" s="3">
        <v>411</v>
      </c>
      <c r="E419" s="10">
        <v>14</v>
      </c>
      <c r="F419" s="17">
        <f t="shared" si="79"/>
        <v>4.1666666666666519E-2</v>
      </c>
      <c r="G419" s="17">
        <f t="shared" si="80"/>
        <v>0.14999999999999947</v>
      </c>
      <c r="S419">
        <f t="shared" si="70"/>
        <v>0</v>
      </c>
      <c r="T419">
        <f t="shared" si="71"/>
        <v>14</v>
      </c>
      <c r="U419">
        <f t="shared" si="72"/>
        <v>3.8888888888888888</v>
      </c>
      <c r="W419">
        <f t="shared" si="73"/>
        <v>41.249999999999851</v>
      </c>
      <c r="X419">
        <f t="shared" si="74"/>
        <v>135.9666</v>
      </c>
      <c r="Y419">
        <f t="shared" si="75"/>
        <v>8.1829564852777779</v>
      </c>
      <c r="Z419">
        <f>Table1[[#This Row],[Accel (N)]]+Table1[[#This Row],[RR (N)]]+Table1[[#This Row],[Aero Drag (N)]]</f>
        <v>185.39955648527763</v>
      </c>
      <c r="AA419">
        <f>Table1[[#This Row],[Total (N)]]*((E419/3.6)/1000)</f>
        <v>0.72099827522052407</v>
      </c>
      <c r="AB419">
        <f>Table1[[#This Row],[Power (kW)]]*1000</f>
        <v>720.99827522052408</v>
      </c>
      <c r="AC419">
        <f>(Table1[[#This Row],[Power (kW)]]*1000)*D419</f>
        <v>296330.29111563542</v>
      </c>
      <c r="AD419" s="25">
        <f t="shared" si="76"/>
        <v>0</v>
      </c>
      <c r="AE419" s="25">
        <f t="shared" si="77"/>
        <v>720.99827522052408</v>
      </c>
      <c r="AF419" s="25">
        <f>SUM($AD$8:AD419)</f>
        <v>322152.44472976244</v>
      </c>
      <c r="AG419" s="25">
        <f>SUM($AE$8:AE419)</f>
        <v>843038.42662388645</v>
      </c>
      <c r="AH419" s="25"/>
      <c r="AI419" s="37">
        <f>SUM($AD$8:AD419)</f>
        <v>322152.44472976244</v>
      </c>
      <c r="AJ419" s="37">
        <f>SUM($AE$8:AE419)</f>
        <v>843038.42662388645</v>
      </c>
      <c r="AK419" s="37">
        <f t="shared" si="78"/>
        <v>225506.71131083369</v>
      </c>
    </row>
    <row r="420" spans="2:37" x14ac:dyDescent="0.3">
      <c r="B420" s="3" t="s">
        <v>47</v>
      </c>
      <c r="C420" s="3">
        <v>412</v>
      </c>
      <c r="D420" s="3">
        <v>412</v>
      </c>
      <c r="E420" s="10">
        <v>14.2</v>
      </c>
      <c r="F420" s="17">
        <f t="shared" si="79"/>
        <v>6.9444444444444448E-2</v>
      </c>
      <c r="G420" s="17">
        <f t="shared" si="80"/>
        <v>0.25</v>
      </c>
      <c r="S420">
        <f t="shared" si="70"/>
        <v>0</v>
      </c>
      <c r="T420">
        <f t="shared" si="71"/>
        <v>14.2</v>
      </c>
      <c r="U420">
        <f t="shared" si="72"/>
        <v>3.9444444444444442</v>
      </c>
      <c r="W420">
        <f t="shared" si="73"/>
        <v>68.75</v>
      </c>
      <c r="X420">
        <f t="shared" si="74"/>
        <v>135.9666</v>
      </c>
      <c r="Y420">
        <f t="shared" si="75"/>
        <v>8.4184252331194447</v>
      </c>
      <c r="Z420">
        <f>Table1[[#This Row],[Accel (N)]]+Table1[[#This Row],[RR (N)]]+Table1[[#This Row],[Aero Drag (N)]]</f>
        <v>213.13502523311945</v>
      </c>
      <c r="AA420">
        <f>Table1[[#This Row],[Total (N)]]*((E420/3.6)/1000)</f>
        <v>0.8406992661973044</v>
      </c>
      <c r="AB420">
        <f>Table1[[#This Row],[Power (kW)]]*1000</f>
        <v>840.69926619730438</v>
      </c>
      <c r="AC420">
        <f>(Table1[[#This Row],[Power (kW)]]*1000)*D420</f>
        <v>346368.09767328942</v>
      </c>
      <c r="AD420" s="25">
        <f t="shared" si="76"/>
        <v>0</v>
      </c>
      <c r="AE420" s="25">
        <f t="shared" si="77"/>
        <v>840.69926619730438</v>
      </c>
      <c r="AF420" s="25">
        <f>SUM($AD$8:AD420)</f>
        <v>322152.44472976244</v>
      </c>
      <c r="AG420" s="25">
        <f>SUM($AE$8:AE420)</f>
        <v>843879.12589008373</v>
      </c>
      <c r="AH420" s="25"/>
      <c r="AI420" s="37">
        <f>SUM($AD$8:AD420)</f>
        <v>322152.44472976244</v>
      </c>
      <c r="AJ420" s="37">
        <f>SUM($AE$8:AE420)</f>
        <v>843879.12589008373</v>
      </c>
      <c r="AK420" s="37">
        <f t="shared" si="78"/>
        <v>225506.71131083369</v>
      </c>
    </row>
    <row r="421" spans="2:37" x14ac:dyDescent="0.3">
      <c r="B421" s="3" t="s">
        <v>47</v>
      </c>
      <c r="C421" s="3">
        <v>413</v>
      </c>
      <c r="D421" s="3">
        <v>413</v>
      </c>
      <c r="E421" s="10">
        <v>14.5</v>
      </c>
      <c r="F421" s="17">
        <f t="shared" si="79"/>
        <v>9.7222222222222363E-2</v>
      </c>
      <c r="G421" s="17">
        <f t="shared" si="80"/>
        <v>0.35000000000000053</v>
      </c>
      <c r="S421">
        <f t="shared" si="70"/>
        <v>0</v>
      </c>
      <c r="T421">
        <f t="shared" si="71"/>
        <v>14.5</v>
      </c>
      <c r="U421">
        <f t="shared" si="72"/>
        <v>4.0277777777777777</v>
      </c>
      <c r="W421">
        <f t="shared" si="73"/>
        <v>96.250000000000142</v>
      </c>
      <c r="X421">
        <f t="shared" si="74"/>
        <v>135.9666</v>
      </c>
      <c r="Y421">
        <f t="shared" si="75"/>
        <v>8.777890821579863</v>
      </c>
      <c r="Z421">
        <f>Table1[[#This Row],[Accel (N)]]+Table1[[#This Row],[RR (N)]]+Table1[[#This Row],[Aero Drag (N)]]</f>
        <v>240.99449082158</v>
      </c>
      <c r="AA421">
        <f>Table1[[#This Row],[Total (N)]]*((E421/3.6)/1000)</f>
        <v>0.97067225469803053</v>
      </c>
      <c r="AB421">
        <f>Table1[[#This Row],[Power (kW)]]*1000</f>
        <v>970.67225469803054</v>
      </c>
      <c r="AC421">
        <f>(Table1[[#This Row],[Power (kW)]]*1000)*D421</f>
        <v>400887.64119028661</v>
      </c>
      <c r="AD421" s="25">
        <f t="shared" si="76"/>
        <v>0</v>
      </c>
      <c r="AE421" s="25">
        <f t="shared" si="77"/>
        <v>970.67225469803054</v>
      </c>
      <c r="AF421" s="25">
        <f>SUM($AD$8:AD421)</f>
        <v>322152.44472976244</v>
      </c>
      <c r="AG421" s="25">
        <f>SUM($AE$8:AE421)</f>
        <v>844849.79814478173</v>
      </c>
      <c r="AH421" s="25"/>
      <c r="AI421" s="37">
        <f>SUM($AD$8:AD421)</f>
        <v>322152.44472976244</v>
      </c>
      <c r="AJ421" s="37">
        <f>SUM($AE$8:AE421)</f>
        <v>844849.79814478173</v>
      </c>
      <c r="AK421" s="37">
        <f t="shared" si="78"/>
        <v>225506.71131083369</v>
      </c>
    </row>
    <row r="422" spans="2:37" x14ac:dyDescent="0.3">
      <c r="B422" s="3" t="s">
        <v>47</v>
      </c>
      <c r="C422" s="3">
        <v>414</v>
      </c>
      <c r="D422" s="3">
        <v>414</v>
      </c>
      <c r="E422" s="10">
        <v>14.9</v>
      </c>
      <c r="F422" s="17">
        <f t="shared" si="79"/>
        <v>0.19444444444444448</v>
      </c>
      <c r="G422" s="17">
        <f t="shared" si="80"/>
        <v>0.70000000000000018</v>
      </c>
      <c r="S422">
        <f t="shared" si="70"/>
        <v>0</v>
      </c>
      <c r="T422">
        <f t="shared" si="71"/>
        <v>14.9</v>
      </c>
      <c r="U422">
        <f t="shared" si="72"/>
        <v>4.1388888888888893</v>
      </c>
      <c r="W422">
        <f t="shared" si="73"/>
        <v>192.50000000000003</v>
      </c>
      <c r="X422">
        <f t="shared" si="74"/>
        <v>135.9666</v>
      </c>
      <c r="Y422">
        <f t="shared" si="75"/>
        <v>9.2688682106965317</v>
      </c>
      <c r="Z422">
        <f>Table1[[#This Row],[Accel (N)]]+Table1[[#This Row],[RR (N)]]+Table1[[#This Row],[Aero Drag (N)]]</f>
        <v>337.73546821069658</v>
      </c>
      <c r="AA422">
        <f>Table1[[#This Row],[Total (N)]]*((E422/3.6)/1000)</f>
        <v>1.3978495767609387</v>
      </c>
      <c r="AB422">
        <f>Table1[[#This Row],[Power (kW)]]*1000</f>
        <v>1397.8495767609386</v>
      </c>
      <c r="AC422">
        <f>(Table1[[#This Row],[Power (kW)]]*1000)*D422</f>
        <v>578709.72477902856</v>
      </c>
      <c r="AD422" s="25">
        <f t="shared" si="76"/>
        <v>0</v>
      </c>
      <c r="AE422" s="25">
        <f t="shared" si="77"/>
        <v>1397.8495767609386</v>
      </c>
      <c r="AF422" s="25">
        <f>SUM($AD$8:AD422)</f>
        <v>322152.44472976244</v>
      </c>
      <c r="AG422" s="25">
        <f>SUM($AE$8:AE422)</f>
        <v>846247.64772154263</v>
      </c>
      <c r="AH422" s="25"/>
      <c r="AI422" s="37">
        <f>SUM($AD$8:AD422)</f>
        <v>322152.44472976244</v>
      </c>
      <c r="AJ422" s="37">
        <f>SUM($AE$8:AE422)</f>
        <v>846247.64772154263</v>
      </c>
      <c r="AK422" s="37">
        <f t="shared" si="78"/>
        <v>225506.71131083369</v>
      </c>
    </row>
    <row r="423" spans="2:37" x14ac:dyDescent="0.3">
      <c r="B423" s="3" t="s">
        <v>47</v>
      </c>
      <c r="C423" s="3">
        <v>415</v>
      </c>
      <c r="D423" s="3">
        <v>415</v>
      </c>
      <c r="E423" s="10">
        <v>15.9</v>
      </c>
      <c r="F423" s="17">
        <f t="shared" si="79"/>
        <v>0.34722222222222199</v>
      </c>
      <c r="G423" s="17">
        <f t="shared" si="80"/>
        <v>1.2499999999999991</v>
      </c>
      <c r="S423">
        <f t="shared" si="70"/>
        <v>0</v>
      </c>
      <c r="T423">
        <f t="shared" si="71"/>
        <v>15.9</v>
      </c>
      <c r="U423">
        <f t="shared" si="72"/>
        <v>4.416666666666667</v>
      </c>
      <c r="W423">
        <f t="shared" si="73"/>
        <v>343.74999999999977</v>
      </c>
      <c r="X423">
        <f t="shared" si="74"/>
        <v>135.9666</v>
      </c>
      <c r="Y423">
        <f t="shared" si="75"/>
        <v>10.554761372668752</v>
      </c>
      <c r="Z423">
        <f>Table1[[#This Row],[Accel (N)]]+Table1[[#This Row],[RR (N)]]+Table1[[#This Row],[Aero Drag (N)]]</f>
        <v>490.27136137266848</v>
      </c>
      <c r="AA423">
        <f>Table1[[#This Row],[Total (N)]]*((E423/3.6)/1000)</f>
        <v>2.1653651793959527</v>
      </c>
      <c r="AB423">
        <f>Table1[[#This Row],[Power (kW)]]*1000</f>
        <v>2165.365179395953</v>
      </c>
      <c r="AC423">
        <f>(Table1[[#This Row],[Power (kW)]]*1000)*D423</f>
        <v>898626.54944932053</v>
      </c>
      <c r="AD423" s="25">
        <f t="shared" si="76"/>
        <v>0</v>
      </c>
      <c r="AE423" s="25">
        <f t="shared" si="77"/>
        <v>2165.365179395953</v>
      </c>
      <c r="AF423" s="25">
        <f>SUM($AD$8:AD423)</f>
        <v>322152.44472976244</v>
      </c>
      <c r="AG423" s="25">
        <f>SUM($AE$8:AE423)</f>
        <v>848413.01290093863</v>
      </c>
      <c r="AH423" s="25"/>
      <c r="AI423" s="37">
        <f>SUM($AD$8:AD423)</f>
        <v>322152.44472976244</v>
      </c>
      <c r="AJ423" s="37">
        <f>SUM($AE$8:AE423)</f>
        <v>848413.01290093863</v>
      </c>
      <c r="AK423" s="37">
        <f t="shared" si="78"/>
        <v>225506.71131083369</v>
      </c>
    </row>
    <row r="424" spans="2:37" x14ac:dyDescent="0.3">
      <c r="B424" s="3" t="s">
        <v>47</v>
      </c>
      <c r="C424" s="3">
        <v>416</v>
      </c>
      <c r="D424" s="3">
        <v>416</v>
      </c>
      <c r="E424" s="10">
        <v>17.399999999999999</v>
      </c>
      <c r="F424" s="17">
        <f t="shared" si="79"/>
        <v>0.38888888888888873</v>
      </c>
      <c r="G424" s="17">
        <f t="shared" si="80"/>
        <v>1.3999999999999995</v>
      </c>
      <c r="S424">
        <f t="shared" si="70"/>
        <v>0</v>
      </c>
      <c r="T424">
        <f t="shared" si="71"/>
        <v>17.399999999999999</v>
      </c>
      <c r="U424">
        <f t="shared" si="72"/>
        <v>4.833333333333333</v>
      </c>
      <c r="W424">
        <f t="shared" si="73"/>
        <v>384.99999999999983</v>
      </c>
      <c r="X424">
        <f t="shared" si="74"/>
        <v>135.9666</v>
      </c>
      <c r="Y424">
        <f t="shared" si="75"/>
        <v>12.640162783075001</v>
      </c>
      <c r="Z424">
        <f>Table1[[#This Row],[Accel (N)]]+Table1[[#This Row],[RR (N)]]+Table1[[#This Row],[Aero Drag (N)]]</f>
        <v>533.60676278307483</v>
      </c>
      <c r="AA424">
        <f>Table1[[#This Row],[Total (N)]]*((E424/3.6)/1000)</f>
        <v>2.5790993534515279</v>
      </c>
      <c r="AB424">
        <f>Table1[[#This Row],[Power (kW)]]*1000</f>
        <v>2579.0993534515278</v>
      </c>
      <c r="AC424">
        <f>(Table1[[#This Row],[Power (kW)]]*1000)*D424</f>
        <v>1072905.3310358357</v>
      </c>
      <c r="AD424" s="25">
        <f t="shared" si="76"/>
        <v>0</v>
      </c>
      <c r="AE424" s="25">
        <f t="shared" si="77"/>
        <v>2579.0993534515278</v>
      </c>
      <c r="AF424" s="25">
        <f>SUM($AD$8:AD424)</f>
        <v>322152.44472976244</v>
      </c>
      <c r="AG424" s="25">
        <f>SUM($AE$8:AE424)</f>
        <v>850992.11225439014</v>
      </c>
      <c r="AH424" s="25"/>
      <c r="AI424" s="37">
        <f>SUM($AD$8:AD424)</f>
        <v>322152.44472976244</v>
      </c>
      <c r="AJ424" s="37">
        <f>SUM($AE$8:AE424)</f>
        <v>850992.11225439014</v>
      </c>
      <c r="AK424" s="37">
        <f t="shared" si="78"/>
        <v>225506.71131083369</v>
      </c>
    </row>
    <row r="425" spans="2:37" x14ac:dyDescent="0.3">
      <c r="B425" s="3" t="s">
        <v>47</v>
      </c>
      <c r="C425" s="3">
        <v>417</v>
      </c>
      <c r="D425" s="3">
        <v>417</v>
      </c>
      <c r="E425" s="10">
        <v>18.7</v>
      </c>
      <c r="F425" s="17">
        <f t="shared" si="79"/>
        <v>0.23611111111111149</v>
      </c>
      <c r="G425" s="17">
        <f t="shared" si="80"/>
        <v>0.85000000000000142</v>
      </c>
      <c r="S425">
        <f t="shared" si="70"/>
        <v>0</v>
      </c>
      <c r="T425">
        <f t="shared" si="71"/>
        <v>18.7</v>
      </c>
      <c r="U425">
        <f t="shared" si="72"/>
        <v>5.1944444444444438</v>
      </c>
      <c r="W425">
        <f t="shared" si="73"/>
        <v>233.75000000000037</v>
      </c>
      <c r="X425">
        <f t="shared" si="74"/>
        <v>135.9666</v>
      </c>
      <c r="Y425">
        <f t="shared" si="75"/>
        <v>14.599479863963193</v>
      </c>
      <c r="Z425">
        <f>Table1[[#This Row],[Accel (N)]]+Table1[[#This Row],[RR (N)]]+Table1[[#This Row],[Aero Drag (N)]]</f>
        <v>384.31607986396358</v>
      </c>
      <c r="AA425">
        <f>Table1[[#This Row],[Total (N)]]*((E425/3.6)/1000)</f>
        <v>1.9963085259600326</v>
      </c>
      <c r="AB425">
        <f>Table1[[#This Row],[Power (kW)]]*1000</f>
        <v>1996.3085259600325</v>
      </c>
      <c r="AC425">
        <f>(Table1[[#This Row],[Power (kW)]]*1000)*D425</f>
        <v>832460.65532533359</v>
      </c>
      <c r="AD425" s="25">
        <f t="shared" si="76"/>
        <v>0</v>
      </c>
      <c r="AE425" s="25">
        <f t="shared" si="77"/>
        <v>1996.3085259600325</v>
      </c>
      <c r="AF425" s="25">
        <f>SUM($AD$8:AD425)</f>
        <v>322152.44472976244</v>
      </c>
      <c r="AG425" s="25">
        <f>SUM($AE$8:AE425)</f>
        <v>852988.42078035022</v>
      </c>
      <c r="AH425" s="25"/>
      <c r="AI425" s="37">
        <f>SUM($AD$8:AD425)</f>
        <v>322152.44472976244</v>
      </c>
      <c r="AJ425" s="37">
        <f>SUM($AE$8:AE425)</f>
        <v>852988.42078035022</v>
      </c>
      <c r="AK425" s="37">
        <f t="shared" si="78"/>
        <v>225506.71131083369</v>
      </c>
    </row>
    <row r="426" spans="2:37" x14ac:dyDescent="0.3">
      <c r="B426" s="3" t="s">
        <v>47</v>
      </c>
      <c r="C426" s="3">
        <v>418</v>
      </c>
      <c r="D426" s="3">
        <v>418</v>
      </c>
      <c r="E426" s="10">
        <v>19.100000000000001</v>
      </c>
      <c r="F426" s="17">
        <f t="shared" si="79"/>
        <v>1.3888888888889086E-2</v>
      </c>
      <c r="G426" s="17">
        <f t="shared" si="80"/>
        <v>5.0000000000000711E-2</v>
      </c>
      <c r="S426">
        <f t="shared" si="70"/>
        <v>0</v>
      </c>
      <c r="T426">
        <f t="shared" si="71"/>
        <v>19.100000000000001</v>
      </c>
      <c r="U426">
        <f t="shared" si="72"/>
        <v>5.3055555555555562</v>
      </c>
      <c r="W426">
        <f t="shared" si="73"/>
        <v>13.750000000000195</v>
      </c>
      <c r="X426">
        <f t="shared" si="74"/>
        <v>135.9666</v>
      </c>
      <c r="Y426">
        <f t="shared" si="75"/>
        <v>15.230736507113201</v>
      </c>
      <c r="Z426">
        <f>Table1[[#This Row],[Accel (N)]]+Table1[[#This Row],[RR (N)]]+Table1[[#This Row],[Aero Drag (N)]]</f>
        <v>164.94733650711339</v>
      </c>
      <c r="AA426">
        <f>Table1[[#This Row],[Total (N)]]*((E426/3.6)/1000)</f>
        <v>0.8751372575794073</v>
      </c>
      <c r="AB426">
        <f>Table1[[#This Row],[Power (kW)]]*1000</f>
        <v>875.13725757940733</v>
      </c>
      <c r="AC426">
        <f>(Table1[[#This Row],[Power (kW)]]*1000)*D426</f>
        <v>365807.37366819225</v>
      </c>
      <c r="AD426" s="25">
        <f t="shared" si="76"/>
        <v>0</v>
      </c>
      <c r="AE426" s="25">
        <f t="shared" si="77"/>
        <v>875.13725757940733</v>
      </c>
      <c r="AF426" s="25">
        <f>SUM($AD$8:AD426)</f>
        <v>322152.44472976244</v>
      </c>
      <c r="AG426" s="25">
        <f>SUM($AE$8:AE426)</f>
        <v>853863.55803792959</v>
      </c>
      <c r="AH426" s="25"/>
      <c r="AI426" s="37">
        <f>SUM($AD$8:AD426)</f>
        <v>322152.44472976244</v>
      </c>
      <c r="AJ426" s="37">
        <f>SUM($AE$8:AE426)</f>
        <v>853863.55803792959</v>
      </c>
      <c r="AK426" s="37">
        <f t="shared" si="78"/>
        <v>225506.71131083369</v>
      </c>
    </row>
    <row r="427" spans="2:37" x14ac:dyDescent="0.3">
      <c r="B427" s="3" t="s">
        <v>47</v>
      </c>
      <c r="C427" s="3">
        <v>419</v>
      </c>
      <c r="D427" s="3">
        <v>419</v>
      </c>
      <c r="E427" s="10">
        <v>18.8</v>
      </c>
      <c r="F427" s="17">
        <f t="shared" si="79"/>
        <v>-0.20833333333333331</v>
      </c>
      <c r="G427" s="17">
        <f t="shared" si="80"/>
        <v>-0.75</v>
      </c>
      <c r="S427">
        <f t="shared" si="70"/>
        <v>0</v>
      </c>
      <c r="T427">
        <f t="shared" si="71"/>
        <v>18.8</v>
      </c>
      <c r="U427">
        <f t="shared" si="72"/>
        <v>5.2222222222222223</v>
      </c>
      <c r="W427">
        <f t="shared" si="73"/>
        <v>-206.24999999999997</v>
      </c>
      <c r="X427">
        <f t="shared" si="74"/>
        <v>135.9666</v>
      </c>
      <c r="Y427">
        <f t="shared" si="75"/>
        <v>14.756041531411112</v>
      </c>
      <c r="Z427">
        <f>Table1[[#This Row],[Accel (N)]]+Table1[[#This Row],[RR (N)]]+Table1[[#This Row],[Aero Drag (N)]]</f>
        <v>-55.527358468588858</v>
      </c>
      <c r="AA427">
        <f>Table1[[#This Row],[Total (N)]]*((E427/3.6)/1000)</f>
        <v>-0.28997620533596408</v>
      </c>
      <c r="AB427">
        <f>Table1[[#This Row],[Power (kW)]]*1000</f>
        <v>-289.9762053359641</v>
      </c>
      <c r="AC427">
        <f>(Table1[[#This Row],[Power (kW)]]*1000)*D427</f>
        <v>-121500.03003576896</v>
      </c>
      <c r="AD427" s="25">
        <f t="shared" si="76"/>
        <v>289.9762053359641</v>
      </c>
      <c r="AE427" s="25">
        <f t="shared" si="77"/>
        <v>0</v>
      </c>
      <c r="AF427" s="25">
        <f>SUM($AD$8:AD427)</f>
        <v>322442.42093509843</v>
      </c>
      <c r="AG427" s="25">
        <f>SUM($AE$8:AE427)</f>
        <v>853863.55803792959</v>
      </c>
      <c r="AH427" s="25"/>
      <c r="AI427" s="37">
        <f>SUM($AD$8:AD427)</f>
        <v>322442.42093509843</v>
      </c>
      <c r="AJ427" s="37">
        <f>SUM($AE$8:AE427)</f>
        <v>853863.55803792959</v>
      </c>
      <c r="AK427" s="37">
        <f t="shared" si="78"/>
        <v>225709.69465456888</v>
      </c>
    </row>
    <row r="428" spans="2:37" x14ac:dyDescent="0.3">
      <c r="B428" s="3" t="s">
        <v>47</v>
      </c>
      <c r="C428" s="3">
        <v>420</v>
      </c>
      <c r="D428" s="3">
        <v>420</v>
      </c>
      <c r="E428" s="10">
        <v>17.600000000000001</v>
      </c>
      <c r="F428" s="17">
        <f t="shared" si="79"/>
        <v>-0.30555555555555547</v>
      </c>
      <c r="G428" s="17">
        <f t="shared" si="80"/>
        <v>-1.0999999999999996</v>
      </c>
      <c r="S428">
        <f t="shared" si="70"/>
        <v>0</v>
      </c>
      <c r="T428">
        <f t="shared" si="71"/>
        <v>17.600000000000001</v>
      </c>
      <c r="U428">
        <f t="shared" si="72"/>
        <v>4.8888888888888893</v>
      </c>
      <c r="W428">
        <f t="shared" si="73"/>
        <v>-302.49999999999989</v>
      </c>
      <c r="X428">
        <f t="shared" si="74"/>
        <v>135.9666</v>
      </c>
      <c r="Y428">
        <f t="shared" si="75"/>
        <v>12.932411228977781</v>
      </c>
      <c r="Z428">
        <f>Table1[[#This Row],[Accel (N)]]+Table1[[#This Row],[RR (N)]]+Table1[[#This Row],[Aero Drag (N)]]</f>
        <v>-153.60098877102212</v>
      </c>
      <c r="AA428">
        <f>Table1[[#This Row],[Total (N)]]*((E428/3.6)/1000)</f>
        <v>-0.75093816732499719</v>
      </c>
      <c r="AB428">
        <f>Table1[[#This Row],[Power (kW)]]*1000</f>
        <v>-750.93816732499715</v>
      </c>
      <c r="AC428">
        <f>(Table1[[#This Row],[Power (kW)]]*1000)*D428</f>
        <v>-315394.03027649882</v>
      </c>
      <c r="AD428" s="25">
        <f t="shared" si="76"/>
        <v>750.93816732499715</v>
      </c>
      <c r="AE428" s="25">
        <f t="shared" si="77"/>
        <v>0</v>
      </c>
      <c r="AF428" s="25">
        <f>SUM($AD$8:AD428)</f>
        <v>323193.35910242342</v>
      </c>
      <c r="AG428" s="25">
        <f>SUM($AE$8:AE428)</f>
        <v>853863.55803792959</v>
      </c>
      <c r="AH428" s="25"/>
      <c r="AI428" s="37">
        <f>SUM($AD$8:AD428)</f>
        <v>323193.35910242342</v>
      </c>
      <c r="AJ428" s="37">
        <f>SUM($AE$8:AE428)</f>
        <v>853863.55803792959</v>
      </c>
      <c r="AK428" s="37">
        <f t="shared" si="78"/>
        <v>226235.35137169639</v>
      </c>
    </row>
    <row r="429" spans="2:37" x14ac:dyDescent="0.3">
      <c r="B429" s="3" t="s">
        <v>47</v>
      </c>
      <c r="C429" s="3">
        <v>421</v>
      </c>
      <c r="D429" s="3">
        <v>421</v>
      </c>
      <c r="E429" s="10">
        <v>16.600000000000001</v>
      </c>
      <c r="F429" s="17">
        <f t="shared" si="79"/>
        <v>-0.19444444444444473</v>
      </c>
      <c r="G429" s="17">
        <f t="shared" si="80"/>
        <v>-0.70000000000000107</v>
      </c>
      <c r="S429">
        <f t="shared" si="70"/>
        <v>0</v>
      </c>
      <c r="T429">
        <f t="shared" si="71"/>
        <v>16.600000000000001</v>
      </c>
      <c r="U429">
        <f t="shared" si="72"/>
        <v>4.6111111111111116</v>
      </c>
      <c r="W429">
        <f t="shared" si="73"/>
        <v>-192.50000000000028</v>
      </c>
      <c r="X429">
        <f t="shared" si="74"/>
        <v>135.9666</v>
      </c>
      <c r="Y429">
        <f t="shared" si="75"/>
        <v>11.504568821852782</v>
      </c>
      <c r="Z429">
        <f>Table1[[#This Row],[Accel (N)]]+Table1[[#This Row],[RR (N)]]+Table1[[#This Row],[Aero Drag (N)]]</f>
        <v>-45.028831178147499</v>
      </c>
      <c r="AA429">
        <f>Table1[[#This Row],[Total (N)]]*((E429/3.6)/1000)</f>
        <v>-0.20763294376590238</v>
      </c>
      <c r="AB429">
        <f>Table1[[#This Row],[Power (kW)]]*1000</f>
        <v>-207.63294376590238</v>
      </c>
      <c r="AC429">
        <f>(Table1[[#This Row],[Power (kW)]]*1000)*D429</f>
        <v>-87413.469325444908</v>
      </c>
      <c r="AD429" s="25">
        <f t="shared" si="76"/>
        <v>207.63294376590238</v>
      </c>
      <c r="AE429" s="25">
        <f t="shared" si="77"/>
        <v>0</v>
      </c>
      <c r="AF429" s="25">
        <f>SUM($AD$8:AD429)</f>
        <v>323400.99204618932</v>
      </c>
      <c r="AG429" s="25">
        <f>SUM($AE$8:AE429)</f>
        <v>853863.55803792959</v>
      </c>
      <c r="AH429" s="25"/>
      <c r="AI429" s="37">
        <f>SUM($AD$8:AD429)</f>
        <v>323400.99204618932</v>
      </c>
      <c r="AJ429" s="37">
        <f>SUM($AE$8:AE429)</f>
        <v>853863.55803792959</v>
      </c>
      <c r="AK429" s="37">
        <f t="shared" si="78"/>
        <v>226380.6944323325</v>
      </c>
    </row>
    <row r="430" spans="2:37" x14ac:dyDescent="0.3">
      <c r="B430" s="3" t="s">
        <v>47</v>
      </c>
      <c r="C430" s="3">
        <v>422</v>
      </c>
      <c r="D430" s="3">
        <v>422</v>
      </c>
      <c r="E430" s="10">
        <v>16.2</v>
      </c>
      <c r="F430" s="17">
        <f t="shared" si="79"/>
        <v>-2.7777777777778172E-2</v>
      </c>
      <c r="G430" s="17">
        <f t="shared" si="80"/>
        <v>-0.10000000000000142</v>
      </c>
      <c r="S430">
        <f t="shared" si="70"/>
        <v>0</v>
      </c>
      <c r="T430">
        <f t="shared" si="71"/>
        <v>16.2</v>
      </c>
      <c r="U430">
        <f t="shared" si="72"/>
        <v>4.5</v>
      </c>
      <c r="W430">
        <f t="shared" si="73"/>
        <v>-27.500000000000391</v>
      </c>
      <c r="X430">
        <f t="shared" si="74"/>
        <v>135.9666</v>
      </c>
      <c r="Y430">
        <f t="shared" si="75"/>
        <v>10.956811734675002</v>
      </c>
      <c r="Z430">
        <f>Table1[[#This Row],[Accel (N)]]+Table1[[#This Row],[RR (N)]]+Table1[[#This Row],[Aero Drag (N)]]</f>
        <v>119.4234117346746</v>
      </c>
      <c r="AA430">
        <f>Table1[[#This Row],[Total (N)]]*((E430/3.6)/1000)</f>
        <v>0.53740535280603563</v>
      </c>
      <c r="AB430">
        <f>Table1[[#This Row],[Power (kW)]]*1000</f>
        <v>537.40535280603558</v>
      </c>
      <c r="AC430">
        <f>(Table1[[#This Row],[Power (kW)]]*1000)*D430</f>
        <v>226785.058884147</v>
      </c>
      <c r="AD430" s="25">
        <f t="shared" si="76"/>
        <v>0</v>
      </c>
      <c r="AE430" s="25">
        <f t="shared" si="77"/>
        <v>537.40535280603558</v>
      </c>
      <c r="AF430" s="25">
        <f>SUM($AD$8:AD430)</f>
        <v>323400.99204618932</v>
      </c>
      <c r="AG430" s="25">
        <f>SUM($AE$8:AE430)</f>
        <v>854400.96339073568</v>
      </c>
      <c r="AH430" s="25"/>
      <c r="AI430" s="37">
        <f>SUM($AD$8:AD430)</f>
        <v>323400.99204618932</v>
      </c>
      <c r="AJ430" s="37">
        <f>SUM($AE$8:AE430)</f>
        <v>854400.96339073568</v>
      </c>
      <c r="AK430" s="37">
        <f t="shared" si="78"/>
        <v>226380.6944323325</v>
      </c>
    </row>
    <row r="431" spans="2:37" x14ac:dyDescent="0.3">
      <c r="B431" s="3" t="s">
        <v>47</v>
      </c>
      <c r="C431" s="3">
        <v>423</v>
      </c>
      <c r="D431" s="3">
        <v>423</v>
      </c>
      <c r="E431" s="10">
        <v>16.399999999999999</v>
      </c>
      <c r="F431" s="17">
        <f t="shared" si="79"/>
        <v>0.1388888888888889</v>
      </c>
      <c r="G431" s="17">
        <f t="shared" si="80"/>
        <v>0.5</v>
      </c>
      <c r="S431">
        <f t="shared" si="70"/>
        <v>0</v>
      </c>
      <c r="T431">
        <f t="shared" si="71"/>
        <v>16.399999999999999</v>
      </c>
      <c r="U431">
        <f t="shared" si="72"/>
        <v>4.5555555555555554</v>
      </c>
      <c r="W431">
        <f t="shared" si="73"/>
        <v>137.5</v>
      </c>
      <c r="X431">
        <f t="shared" si="74"/>
        <v>135.9666</v>
      </c>
      <c r="Y431">
        <f t="shared" si="75"/>
        <v>11.229020287144445</v>
      </c>
      <c r="Z431">
        <f>Table1[[#This Row],[Accel (N)]]+Table1[[#This Row],[RR (N)]]+Table1[[#This Row],[Aero Drag (N)]]</f>
        <v>284.69562028714444</v>
      </c>
      <c r="AA431">
        <f>Table1[[#This Row],[Total (N)]]*((E431/3.6)/1000)</f>
        <v>1.2969467146414357</v>
      </c>
      <c r="AB431">
        <f>Table1[[#This Row],[Power (kW)]]*1000</f>
        <v>1296.9467146414358</v>
      </c>
      <c r="AC431">
        <f>(Table1[[#This Row],[Power (kW)]]*1000)*D431</f>
        <v>548608.46029332734</v>
      </c>
      <c r="AD431" s="25">
        <f t="shared" si="76"/>
        <v>0</v>
      </c>
      <c r="AE431" s="25">
        <f t="shared" si="77"/>
        <v>1296.9467146414358</v>
      </c>
      <c r="AF431" s="25">
        <f>SUM($AD$8:AD431)</f>
        <v>323400.99204618932</v>
      </c>
      <c r="AG431" s="25">
        <f>SUM($AE$8:AE431)</f>
        <v>855697.91010537709</v>
      </c>
      <c r="AH431" s="25"/>
      <c r="AI431" s="37">
        <f>SUM($AD$8:AD431)</f>
        <v>323400.99204618932</v>
      </c>
      <c r="AJ431" s="37">
        <f>SUM($AE$8:AE431)</f>
        <v>855697.91010537709</v>
      </c>
      <c r="AK431" s="37">
        <f t="shared" si="78"/>
        <v>226380.6944323325</v>
      </c>
    </row>
    <row r="432" spans="2:37" x14ac:dyDescent="0.3">
      <c r="B432" s="3" t="s">
        <v>47</v>
      </c>
      <c r="C432" s="3">
        <v>424</v>
      </c>
      <c r="D432" s="3">
        <v>424</v>
      </c>
      <c r="E432" s="10">
        <v>17.2</v>
      </c>
      <c r="F432" s="17">
        <f t="shared" si="79"/>
        <v>0.37500000000000039</v>
      </c>
      <c r="G432" s="17">
        <f t="shared" si="80"/>
        <v>1.3500000000000014</v>
      </c>
      <c r="S432">
        <f t="shared" si="70"/>
        <v>0</v>
      </c>
      <c r="T432">
        <f t="shared" si="71"/>
        <v>17.2</v>
      </c>
      <c r="U432">
        <f t="shared" si="72"/>
        <v>4.7777777777777777</v>
      </c>
      <c r="W432">
        <f t="shared" si="73"/>
        <v>371.2500000000004</v>
      </c>
      <c r="X432">
        <f t="shared" si="74"/>
        <v>135.9666</v>
      </c>
      <c r="Y432">
        <f t="shared" si="75"/>
        <v>12.351254319411112</v>
      </c>
      <c r="Z432">
        <f>Table1[[#This Row],[Accel (N)]]+Table1[[#This Row],[RR (N)]]+Table1[[#This Row],[Aero Drag (N)]]</f>
        <v>519.56785431941148</v>
      </c>
      <c r="AA432">
        <f>Table1[[#This Row],[Total (N)]]*((E432/3.6)/1000)</f>
        <v>2.4823797484149659</v>
      </c>
      <c r="AB432">
        <f>Table1[[#This Row],[Power (kW)]]*1000</f>
        <v>2482.3797484149659</v>
      </c>
      <c r="AC432">
        <f>(Table1[[#This Row],[Power (kW)]]*1000)*D432</f>
        <v>1052529.0133279455</v>
      </c>
      <c r="AD432" s="25">
        <f t="shared" si="76"/>
        <v>0</v>
      </c>
      <c r="AE432" s="25">
        <f t="shared" si="77"/>
        <v>2482.3797484149659</v>
      </c>
      <c r="AF432" s="25">
        <f>SUM($AD$8:AD432)</f>
        <v>323400.99204618932</v>
      </c>
      <c r="AG432" s="25">
        <f>SUM($AE$8:AE432)</f>
        <v>858180.28985379206</v>
      </c>
      <c r="AH432" s="25"/>
      <c r="AI432" s="37">
        <f>SUM($AD$8:AD432)</f>
        <v>323400.99204618932</v>
      </c>
      <c r="AJ432" s="37">
        <f>SUM($AE$8:AE432)</f>
        <v>858180.28985379206</v>
      </c>
      <c r="AK432" s="37">
        <f t="shared" si="78"/>
        <v>226380.6944323325</v>
      </c>
    </row>
    <row r="433" spans="2:37" x14ac:dyDescent="0.3">
      <c r="B433" s="3" t="s">
        <v>47</v>
      </c>
      <c r="C433" s="3">
        <v>425</v>
      </c>
      <c r="D433" s="3">
        <v>425</v>
      </c>
      <c r="E433" s="10">
        <v>19.100000000000001</v>
      </c>
      <c r="F433" s="17">
        <f t="shared" si="79"/>
        <v>0.75000000000000022</v>
      </c>
      <c r="G433" s="17">
        <f t="shared" si="80"/>
        <v>2.7000000000000011</v>
      </c>
      <c r="S433">
        <f t="shared" si="70"/>
        <v>0</v>
      </c>
      <c r="T433">
        <f t="shared" si="71"/>
        <v>19.100000000000001</v>
      </c>
      <c r="U433">
        <f t="shared" si="72"/>
        <v>5.3055555555555562</v>
      </c>
      <c r="W433">
        <f t="shared" si="73"/>
        <v>742.50000000000023</v>
      </c>
      <c r="X433">
        <f t="shared" si="74"/>
        <v>135.9666</v>
      </c>
      <c r="Y433">
        <f t="shared" si="75"/>
        <v>15.230736507113201</v>
      </c>
      <c r="Z433">
        <f>Table1[[#This Row],[Accel (N)]]+Table1[[#This Row],[RR (N)]]+Table1[[#This Row],[Aero Drag (N)]]</f>
        <v>893.69733650711339</v>
      </c>
      <c r="AA433">
        <f>Table1[[#This Row],[Total (N)]]*((E433/3.6)/1000)</f>
        <v>4.7415608686905193</v>
      </c>
      <c r="AB433">
        <f>Table1[[#This Row],[Power (kW)]]*1000</f>
        <v>4741.5608686905189</v>
      </c>
      <c r="AC433">
        <f>(Table1[[#This Row],[Power (kW)]]*1000)*D433</f>
        <v>2015163.3691934706</v>
      </c>
      <c r="AD433" s="25">
        <f t="shared" si="76"/>
        <v>0</v>
      </c>
      <c r="AE433" s="25">
        <f t="shared" si="77"/>
        <v>4741.5608686905189</v>
      </c>
      <c r="AF433" s="25">
        <f>SUM($AD$8:AD433)</f>
        <v>323400.99204618932</v>
      </c>
      <c r="AG433" s="25">
        <f>SUM($AE$8:AE433)</f>
        <v>862921.85072248254</v>
      </c>
      <c r="AH433" s="25"/>
      <c r="AI433" s="37">
        <f>SUM($AD$8:AD433)</f>
        <v>323400.99204618932</v>
      </c>
      <c r="AJ433" s="37">
        <f>SUM($AE$8:AE433)</f>
        <v>862921.85072248254</v>
      </c>
      <c r="AK433" s="37">
        <f t="shared" si="78"/>
        <v>226380.6944323325</v>
      </c>
    </row>
    <row r="434" spans="2:37" x14ac:dyDescent="0.3">
      <c r="B434" s="3" t="s">
        <v>47</v>
      </c>
      <c r="C434" s="3">
        <v>426</v>
      </c>
      <c r="D434" s="3">
        <v>426</v>
      </c>
      <c r="E434" s="10">
        <v>22.6</v>
      </c>
      <c r="F434" s="17">
        <f t="shared" si="79"/>
        <v>1.1527777777777775</v>
      </c>
      <c r="G434" s="17">
        <f t="shared" si="80"/>
        <v>4.1499999999999986</v>
      </c>
      <c r="S434">
        <f t="shared" si="70"/>
        <v>0</v>
      </c>
      <c r="T434">
        <f t="shared" si="71"/>
        <v>22.6</v>
      </c>
      <c r="U434">
        <f t="shared" si="72"/>
        <v>6.2777777777777777</v>
      </c>
      <c r="W434">
        <f t="shared" si="73"/>
        <v>1141.2499999999998</v>
      </c>
      <c r="X434">
        <f t="shared" si="74"/>
        <v>135.9666</v>
      </c>
      <c r="Y434">
        <f t="shared" si="75"/>
        <v>21.324116604186113</v>
      </c>
      <c r="Z434">
        <f>Table1[[#This Row],[Accel (N)]]+Table1[[#This Row],[RR (N)]]+Table1[[#This Row],[Aero Drag (N)]]</f>
        <v>1298.5407166041859</v>
      </c>
      <c r="AA434">
        <f>Table1[[#This Row],[Total (N)]]*((E434/3.6)/1000)</f>
        <v>8.1519500542373891</v>
      </c>
      <c r="AB434">
        <f>Table1[[#This Row],[Power (kW)]]*1000</f>
        <v>8151.9500542373889</v>
      </c>
      <c r="AC434">
        <f>(Table1[[#This Row],[Power (kW)]]*1000)*D434</f>
        <v>3472730.7231051275</v>
      </c>
      <c r="AD434" s="25">
        <f t="shared" si="76"/>
        <v>0</v>
      </c>
      <c r="AE434" s="25">
        <f t="shared" si="77"/>
        <v>8151.9500542373889</v>
      </c>
      <c r="AF434" s="25">
        <f>SUM($AD$8:AD434)</f>
        <v>323400.99204618932</v>
      </c>
      <c r="AG434" s="25">
        <f>SUM($AE$8:AE434)</f>
        <v>871073.80077671993</v>
      </c>
      <c r="AH434" s="25"/>
      <c r="AI434" s="37">
        <f>SUM($AD$8:AD434)</f>
        <v>323400.99204618932</v>
      </c>
      <c r="AJ434" s="37">
        <f>SUM($AE$8:AE434)</f>
        <v>871073.80077671993</v>
      </c>
      <c r="AK434" s="37">
        <f t="shared" si="78"/>
        <v>226380.6944323325</v>
      </c>
    </row>
    <row r="435" spans="2:37" x14ac:dyDescent="0.3">
      <c r="B435" s="3" t="s">
        <v>47</v>
      </c>
      <c r="C435" s="3">
        <v>427</v>
      </c>
      <c r="D435" s="3">
        <v>427</v>
      </c>
      <c r="E435" s="10">
        <v>27.4</v>
      </c>
      <c r="F435" s="17">
        <f t="shared" si="79"/>
        <v>1.25</v>
      </c>
      <c r="G435" s="17">
        <f t="shared" si="80"/>
        <v>4.5</v>
      </c>
      <c r="S435">
        <f t="shared" si="70"/>
        <v>0</v>
      </c>
      <c r="T435">
        <f t="shared" si="71"/>
        <v>27.4</v>
      </c>
      <c r="U435">
        <f t="shared" si="72"/>
        <v>7.6111111111111107</v>
      </c>
      <c r="W435">
        <f t="shared" si="73"/>
        <v>1237.5</v>
      </c>
      <c r="X435">
        <f t="shared" si="74"/>
        <v>135.9666</v>
      </c>
      <c r="Y435">
        <f t="shared" si="75"/>
        <v>31.344063320852779</v>
      </c>
      <c r="Z435">
        <f>Table1[[#This Row],[Accel (N)]]+Table1[[#This Row],[RR (N)]]+Table1[[#This Row],[Aero Drag (N)]]</f>
        <v>1404.8106633208527</v>
      </c>
      <c r="AA435">
        <f>Table1[[#This Row],[Total (N)]]*((E435/3.6)/1000)</f>
        <v>10.692170048608713</v>
      </c>
      <c r="AB435">
        <f>Table1[[#This Row],[Power (kW)]]*1000</f>
        <v>10692.170048608712</v>
      </c>
      <c r="AC435">
        <f>(Table1[[#This Row],[Power (kW)]]*1000)*D435</f>
        <v>4565556.6107559204</v>
      </c>
      <c r="AD435" s="25">
        <f t="shared" si="76"/>
        <v>0</v>
      </c>
      <c r="AE435" s="25">
        <f t="shared" si="77"/>
        <v>10692.170048608712</v>
      </c>
      <c r="AF435" s="25">
        <f>SUM($AD$8:AD435)</f>
        <v>323400.99204618932</v>
      </c>
      <c r="AG435" s="25">
        <f>SUM($AE$8:AE435)</f>
        <v>881765.97082532861</v>
      </c>
      <c r="AH435" s="25"/>
      <c r="AI435" s="37">
        <f>SUM($AD$8:AD435)</f>
        <v>323400.99204618932</v>
      </c>
      <c r="AJ435" s="37">
        <f>SUM($AE$8:AE435)</f>
        <v>881765.97082532861</v>
      </c>
      <c r="AK435" s="37">
        <f t="shared" si="78"/>
        <v>226380.6944323325</v>
      </c>
    </row>
    <row r="436" spans="2:37" x14ac:dyDescent="0.3">
      <c r="B436" s="3" t="s">
        <v>47</v>
      </c>
      <c r="C436" s="3">
        <v>428</v>
      </c>
      <c r="D436" s="3">
        <v>428</v>
      </c>
      <c r="E436" s="10">
        <v>31.6</v>
      </c>
      <c r="F436" s="17">
        <f t="shared" si="79"/>
        <v>0.83333333333333326</v>
      </c>
      <c r="G436" s="17">
        <f t="shared" si="80"/>
        <v>3</v>
      </c>
      <c r="S436">
        <f t="shared" si="70"/>
        <v>0</v>
      </c>
      <c r="T436">
        <f t="shared" si="71"/>
        <v>31.6</v>
      </c>
      <c r="U436">
        <f t="shared" si="72"/>
        <v>8.7777777777777786</v>
      </c>
      <c r="W436">
        <f t="shared" si="73"/>
        <v>824.99999999999989</v>
      </c>
      <c r="X436">
        <f t="shared" si="74"/>
        <v>135.9666</v>
      </c>
      <c r="Y436">
        <f t="shared" si="75"/>
        <v>41.689658305811122</v>
      </c>
      <c r="Z436">
        <f>Table1[[#This Row],[Accel (N)]]+Table1[[#This Row],[RR (N)]]+Table1[[#This Row],[Aero Drag (N)]]</f>
        <v>1002.656258305811</v>
      </c>
      <c r="AA436">
        <f>Table1[[#This Row],[Total (N)]]*((E436/3.6)/1000)</f>
        <v>8.8010938229065641</v>
      </c>
      <c r="AB436">
        <f>Table1[[#This Row],[Power (kW)]]*1000</f>
        <v>8801.0938229065632</v>
      </c>
      <c r="AC436">
        <f>(Table1[[#This Row],[Power (kW)]]*1000)*D436</f>
        <v>3766868.156204009</v>
      </c>
      <c r="AD436" s="25">
        <f t="shared" si="76"/>
        <v>0</v>
      </c>
      <c r="AE436" s="25">
        <f t="shared" si="77"/>
        <v>8801.0938229065632</v>
      </c>
      <c r="AF436" s="25">
        <f>SUM($AD$8:AD436)</f>
        <v>323400.99204618932</v>
      </c>
      <c r="AG436" s="25">
        <f>SUM($AE$8:AE436)</f>
        <v>890567.06464823522</v>
      </c>
      <c r="AH436" s="25"/>
      <c r="AI436" s="37">
        <f>SUM($AD$8:AD436)</f>
        <v>323400.99204618932</v>
      </c>
      <c r="AJ436" s="37">
        <f>SUM($AE$8:AE436)</f>
        <v>890567.06464823522</v>
      </c>
      <c r="AK436" s="37">
        <f t="shared" si="78"/>
        <v>226380.6944323325</v>
      </c>
    </row>
    <row r="437" spans="2:37" x14ac:dyDescent="0.3">
      <c r="B437" s="3" t="s">
        <v>47</v>
      </c>
      <c r="C437" s="3">
        <v>429</v>
      </c>
      <c r="D437" s="3">
        <v>429</v>
      </c>
      <c r="E437" s="10">
        <v>33.4</v>
      </c>
      <c r="F437" s="17">
        <f t="shared" si="79"/>
        <v>0.26388888888888867</v>
      </c>
      <c r="G437" s="17">
        <f t="shared" si="80"/>
        <v>0.94999999999999929</v>
      </c>
      <c r="S437">
        <f t="shared" si="70"/>
        <v>0</v>
      </c>
      <c r="T437">
        <f t="shared" si="71"/>
        <v>33.4</v>
      </c>
      <c r="U437">
        <f t="shared" si="72"/>
        <v>9.2777777777777768</v>
      </c>
      <c r="W437">
        <f t="shared" si="73"/>
        <v>261.24999999999977</v>
      </c>
      <c r="X437">
        <f t="shared" si="74"/>
        <v>135.9666</v>
      </c>
      <c r="Y437">
        <f t="shared" si="75"/>
        <v>46.574382330186104</v>
      </c>
      <c r="Z437">
        <f>Table1[[#This Row],[Accel (N)]]+Table1[[#This Row],[RR (N)]]+Table1[[#This Row],[Aero Drag (N)]]</f>
        <v>443.79098233018584</v>
      </c>
      <c r="AA437">
        <f>Table1[[#This Row],[Total (N)]]*((E437/3.6)/1000)</f>
        <v>4.1173941138411685</v>
      </c>
      <c r="AB437">
        <f>Table1[[#This Row],[Power (kW)]]*1000</f>
        <v>4117.3941138411683</v>
      </c>
      <c r="AC437">
        <f>(Table1[[#This Row],[Power (kW)]]*1000)*D437</f>
        <v>1766362.0748378611</v>
      </c>
      <c r="AD437" s="25">
        <f t="shared" si="76"/>
        <v>0</v>
      </c>
      <c r="AE437" s="25">
        <f t="shared" si="77"/>
        <v>4117.3941138411683</v>
      </c>
      <c r="AF437" s="25">
        <f>SUM($AD$8:AD437)</f>
        <v>323400.99204618932</v>
      </c>
      <c r="AG437" s="25">
        <f>SUM($AE$8:AE437)</f>
        <v>894684.45876207633</v>
      </c>
      <c r="AH437" s="25"/>
      <c r="AI437" s="37">
        <f>SUM($AD$8:AD437)</f>
        <v>323400.99204618932</v>
      </c>
      <c r="AJ437" s="37">
        <f>SUM($AE$8:AE437)</f>
        <v>894684.45876207633</v>
      </c>
      <c r="AK437" s="37">
        <f t="shared" si="78"/>
        <v>226380.6944323325</v>
      </c>
    </row>
    <row r="438" spans="2:37" x14ac:dyDescent="0.3">
      <c r="B438" s="3" t="s">
        <v>47</v>
      </c>
      <c r="C438" s="3">
        <v>430</v>
      </c>
      <c r="D438" s="3">
        <v>430</v>
      </c>
      <c r="E438" s="10">
        <v>33.5</v>
      </c>
      <c r="F438" s="17">
        <f t="shared" si="79"/>
        <v>-8.3333333333333523E-2</v>
      </c>
      <c r="G438" s="17">
        <f t="shared" si="80"/>
        <v>-0.30000000000000071</v>
      </c>
      <c r="S438">
        <f t="shared" si="70"/>
        <v>0</v>
      </c>
      <c r="T438">
        <f t="shared" si="71"/>
        <v>33.5</v>
      </c>
      <c r="U438">
        <f t="shared" si="72"/>
        <v>9.3055555555555554</v>
      </c>
      <c r="W438">
        <f t="shared" si="73"/>
        <v>-82.500000000000185</v>
      </c>
      <c r="X438">
        <f t="shared" si="74"/>
        <v>135.9666</v>
      </c>
      <c r="Y438">
        <f t="shared" si="75"/>
        <v>46.853688344913202</v>
      </c>
      <c r="Z438">
        <f>Table1[[#This Row],[Accel (N)]]+Table1[[#This Row],[RR (N)]]+Table1[[#This Row],[Aero Drag (N)]]</f>
        <v>100.32028834491302</v>
      </c>
      <c r="AA438">
        <f>Table1[[#This Row],[Total (N)]]*((E438/3.6)/1000)</f>
        <v>0.93353601654294061</v>
      </c>
      <c r="AB438">
        <f>Table1[[#This Row],[Power (kW)]]*1000</f>
        <v>933.53601654294062</v>
      </c>
      <c r="AC438">
        <f>(Table1[[#This Row],[Power (kW)]]*1000)*D438</f>
        <v>401420.48711346445</v>
      </c>
      <c r="AD438" s="25">
        <f t="shared" si="76"/>
        <v>0</v>
      </c>
      <c r="AE438" s="25">
        <f t="shared" si="77"/>
        <v>933.53601654294062</v>
      </c>
      <c r="AF438" s="25">
        <f>SUM($AD$8:AD438)</f>
        <v>323400.99204618932</v>
      </c>
      <c r="AG438" s="25">
        <f>SUM($AE$8:AE438)</f>
        <v>895617.99477861926</v>
      </c>
      <c r="AH438" s="25"/>
      <c r="AI438" s="37">
        <f>SUM($AD$8:AD438)</f>
        <v>323400.99204618932</v>
      </c>
      <c r="AJ438" s="37">
        <f>SUM($AE$8:AE438)</f>
        <v>895617.99477861926</v>
      </c>
      <c r="AK438" s="37">
        <f t="shared" si="78"/>
        <v>226380.6944323325</v>
      </c>
    </row>
    <row r="439" spans="2:37" x14ac:dyDescent="0.3">
      <c r="B439" s="3" t="s">
        <v>47</v>
      </c>
      <c r="C439" s="3">
        <v>431</v>
      </c>
      <c r="D439" s="3">
        <v>431</v>
      </c>
      <c r="E439" s="10">
        <v>32.799999999999997</v>
      </c>
      <c r="F439" s="17">
        <f t="shared" si="79"/>
        <v>-0.2222222222222224</v>
      </c>
      <c r="G439" s="17">
        <f t="shared" si="80"/>
        <v>-0.80000000000000071</v>
      </c>
      <c r="S439">
        <f t="shared" si="70"/>
        <v>0</v>
      </c>
      <c r="T439">
        <f t="shared" si="71"/>
        <v>32.799999999999997</v>
      </c>
      <c r="U439">
        <f t="shared" si="72"/>
        <v>9.1111111111111107</v>
      </c>
      <c r="W439">
        <f t="shared" si="73"/>
        <v>-220.00000000000017</v>
      </c>
      <c r="X439">
        <f t="shared" si="74"/>
        <v>135.9666</v>
      </c>
      <c r="Y439">
        <f t="shared" si="75"/>
        <v>44.916081148577781</v>
      </c>
      <c r="Z439">
        <f>Table1[[#This Row],[Accel (N)]]+Table1[[#This Row],[RR (N)]]+Table1[[#This Row],[Aero Drag (N)]]</f>
        <v>-39.11731885142239</v>
      </c>
      <c r="AA439">
        <f>Table1[[#This Row],[Total (N)]]*((E439/3.6)/1000)</f>
        <v>-0.35640223842407065</v>
      </c>
      <c r="AB439">
        <f>Table1[[#This Row],[Power (kW)]]*1000</f>
        <v>-356.40223842407067</v>
      </c>
      <c r="AC439">
        <f>(Table1[[#This Row],[Power (kW)]]*1000)*D439</f>
        <v>-153609.36476077445</v>
      </c>
      <c r="AD439" s="25">
        <f t="shared" si="76"/>
        <v>356.40223842407067</v>
      </c>
      <c r="AE439" s="25">
        <f t="shared" si="77"/>
        <v>0</v>
      </c>
      <c r="AF439" s="25">
        <f>SUM($AD$8:AD439)</f>
        <v>323757.39428461337</v>
      </c>
      <c r="AG439" s="25">
        <f>SUM($AE$8:AE439)</f>
        <v>895617.99477861926</v>
      </c>
      <c r="AH439" s="25"/>
      <c r="AI439" s="37">
        <f>SUM($AD$8:AD439)</f>
        <v>323757.39428461337</v>
      </c>
      <c r="AJ439" s="37">
        <f>SUM($AE$8:AE439)</f>
        <v>895617.99477861926</v>
      </c>
      <c r="AK439" s="37">
        <f t="shared" si="78"/>
        <v>226630.17599922934</v>
      </c>
    </row>
    <row r="440" spans="2:37" x14ac:dyDescent="0.3">
      <c r="B440" s="3" t="s">
        <v>47</v>
      </c>
      <c r="C440" s="3">
        <v>432</v>
      </c>
      <c r="D440" s="3">
        <v>432</v>
      </c>
      <c r="E440" s="10">
        <v>31.9</v>
      </c>
      <c r="F440" s="17">
        <f t="shared" si="79"/>
        <v>-0.20833333333333284</v>
      </c>
      <c r="G440" s="17">
        <f t="shared" si="80"/>
        <v>-0.74999999999999822</v>
      </c>
      <c r="S440">
        <f t="shared" si="70"/>
        <v>0</v>
      </c>
      <c r="T440">
        <f t="shared" si="71"/>
        <v>31.9</v>
      </c>
      <c r="U440">
        <f t="shared" si="72"/>
        <v>8.8611111111111107</v>
      </c>
      <c r="W440">
        <f t="shared" si="73"/>
        <v>-206.24999999999952</v>
      </c>
      <c r="X440">
        <f t="shared" si="74"/>
        <v>135.9666</v>
      </c>
      <c r="Y440">
        <f t="shared" si="75"/>
        <v>42.484991576446532</v>
      </c>
      <c r="Z440">
        <f>Table1[[#This Row],[Accel (N)]]+Table1[[#This Row],[RR (N)]]+Table1[[#This Row],[Aero Drag (N)]]</f>
        <v>-27.798408423552985</v>
      </c>
      <c r="AA440">
        <f>Table1[[#This Row],[Total (N)]]*((E440/3.6)/1000)</f>
        <v>-0.24632478575315006</v>
      </c>
      <c r="AB440">
        <f>Table1[[#This Row],[Power (kW)]]*1000</f>
        <v>-246.32478575315005</v>
      </c>
      <c r="AC440">
        <f>(Table1[[#This Row],[Power (kW)]]*1000)*D440</f>
        <v>-106412.30744536083</v>
      </c>
      <c r="AD440" s="25">
        <f t="shared" si="76"/>
        <v>246.32478575315005</v>
      </c>
      <c r="AE440" s="25">
        <f t="shared" si="77"/>
        <v>0</v>
      </c>
      <c r="AF440" s="25">
        <f>SUM($AD$8:AD440)</f>
        <v>324003.71907036653</v>
      </c>
      <c r="AG440" s="25">
        <f>SUM($AE$8:AE440)</f>
        <v>895617.99477861926</v>
      </c>
      <c r="AH440" s="25"/>
      <c r="AI440" s="37">
        <f>SUM($AD$8:AD440)</f>
        <v>324003.71907036653</v>
      </c>
      <c r="AJ440" s="37">
        <f>SUM($AE$8:AE440)</f>
        <v>895617.99477861926</v>
      </c>
      <c r="AK440" s="37">
        <f t="shared" si="78"/>
        <v>226802.60334925656</v>
      </c>
    </row>
    <row r="441" spans="2:37" x14ac:dyDescent="0.3">
      <c r="B441" s="3" t="s">
        <v>47</v>
      </c>
      <c r="C441" s="3">
        <v>433</v>
      </c>
      <c r="D441" s="3">
        <v>433</v>
      </c>
      <c r="E441" s="10">
        <v>31.3</v>
      </c>
      <c r="F441" s="17">
        <f t="shared" si="79"/>
        <v>-0.11111111111111072</v>
      </c>
      <c r="G441" s="17">
        <f t="shared" si="80"/>
        <v>-0.39999999999999858</v>
      </c>
      <c r="S441">
        <f t="shared" si="70"/>
        <v>0</v>
      </c>
      <c r="T441">
        <f t="shared" si="71"/>
        <v>31.3</v>
      </c>
      <c r="U441">
        <f t="shared" si="72"/>
        <v>8.6944444444444446</v>
      </c>
      <c r="W441">
        <f t="shared" si="73"/>
        <v>-109.9999999999996</v>
      </c>
      <c r="X441">
        <f t="shared" si="74"/>
        <v>135.9666</v>
      </c>
      <c r="Y441">
        <f t="shared" si="75"/>
        <v>40.901839995213209</v>
      </c>
      <c r="Z441">
        <f>Table1[[#This Row],[Accel (N)]]+Table1[[#This Row],[RR (N)]]+Table1[[#This Row],[Aero Drag (N)]]</f>
        <v>66.868439995213606</v>
      </c>
      <c r="AA441">
        <f>Table1[[#This Row],[Total (N)]]*((E441/3.6)/1000)</f>
        <v>0.58138393662505161</v>
      </c>
      <c r="AB441">
        <f>Table1[[#This Row],[Power (kW)]]*1000</f>
        <v>581.38393662505166</v>
      </c>
      <c r="AC441">
        <f>(Table1[[#This Row],[Power (kW)]]*1000)*D441</f>
        <v>251739.24455864736</v>
      </c>
      <c r="AD441" s="25">
        <f t="shared" si="76"/>
        <v>0</v>
      </c>
      <c r="AE441" s="25">
        <f t="shared" si="77"/>
        <v>581.38393662505166</v>
      </c>
      <c r="AF441" s="25">
        <f>SUM($AD$8:AD441)</f>
        <v>324003.71907036653</v>
      </c>
      <c r="AG441" s="25">
        <f>SUM($AE$8:AE441)</f>
        <v>896199.37871524435</v>
      </c>
      <c r="AH441" s="25"/>
      <c r="AI441" s="37">
        <f>SUM($AD$8:AD441)</f>
        <v>324003.71907036653</v>
      </c>
      <c r="AJ441" s="37">
        <f>SUM($AE$8:AE441)</f>
        <v>896199.37871524435</v>
      </c>
      <c r="AK441" s="37">
        <f t="shared" si="78"/>
        <v>226802.60334925656</v>
      </c>
    </row>
    <row r="442" spans="2:37" x14ac:dyDescent="0.3">
      <c r="B442" s="3" t="s">
        <v>47</v>
      </c>
      <c r="C442" s="3">
        <v>434</v>
      </c>
      <c r="D442" s="3">
        <v>434</v>
      </c>
      <c r="E442" s="10">
        <v>31.1</v>
      </c>
      <c r="F442" s="17">
        <f t="shared" si="79"/>
        <v>-9.7222222222222127E-2</v>
      </c>
      <c r="G442" s="17">
        <f t="shared" si="80"/>
        <v>-0.34999999999999964</v>
      </c>
      <c r="S442">
        <f t="shared" si="70"/>
        <v>0</v>
      </c>
      <c r="T442">
        <f t="shared" si="71"/>
        <v>31.1</v>
      </c>
      <c r="U442">
        <f t="shared" si="72"/>
        <v>8.6388888888888893</v>
      </c>
      <c r="W442">
        <f t="shared" si="73"/>
        <v>-96.249999999999901</v>
      </c>
      <c r="X442">
        <f t="shared" si="74"/>
        <v>135.9666</v>
      </c>
      <c r="Y442">
        <f t="shared" si="75"/>
        <v>40.380802765946541</v>
      </c>
      <c r="Z442">
        <f>Table1[[#This Row],[Accel (N)]]+Table1[[#This Row],[RR (N)]]+Table1[[#This Row],[Aero Drag (N)]]</f>
        <v>80.09740276594664</v>
      </c>
      <c r="AA442">
        <f>Table1[[#This Row],[Total (N)]]*((E442/3.6)/1000)</f>
        <v>0.69195256278359452</v>
      </c>
      <c r="AB442">
        <f>Table1[[#This Row],[Power (kW)]]*1000</f>
        <v>691.95256278359454</v>
      </c>
      <c r="AC442">
        <f>(Table1[[#This Row],[Power (kW)]]*1000)*D442</f>
        <v>300307.41224808001</v>
      </c>
      <c r="AD442" s="25">
        <f t="shared" si="76"/>
        <v>0</v>
      </c>
      <c r="AE442" s="25">
        <f t="shared" si="77"/>
        <v>691.95256278359454</v>
      </c>
      <c r="AF442" s="25">
        <f>SUM($AD$8:AD442)</f>
        <v>324003.71907036653</v>
      </c>
      <c r="AG442" s="25">
        <f>SUM($AE$8:AE442)</f>
        <v>896891.33127802797</v>
      </c>
      <c r="AH442" s="25"/>
      <c r="AI442" s="37">
        <f>SUM($AD$8:AD442)</f>
        <v>324003.71907036653</v>
      </c>
      <c r="AJ442" s="37">
        <f>SUM($AE$8:AE442)</f>
        <v>896891.33127802797</v>
      </c>
      <c r="AK442" s="37">
        <f t="shared" si="78"/>
        <v>226802.60334925656</v>
      </c>
    </row>
    <row r="443" spans="2:37" x14ac:dyDescent="0.3">
      <c r="B443" s="3" t="s">
        <v>47</v>
      </c>
      <c r="C443" s="3">
        <v>435</v>
      </c>
      <c r="D443" s="3">
        <v>435</v>
      </c>
      <c r="E443" s="10">
        <v>30.6</v>
      </c>
      <c r="F443" s="17">
        <f t="shared" si="79"/>
        <v>-0.26388888888888917</v>
      </c>
      <c r="G443" s="17">
        <f t="shared" si="80"/>
        <v>-0.95000000000000107</v>
      </c>
      <c r="S443">
        <f t="shared" si="70"/>
        <v>0</v>
      </c>
      <c r="T443">
        <f t="shared" si="71"/>
        <v>30.6</v>
      </c>
      <c r="U443">
        <f t="shared" si="72"/>
        <v>8.5</v>
      </c>
      <c r="W443">
        <f t="shared" si="73"/>
        <v>-261.25000000000028</v>
      </c>
      <c r="X443">
        <f t="shared" si="74"/>
        <v>135.9666</v>
      </c>
      <c r="Y443">
        <f t="shared" si="75"/>
        <v>39.092822115075009</v>
      </c>
      <c r="Z443">
        <f>Table1[[#This Row],[Accel (N)]]+Table1[[#This Row],[RR (N)]]+Table1[[#This Row],[Aero Drag (N)]]</f>
        <v>-86.190577884925275</v>
      </c>
      <c r="AA443">
        <f>Table1[[#This Row],[Total (N)]]*((E443/3.6)/1000)</f>
        <v>-0.73261991202186494</v>
      </c>
      <c r="AB443">
        <f>Table1[[#This Row],[Power (kW)]]*1000</f>
        <v>-732.61991202186493</v>
      </c>
      <c r="AC443">
        <f>(Table1[[#This Row],[Power (kW)]]*1000)*D443</f>
        <v>-318689.66172951122</v>
      </c>
      <c r="AD443" s="25">
        <f t="shared" si="76"/>
        <v>732.61991202186493</v>
      </c>
      <c r="AE443" s="25">
        <f t="shared" si="77"/>
        <v>0</v>
      </c>
      <c r="AF443" s="25">
        <f>SUM($AD$8:AD443)</f>
        <v>324736.33898238838</v>
      </c>
      <c r="AG443" s="25">
        <f>SUM($AE$8:AE443)</f>
        <v>896891.33127802797</v>
      </c>
      <c r="AH443" s="25"/>
      <c r="AI443" s="37">
        <f>SUM($AD$8:AD443)</f>
        <v>324736.33898238838</v>
      </c>
      <c r="AJ443" s="37">
        <f>SUM($AE$8:AE443)</f>
        <v>896891.33127802797</v>
      </c>
      <c r="AK443" s="37">
        <f t="shared" si="78"/>
        <v>227315.43728767184</v>
      </c>
    </row>
    <row r="444" spans="2:37" x14ac:dyDescent="0.3">
      <c r="B444" s="3" t="s">
        <v>47</v>
      </c>
      <c r="C444" s="3">
        <v>436</v>
      </c>
      <c r="D444" s="3">
        <v>436</v>
      </c>
      <c r="E444" s="10">
        <v>29.2</v>
      </c>
      <c r="F444" s="17">
        <f t="shared" si="79"/>
        <v>-0.54166666666666696</v>
      </c>
      <c r="G444" s="17">
        <f t="shared" si="80"/>
        <v>-1.9500000000000011</v>
      </c>
      <c r="S444">
        <f t="shared" si="70"/>
        <v>0</v>
      </c>
      <c r="T444">
        <f t="shared" si="71"/>
        <v>29.2</v>
      </c>
      <c r="U444">
        <f t="shared" si="72"/>
        <v>8.1111111111111107</v>
      </c>
      <c r="W444">
        <f t="shared" si="73"/>
        <v>-536.25000000000034</v>
      </c>
      <c r="X444">
        <f t="shared" si="74"/>
        <v>135.9666</v>
      </c>
      <c r="Y444">
        <f t="shared" si="75"/>
        <v>35.597530702077776</v>
      </c>
      <c r="Z444">
        <f>Table1[[#This Row],[Accel (N)]]+Table1[[#This Row],[RR (N)]]+Table1[[#This Row],[Aero Drag (N)]]</f>
        <v>-364.68586929792258</v>
      </c>
      <c r="AA444">
        <f>Table1[[#This Row],[Total (N)]]*((E444/3.6)/1000)</f>
        <v>-2.9580076065275942</v>
      </c>
      <c r="AB444">
        <f>Table1[[#This Row],[Power (kW)]]*1000</f>
        <v>-2958.0076065275944</v>
      </c>
      <c r="AC444">
        <f>(Table1[[#This Row],[Power (kW)]]*1000)*D444</f>
        <v>-1289691.3164460312</v>
      </c>
      <c r="AD444" s="25">
        <f t="shared" si="76"/>
        <v>2958.0076065275944</v>
      </c>
      <c r="AE444" s="25">
        <f t="shared" si="77"/>
        <v>0</v>
      </c>
      <c r="AF444" s="25">
        <f>SUM($AD$8:AD444)</f>
        <v>327694.34658891597</v>
      </c>
      <c r="AG444" s="25">
        <f>SUM($AE$8:AE444)</f>
        <v>896891.33127802797</v>
      </c>
      <c r="AH444" s="25"/>
      <c r="AI444" s="37">
        <f>SUM($AD$8:AD444)</f>
        <v>327694.34658891597</v>
      </c>
      <c r="AJ444" s="37">
        <f>SUM($AE$8:AE444)</f>
        <v>896891.33127802797</v>
      </c>
      <c r="AK444" s="37">
        <f t="shared" si="78"/>
        <v>229386.04261224117</v>
      </c>
    </row>
    <row r="445" spans="2:37" x14ac:dyDescent="0.3">
      <c r="B445" s="3" t="s">
        <v>47</v>
      </c>
      <c r="C445" s="3">
        <v>437</v>
      </c>
      <c r="D445" s="3">
        <v>437</v>
      </c>
      <c r="E445" s="10">
        <v>26.7</v>
      </c>
      <c r="F445" s="17">
        <f t="shared" si="79"/>
        <v>-0.86111111111111094</v>
      </c>
      <c r="G445" s="17">
        <f t="shared" si="80"/>
        <v>-3.0999999999999996</v>
      </c>
      <c r="S445">
        <f t="shared" si="70"/>
        <v>0</v>
      </c>
      <c r="T445">
        <f t="shared" si="71"/>
        <v>26.7</v>
      </c>
      <c r="U445">
        <f t="shared" si="72"/>
        <v>7.4166666666666661</v>
      </c>
      <c r="W445">
        <f t="shared" si="73"/>
        <v>-852.49999999999977</v>
      </c>
      <c r="X445">
        <f t="shared" si="74"/>
        <v>135.9666</v>
      </c>
      <c r="Y445">
        <f t="shared" si="75"/>
        <v>29.762999228518751</v>
      </c>
      <c r="Z445">
        <f>Table1[[#This Row],[Accel (N)]]+Table1[[#This Row],[RR (N)]]+Table1[[#This Row],[Aero Drag (N)]]</f>
        <v>-686.77040077148104</v>
      </c>
      <c r="AA445">
        <f>Table1[[#This Row],[Total (N)]]*((E445/3.6)/1000)</f>
        <v>-5.0935471390551506</v>
      </c>
      <c r="AB445">
        <f>Table1[[#This Row],[Power (kW)]]*1000</f>
        <v>-5093.5471390551502</v>
      </c>
      <c r="AC445">
        <f>(Table1[[#This Row],[Power (kW)]]*1000)*D445</f>
        <v>-2225880.0997671005</v>
      </c>
      <c r="AD445" s="25">
        <f t="shared" si="76"/>
        <v>5093.5471390551502</v>
      </c>
      <c r="AE445" s="25">
        <f t="shared" si="77"/>
        <v>0</v>
      </c>
      <c r="AF445" s="25">
        <f>SUM($AD$8:AD445)</f>
        <v>332787.89372797112</v>
      </c>
      <c r="AG445" s="25">
        <f>SUM($AE$8:AE445)</f>
        <v>896891.33127802797</v>
      </c>
      <c r="AH445" s="25"/>
      <c r="AI445" s="37">
        <f>SUM($AD$8:AD445)</f>
        <v>332787.89372797112</v>
      </c>
      <c r="AJ445" s="37">
        <f>SUM($AE$8:AE445)</f>
        <v>896891.33127802797</v>
      </c>
      <c r="AK445" s="37">
        <f t="shared" si="78"/>
        <v>232951.52560957978</v>
      </c>
    </row>
    <row r="446" spans="2:37" x14ac:dyDescent="0.3">
      <c r="B446" s="3" t="s">
        <v>47</v>
      </c>
      <c r="C446" s="3">
        <v>438</v>
      </c>
      <c r="D446" s="3">
        <v>438</v>
      </c>
      <c r="E446" s="10">
        <v>23</v>
      </c>
      <c r="F446" s="17">
        <f t="shared" si="79"/>
        <v>-1.1805555555555556</v>
      </c>
      <c r="G446" s="17">
        <f t="shared" si="80"/>
        <v>-4.25</v>
      </c>
      <c r="S446">
        <f t="shared" si="70"/>
        <v>0</v>
      </c>
      <c r="T446">
        <f t="shared" si="71"/>
        <v>23</v>
      </c>
      <c r="U446">
        <f t="shared" si="72"/>
        <v>6.3888888888888884</v>
      </c>
      <c r="W446">
        <f t="shared" si="73"/>
        <v>-1168.75</v>
      </c>
      <c r="X446">
        <f t="shared" si="74"/>
        <v>135.9666</v>
      </c>
      <c r="Y446">
        <f t="shared" si="75"/>
        <v>22.085632554652779</v>
      </c>
      <c r="Z446">
        <f>Table1[[#This Row],[Accel (N)]]+Table1[[#This Row],[RR (N)]]+Table1[[#This Row],[Aero Drag (N)]]</f>
        <v>-1010.6977674453473</v>
      </c>
      <c r="AA446">
        <f>Table1[[#This Row],[Total (N)]]*((E446/3.6)/1000)</f>
        <v>-6.4572357364563846</v>
      </c>
      <c r="AB446">
        <f>Table1[[#This Row],[Power (kW)]]*1000</f>
        <v>-6457.235736456385</v>
      </c>
      <c r="AC446">
        <f>(Table1[[#This Row],[Power (kW)]]*1000)*D446</f>
        <v>-2828269.2525678966</v>
      </c>
      <c r="AD446" s="25">
        <f t="shared" si="76"/>
        <v>6457.235736456385</v>
      </c>
      <c r="AE446" s="25">
        <f t="shared" si="77"/>
        <v>0</v>
      </c>
      <c r="AF446" s="25">
        <f>SUM($AD$8:AD446)</f>
        <v>339245.12946442753</v>
      </c>
      <c r="AG446" s="25">
        <f>SUM($AE$8:AE446)</f>
        <v>896891.33127802797</v>
      </c>
      <c r="AH446" s="25"/>
      <c r="AI446" s="37">
        <f>SUM($AD$8:AD446)</f>
        <v>339245.12946442753</v>
      </c>
      <c r="AJ446" s="37">
        <f>SUM($AE$8:AE446)</f>
        <v>896891.33127802797</v>
      </c>
      <c r="AK446" s="37">
        <f t="shared" si="78"/>
        <v>237471.59062509926</v>
      </c>
    </row>
    <row r="447" spans="2:37" x14ac:dyDescent="0.3">
      <c r="B447" s="3" t="s">
        <v>47</v>
      </c>
      <c r="C447" s="3">
        <v>439</v>
      </c>
      <c r="D447" s="3">
        <v>439</v>
      </c>
      <c r="E447" s="10">
        <v>18.2</v>
      </c>
      <c r="F447" s="17">
        <f t="shared" si="79"/>
        <v>-1.4027777777777777</v>
      </c>
      <c r="G447" s="17">
        <f t="shared" si="80"/>
        <v>-5.05</v>
      </c>
      <c r="S447">
        <f t="shared" si="70"/>
        <v>0</v>
      </c>
      <c r="T447">
        <f t="shared" si="71"/>
        <v>18.2</v>
      </c>
      <c r="U447">
        <f t="shared" si="72"/>
        <v>5.0555555555555554</v>
      </c>
      <c r="W447">
        <f t="shared" si="73"/>
        <v>-1388.75</v>
      </c>
      <c r="X447">
        <f t="shared" si="74"/>
        <v>135.9666</v>
      </c>
      <c r="Y447">
        <f t="shared" si="75"/>
        <v>13.829196460119444</v>
      </c>
      <c r="Z447">
        <f>Table1[[#This Row],[Accel (N)]]+Table1[[#This Row],[RR (N)]]+Table1[[#This Row],[Aero Drag (N)]]</f>
        <v>-1238.9542035398806</v>
      </c>
      <c r="AA447">
        <f>Table1[[#This Row],[Total (N)]]*((E447/3.6)/1000)</f>
        <v>-6.2636018067849513</v>
      </c>
      <c r="AB447">
        <f>Table1[[#This Row],[Power (kW)]]*1000</f>
        <v>-6263.6018067849509</v>
      </c>
      <c r="AC447">
        <f>(Table1[[#This Row],[Power (kW)]]*1000)*D447</f>
        <v>-2749721.1931785936</v>
      </c>
      <c r="AD447" s="25">
        <f t="shared" si="76"/>
        <v>6263.6018067849509</v>
      </c>
      <c r="AE447" s="25">
        <f t="shared" si="77"/>
        <v>0</v>
      </c>
      <c r="AF447" s="25">
        <f>SUM($AD$8:AD447)</f>
        <v>345508.73127121245</v>
      </c>
      <c r="AG447" s="25">
        <f>SUM($AE$8:AE447)</f>
        <v>896891.33127802797</v>
      </c>
      <c r="AH447" s="25"/>
      <c r="AI447" s="37">
        <f>SUM($AD$8:AD447)</f>
        <v>345508.73127121245</v>
      </c>
      <c r="AJ447" s="37">
        <f>SUM($AE$8:AE447)</f>
        <v>896891.33127802797</v>
      </c>
      <c r="AK447" s="37">
        <f t="shared" si="78"/>
        <v>241856.11188984869</v>
      </c>
    </row>
    <row r="448" spans="2:37" x14ac:dyDescent="0.3">
      <c r="B448" s="3" t="s">
        <v>47</v>
      </c>
      <c r="C448" s="3">
        <v>440</v>
      </c>
      <c r="D448" s="3">
        <v>440</v>
      </c>
      <c r="E448" s="10">
        <v>12.9</v>
      </c>
      <c r="F448" s="17">
        <f t="shared" si="79"/>
        <v>-1.4583333333333333</v>
      </c>
      <c r="G448" s="17">
        <f t="shared" si="80"/>
        <v>-5.25</v>
      </c>
      <c r="S448">
        <f t="shared" si="70"/>
        <v>0</v>
      </c>
      <c r="T448">
        <f t="shared" si="71"/>
        <v>12.9</v>
      </c>
      <c r="U448">
        <f t="shared" si="72"/>
        <v>3.5833333333333335</v>
      </c>
      <c r="W448">
        <f t="shared" si="73"/>
        <v>-1443.75</v>
      </c>
      <c r="X448">
        <f t="shared" si="74"/>
        <v>135.9666</v>
      </c>
      <c r="Y448">
        <f t="shared" si="75"/>
        <v>6.9475805546687512</v>
      </c>
      <c r="Z448">
        <f>Table1[[#This Row],[Accel (N)]]+Table1[[#This Row],[RR (N)]]+Table1[[#This Row],[Aero Drag (N)]]</f>
        <v>-1300.8358194453313</v>
      </c>
      <c r="AA448">
        <f>Table1[[#This Row],[Total (N)]]*((E448/3.6)/1000)</f>
        <v>-4.6613283530124372</v>
      </c>
      <c r="AB448">
        <f>Table1[[#This Row],[Power (kW)]]*1000</f>
        <v>-4661.3283530124372</v>
      </c>
      <c r="AC448">
        <f>(Table1[[#This Row],[Power (kW)]]*1000)*D448</f>
        <v>-2050984.4753254724</v>
      </c>
      <c r="AD448" s="25">
        <f t="shared" si="76"/>
        <v>4661.3283530124372</v>
      </c>
      <c r="AE448" s="25">
        <f t="shared" si="77"/>
        <v>0</v>
      </c>
      <c r="AF448" s="25">
        <f>SUM($AD$8:AD448)</f>
        <v>350170.0596242249</v>
      </c>
      <c r="AG448" s="25">
        <f>SUM($AE$8:AE448)</f>
        <v>896891.33127802797</v>
      </c>
      <c r="AH448" s="25"/>
      <c r="AI448" s="37">
        <f>SUM($AD$8:AD448)</f>
        <v>350170.0596242249</v>
      </c>
      <c r="AJ448" s="37">
        <f>SUM($AE$8:AE448)</f>
        <v>896891.33127802797</v>
      </c>
      <c r="AK448" s="37">
        <f t="shared" si="78"/>
        <v>245119.04173695741</v>
      </c>
    </row>
    <row r="449" spans="2:37" x14ac:dyDescent="0.3">
      <c r="B449" s="3" t="s">
        <v>47</v>
      </c>
      <c r="C449" s="3">
        <v>441</v>
      </c>
      <c r="D449" s="3">
        <v>441</v>
      </c>
      <c r="E449" s="10">
        <v>7.7</v>
      </c>
      <c r="F449" s="17">
        <f t="shared" si="79"/>
        <v>-1.2638888888888891</v>
      </c>
      <c r="G449" s="17">
        <f t="shared" si="80"/>
        <v>-4.5500000000000007</v>
      </c>
      <c r="S449">
        <f t="shared" si="70"/>
        <v>0</v>
      </c>
      <c r="T449">
        <f t="shared" si="71"/>
        <v>7.7</v>
      </c>
      <c r="U449">
        <f t="shared" si="72"/>
        <v>2.1388888888888888</v>
      </c>
      <c r="W449">
        <f t="shared" si="73"/>
        <v>-1251.2500000000002</v>
      </c>
      <c r="X449">
        <f t="shared" si="74"/>
        <v>135.9666</v>
      </c>
      <c r="Y449">
        <f t="shared" si="75"/>
        <v>2.4753443367965282</v>
      </c>
      <c r="Z449">
        <f>Table1[[#This Row],[Accel (N)]]+Table1[[#This Row],[RR (N)]]+Table1[[#This Row],[Aero Drag (N)]]</f>
        <v>-1112.8080556632037</v>
      </c>
      <c r="AA449">
        <f>Table1[[#This Row],[Total (N)]]*((E449/3.6)/1000)</f>
        <v>-2.3801727857240746</v>
      </c>
      <c r="AB449">
        <f>Table1[[#This Row],[Power (kW)]]*1000</f>
        <v>-2380.1727857240749</v>
      </c>
      <c r="AC449">
        <f>(Table1[[#This Row],[Power (kW)]]*1000)*D449</f>
        <v>-1049656.1985043171</v>
      </c>
      <c r="AD449" s="25">
        <f t="shared" si="76"/>
        <v>2380.1727857240749</v>
      </c>
      <c r="AE449" s="25">
        <f t="shared" si="77"/>
        <v>0</v>
      </c>
      <c r="AF449" s="25">
        <f>SUM($AD$8:AD449)</f>
        <v>352550.23240994895</v>
      </c>
      <c r="AG449" s="25">
        <f>SUM($AE$8:AE449)</f>
        <v>896891.33127802797</v>
      </c>
      <c r="AH449" s="25"/>
      <c r="AI449" s="37">
        <f>SUM($AD$8:AD449)</f>
        <v>352550.23240994895</v>
      </c>
      <c r="AJ449" s="37">
        <f>SUM($AE$8:AE449)</f>
        <v>896891.33127802797</v>
      </c>
      <c r="AK449" s="37">
        <f t="shared" si="78"/>
        <v>246785.16268696424</v>
      </c>
    </row>
    <row r="450" spans="2:37" x14ac:dyDescent="0.3">
      <c r="B450" s="3" t="s">
        <v>47</v>
      </c>
      <c r="C450" s="3">
        <v>442</v>
      </c>
      <c r="D450" s="3">
        <v>442</v>
      </c>
      <c r="E450" s="10">
        <v>3.8</v>
      </c>
      <c r="F450" s="17">
        <f t="shared" si="79"/>
        <v>-0.88888888888888895</v>
      </c>
      <c r="G450" s="17">
        <f t="shared" si="80"/>
        <v>-3.2</v>
      </c>
      <c r="S450">
        <f t="shared" si="70"/>
        <v>0</v>
      </c>
      <c r="T450">
        <f t="shared" si="71"/>
        <v>3.8</v>
      </c>
      <c r="U450">
        <f t="shared" si="72"/>
        <v>1.0555555555555556</v>
      </c>
      <c r="W450">
        <f t="shared" si="73"/>
        <v>-880.00000000000011</v>
      </c>
      <c r="X450">
        <f t="shared" si="74"/>
        <v>135.9666</v>
      </c>
      <c r="Y450">
        <f t="shared" si="75"/>
        <v>0.60286679411944455</v>
      </c>
      <c r="Z450">
        <f>Table1[[#This Row],[Accel (N)]]+Table1[[#This Row],[RR (N)]]+Table1[[#This Row],[Aero Drag (N)]]</f>
        <v>-743.43053320588069</v>
      </c>
      <c r="AA450">
        <f>Table1[[#This Row],[Total (N)]]*((E450/3.6)/1000)</f>
        <v>-0.78473222949509636</v>
      </c>
      <c r="AB450">
        <f>Table1[[#This Row],[Power (kW)]]*1000</f>
        <v>-784.73222949509636</v>
      </c>
      <c r="AC450">
        <f>(Table1[[#This Row],[Power (kW)]]*1000)*D450</f>
        <v>-346851.64543683256</v>
      </c>
      <c r="AD450" s="25">
        <f t="shared" si="76"/>
        <v>784.73222949509636</v>
      </c>
      <c r="AE450" s="25">
        <f t="shared" si="77"/>
        <v>0</v>
      </c>
      <c r="AF450" s="25">
        <f>SUM($AD$8:AD450)</f>
        <v>353334.96463944402</v>
      </c>
      <c r="AG450" s="25">
        <f>SUM($AE$8:AE450)</f>
        <v>896891.33127802797</v>
      </c>
      <c r="AH450" s="25"/>
      <c r="AI450" s="37">
        <f>SUM($AD$8:AD450)</f>
        <v>353334.96463944402</v>
      </c>
      <c r="AJ450" s="37">
        <f>SUM($AE$8:AE450)</f>
        <v>896891.33127802797</v>
      </c>
      <c r="AK450" s="37">
        <f t="shared" si="78"/>
        <v>247334.4752476108</v>
      </c>
    </row>
    <row r="451" spans="2:37" x14ac:dyDescent="0.3">
      <c r="B451" s="3" t="s">
        <v>47</v>
      </c>
      <c r="C451" s="3">
        <v>443</v>
      </c>
      <c r="D451" s="3">
        <v>443</v>
      </c>
      <c r="E451" s="10">
        <v>1.3</v>
      </c>
      <c r="F451" s="17">
        <f t="shared" si="79"/>
        <v>-0.49999999999999994</v>
      </c>
      <c r="G451" s="17">
        <f t="shared" si="80"/>
        <v>-1.7999999999999998</v>
      </c>
      <c r="S451">
        <f t="shared" si="70"/>
        <v>0</v>
      </c>
      <c r="T451">
        <f t="shared" si="71"/>
        <v>1.3</v>
      </c>
      <c r="U451">
        <f t="shared" si="72"/>
        <v>0.3611111111111111</v>
      </c>
      <c r="W451">
        <f t="shared" si="73"/>
        <v>-494.99999999999994</v>
      </c>
      <c r="X451">
        <f t="shared" si="74"/>
        <v>135.9666</v>
      </c>
      <c r="Y451">
        <f t="shared" si="75"/>
        <v>7.0557124796527787E-2</v>
      </c>
      <c r="Z451">
        <f>Table1[[#This Row],[Accel (N)]]+Table1[[#This Row],[RR (N)]]+Table1[[#This Row],[Aero Drag (N)]]</f>
        <v>-358.96284287520336</v>
      </c>
      <c r="AA451">
        <f>Table1[[#This Row],[Total (N)]]*((E451/3.6)/1000)</f>
        <v>-0.12962547103826788</v>
      </c>
      <c r="AB451">
        <f>Table1[[#This Row],[Power (kW)]]*1000</f>
        <v>-129.62547103826788</v>
      </c>
      <c r="AC451">
        <f>(Table1[[#This Row],[Power (kW)]]*1000)*D451</f>
        <v>-57424.08366995267</v>
      </c>
      <c r="AD451" s="25">
        <f t="shared" si="76"/>
        <v>129.62547103826788</v>
      </c>
      <c r="AE451" s="25">
        <f t="shared" si="77"/>
        <v>0</v>
      </c>
      <c r="AF451" s="25">
        <f>SUM($AD$8:AD451)</f>
        <v>353464.5901104823</v>
      </c>
      <c r="AG451" s="25">
        <f>SUM($AE$8:AE451)</f>
        <v>896891.33127802797</v>
      </c>
      <c r="AH451" s="25"/>
      <c r="AI451" s="37">
        <f>SUM($AD$8:AD451)</f>
        <v>353464.5901104823</v>
      </c>
      <c r="AJ451" s="37">
        <f>SUM($AE$8:AE451)</f>
        <v>896891.33127802797</v>
      </c>
      <c r="AK451" s="37">
        <f t="shared" si="78"/>
        <v>247425.2130773376</v>
      </c>
    </row>
    <row r="452" spans="2:37" x14ac:dyDescent="0.3">
      <c r="B452" s="3" t="s">
        <v>47</v>
      </c>
      <c r="C452" s="3">
        <v>444</v>
      </c>
      <c r="D452" s="3">
        <v>444</v>
      </c>
      <c r="E452" s="10">
        <v>0.2</v>
      </c>
      <c r="F452" s="17">
        <f t="shared" si="79"/>
        <v>-0.18055555555555555</v>
      </c>
      <c r="G452" s="17">
        <f t="shared" si="80"/>
        <v>-0.65</v>
      </c>
      <c r="S452">
        <f t="shared" si="70"/>
        <v>1</v>
      </c>
      <c r="T452" t="str">
        <f t="shared" si="71"/>
        <v/>
      </c>
      <c r="U452">
        <f t="shared" si="72"/>
        <v>5.5555555555555559E-2</v>
      </c>
      <c r="W452">
        <f t="shared" si="73"/>
        <v>-178.75</v>
      </c>
      <c r="X452">
        <f t="shared" si="74"/>
        <v>135.9666</v>
      </c>
      <c r="Y452">
        <f t="shared" si="75"/>
        <v>1.6699911194444448E-3</v>
      </c>
      <c r="Z452">
        <f>Table1[[#This Row],[Accel (N)]]+Table1[[#This Row],[RR (N)]]+Table1[[#This Row],[Aero Drag (N)]]</f>
        <v>-42.781730008880558</v>
      </c>
      <c r="AA452">
        <f>Table1[[#This Row],[Total (N)]]*((E452/3.6)/1000)</f>
        <v>-2.3767627782711421E-3</v>
      </c>
      <c r="AB452">
        <f>Table1[[#This Row],[Power (kW)]]*1000</f>
        <v>-2.376762778271142</v>
      </c>
      <c r="AC452">
        <f>(Table1[[#This Row],[Power (kW)]]*1000)*D452</f>
        <v>-1055.282673552387</v>
      </c>
      <c r="AD452" s="25">
        <f t="shared" si="76"/>
        <v>2.376762778271142</v>
      </c>
      <c r="AE452" s="25">
        <f t="shared" si="77"/>
        <v>0</v>
      </c>
      <c r="AF452" s="25">
        <f>SUM($AD$8:AD452)</f>
        <v>353466.96687326056</v>
      </c>
      <c r="AG452" s="25">
        <f>SUM($AE$8:AE452)</f>
        <v>896891.33127802797</v>
      </c>
      <c r="AH452" s="25"/>
      <c r="AI452" s="37">
        <f>SUM($AD$8:AD452)</f>
        <v>353466.96687326056</v>
      </c>
      <c r="AJ452" s="37">
        <f>SUM($AE$8:AE452)</f>
        <v>896891.33127802797</v>
      </c>
      <c r="AK452" s="37">
        <f t="shared" si="78"/>
        <v>247426.87681128239</v>
      </c>
    </row>
    <row r="453" spans="2:37" x14ac:dyDescent="0.3">
      <c r="B453" s="3" t="s">
        <v>47</v>
      </c>
      <c r="C453" s="3">
        <v>445</v>
      </c>
      <c r="D453" s="3">
        <v>445</v>
      </c>
      <c r="E453" s="10">
        <v>0</v>
      </c>
      <c r="F453" s="17">
        <f t="shared" si="79"/>
        <v>-2.777777777777778E-2</v>
      </c>
      <c r="G453" s="17">
        <f t="shared" si="80"/>
        <v>-0.1</v>
      </c>
      <c r="S453">
        <f t="shared" si="70"/>
        <v>1</v>
      </c>
      <c r="T453" t="str">
        <f t="shared" si="71"/>
        <v/>
      </c>
      <c r="U453">
        <f t="shared" si="72"/>
        <v>0</v>
      </c>
      <c r="W453">
        <f t="shared" si="73"/>
        <v>-27.500000000000004</v>
      </c>
      <c r="X453">
        <f t="shared" si="74"/>
        <v>135.9666</v>
      </c>
      <c r="Y453">
        <f t="shared" si="75"/>
        <v>0</v>
      </c>
      <c r="Z453">
        <f>Table1[[#This Row],[Accel (N)]]+Table1[[#This Row],[RR (N)]]+Table1[[#This Row],[Aero Drag (N)]]</f>
        <v>108.4666</v>
      </c>
      <c r="AA453">
        <f>Table1[[#This Row],[Total (N)]]*((E453/3.6)/1000)</f>
        <v>0</v>
      </c>
      <c r="AB453">
        <f>Table1[[#This Row],[Power (kW)]]*1000</f>
        <v>0</v>
      </c>
      <c r="AC453">
        <f>(Table1[[#This Row],[Power (kW)]]*1000)*D453</f>
        <v>0</v>
      </c>
      <c r="AD453" s="25">
        <f t="shared" si="76"/>
        <v>0</v>
      </c>
      <c r="AE453" s="25">
        <f t="shared" si="77"/>
        <v>0</v>
      </c>
      <c r="AF453" s="25">
        <f>SUM($AD$8:AD453)</f>
        <v>353466.96687326056</v>
      </c>
      <c r="AG453" s="25">
        <f>SUM($AE$8:AE453)</f>
        <v>896891.33127802797</v>
      </c>
      <c r="AH453" s="25"/>
      <c r="AI453" s="37">
        <f>SUM($AD$8:AD453)</f>
        <v>353466.96687326056</v>
      </c>
      <c r="AJ453" s="37">
        <f>SUM($AE$8:AE453)</f>
        <v>896891.33127802797</v>
      </c>
      <c r="AK453" s="37">
        <f t="shared" si="78"/>
        <v>247426.87681128239</v>
      </c>
    </row>
    <row r="454" spans="2:37" x14ac:dyDescent="0.3">
      <c r="B454" s="3" t="s">
        <v>47</v>
      </c>
      <c r="C454" s="3">
        <v>446</v>
      </c>
      <c r="D454" s="3">
        <v>446</v>
      </c>
      <c r="E454" s="10">
        <v>0</v>
      </c>
      <c r="F454" s="17">
        <f t="shared" si="79"/>
        <v>0</v>
      </c>
      <c r="G454" s="17">
        <f t="shared" si="80"/>
        <v>0</v>
      </c>
      <c r="S454">
        <f t="shared" si="70"/>
        <v>1</v>
      </c>
      <c r="T454" t="str">
        <f t="shared" si="71"/>
        <v/>
      </c>
      <c r="U454">
        <f t="shared" si="72"/>
        <v>0</v>
      </c>
      <c r="W454">
        <f t="shared" si="73"/>
        <v>0</v>
      </c>
      <c r="X454">
        <f t="shared" si="74"/>
        <v>135.9666</v>
      </c>
      <c r="Y454">
        <f t="shared" si="75"/>
        <v>0</v>
      </c>
      <c r="Z454">
        <f>Table1[[#This Row],[Accel (N)]]+Table1[[#This Row],[RR (N)]]+Table1[[#This Row],[Aero Drag (N)]]</f>
        <v>135.9666</v>
      </c>
      <c r="AA454">
        <f>Table1[[#This Row],[Total (N)]]*((E454/3.6)/1000)</f>
        <v>0</v>
      </c>
      <c r="AB454">
        <f>Table1[[#This Row],[Power (kW)]]*1000</f>
        <v>0</v>
      </c>
      <c r="AC454">
        <f>(Table1[[#This Row],[Power (kW)]]*1000)*D454</f>
        <v>0</v>
      </c>
      <c r="AD454" s="25">
        <f t="shared" si="76"/>
        <v>0</v>
      </c>
      <c r="AE454" s="25">
        <f t="shared" si="77"/>
        <v>0</v>
      </c>
      <c r="AF454" s="25">
        <f>SUM($AD$8:AD454)</f>
        <v>353466.96687326056</v>
      </c>
      <c r="AG454" s="25">
        <f>SUM($AE$8:AE454)</f>
        <v>896891.33127802797</v>
      </c>
      <c r="AH454" s="25"/>
      <c r="AI454" s="37">
        <f>SUM($AD$8:AD454)</f>
        <v>353466.96687326056</v>
      </c>
      <c r="AJ454" s="37">
        <f>SUM($AE$8:AE454)</f>
        <v>896891.33127802797</v>
      </c>
      <c r="AK454" s="37">
        <f t="shared" si="78"/>
        <v>247426.87681128239</v>
      </c>
    </row>
    <row r="455" spans="2:37" x14ac:dyDescent="0.3">
      <c r="B455" s="3" t="s">
        <v>47</v>
      </c>
      <c r="C455" s="3">
        <v>447</v>
      </c>
      <c r="D455" s="3">
        <v>447</v>
      </c>
      <c r="E455" s="10">
        <v>0</v>
      </c>
      <c r="F455" s="17">
        <f t="shared" si="79"/>
        <v>0</v>
      </c>
      <c r="G455" s="17">
        <f t="shared" si="80"/>
        <v>0</v>
      </c>
      <c r="S455">
        <f t="shared" si="70"/>
        <v>1</v>
      </c>
      <c r="T455" t="str">
        <f t="shared" si="71"/>
        <v/>
      </c>
      <c r="U455">
        <f t="shared" si="72"/>
        <v>0</v>
      </c>
      <c r="W455">
        <f t="shared" si="73"/>
        <v>0</v>
      </c>
      <c r="X455">
        <f t="shared" si="74"/>
        <v>135.9666</v>
      </c>
      <c r="Y455">
        <f t="shared" si="75"/>
        <v>0</v>
      </c>
      <c r="Z455">
        <f>Table1[[#This Row],[Accel (N)]]+Table1[[#This Row],[RR (N)]]+Table1[[#This Row],[Aero Drag (N)]]</f>
        <v>135.9666</v>
      </c>
      <c r="AA455">
        <f>Table1[[#This Row],[Total (N)]]*((E455/3.6)/1000)</f>
        <v>0</v>
      </c>
      <c r="AB455">
        <f>Table1[[#This Row],[Power (kW)]]*1000</f>
        <v>0</v>
      </c>
      <c r="AC455">
        <f>(Table1[[#This Row],[Power (kW)]]*1000)*D455</f>
        <v>0</v>
      </c>
      <c r="AD455" s="25">
        <f t="shared" si="76"/>
        <v>0</v>
      </c>
      <c r="AE455" s="25">
        <f t="shared" si="77"/>
        <v>0</v>
      </c>
      <c r="AF455" s="25">
        <f>SUM($AD$8:AD455)</f>
        <v>353466.96687326056</v>
      </c>
      <c r="AG455" s="25">
        <f>SUM($AE$8:AE455)</f>
        <v>896891.33127802797</v>
      </c>
      <c r="AH455" s="25"/>
      <c r="AI455" s="37">
        <f>SUM($AD$8:AD455)</f>
        <v>353466.96687326056</v>
      </c>
      <c r="AJ455" s="37">
        <f>SUM($AE$8:AE455)</f>
        <v>896891.33127802797</v>
      </c>
      <c r="AK455" s="37">
        <f t="shared" si="78"/>
        <v>247426.87681128239</v>
      </c>
    </row>
    <row r="456" spans="2:37" x14ac:dyDescent="0.3">
      <c r="B456" s="3" t="s">
        <v>47</v>
      </c>
      <c r="C456" s="3">
        <v>448</v>
      </c>
      <c r="D456" s="3">
        <v>448</v>
      </c>
      <c r="E456" s="10">
        <v>0</v>
      </c>
      <c r="F456" s="17">
        <f t="shared" si="79"/>
        <v>0</v>
      </c>
      <c r="G456" s="17">
        <f t="shared" si="80"/>
        <v>0</v>
      </c>
      <c r="S456">
        <f t="shared" ref="S456:S519" si="81">IF(E456&lt;1,1,0)</f>
        <v>1</v>
      </c>
      <c r="T456" t="str">
        <f t="shared" ref="T456:T519" si="82">IF(S456=1,"",E456)</f>
        <v/>
      </c>
      <c r="U456">
        <f t="shared" ref="U456:U519" si="83">E456/3.6</f>
        <v>0</v>
      </c>
      <c r="W456">
        <f t="shared" ref="W456:W519" si="84">$J$17*F456</f>
        <v>0</v>
      </c>
      <c r="X456">
        <f t="shared" ref="X456:X519" si="85">$J$17*9.81*$J$18</f>
        <v>135.9666</v>
      </c>
      <c r="Y456">
        <f t="shared" ref="Y456:Y519" si="86">0.5*$J$14*$J$21*1.29^2*(E456/3.6)^2</f>
        <v>0</v>
      </c>
      <c r="Z456">
        <f>Table1[[#This Row],[Accel (N)]]+Table1[[#This Row],[RR (N)]]+Table1[[#This Row],[Aero Drag (N)]]</f>
        <v>135.9666</v>
      </c>
      <c r="AA456">
        <f>Table1[[#This Row],[Total (N)]]*((E456/3.6)/1000)</f>
        <v>0</v>
      </c>
      <c r="AB456">
        <f>Table1[[#This Row],[Power (kW)]]*1000</f>
        <v>0</v>
      </c>
      <c r="AC456">
        <f>(Table1[[#This Row],[Power (kW)]]*1000)*D456</f>
        <v>0</v>
      </c>
      <c r="AD456" s="25">
        <f t="shared" ref="AD456:AD519" si="87">IF(AB456&lt;0, AB456, 0) *-1</f>
        <v>0</v>
      </c>
      <c r="AE456" s="25">
        <f t="shared" ref="AE456:AE519" si="88">IF(AB456&gt;0, AB456, 0)</f>
        <v>0</v>
      </c>
      <c r="AF456" s="25">
        <f>SUM($AD$8:AD456)</f>
        <v>353466.96687326056</v>
      </c>
      <c r="AG456" s="25">
        <f>SUM($AE$8:AE456)</f>
        <v>896891.33127802797</v>
      </c>
      <c r="AH456" s="25"/>
      <c r="AI456" s="37">
        <f>SUM($AD$8:AD456)</f>
        <v>353466.96687326056</v>
      </c>
      <c r="AJ456" s="37">
        <f>SUM($AE$8:AE456)</f>
        <v>896891.33127802797</v>
      </c>
      <c r="AK456" s="37">
        <f t="shared" si="78"/>
        <v>247426.87681128239</v>
      </c>
    </row>
    <row r="457" spans="2:37" x14ac:dyDescent="0.3">
      <c r="B457" s="3" t="s">
        <v>47</v>
      </c>
      <c r="C457" s="3">
        <v>449</v>
      </c>
      <c r="D457" s="3">
        <v>449</v>
      </c>
      <c r="E457" s="10">
        <v>0</v>
      </c>
      <c r="F457" s="17">
        <f t="shared" si="79"/>
        <v>0</v>
      </c>
      <c r="G457" s="17">
        <f t="shared" si="80"/>
        <v>0</v>
      </c>
      <c r="S457">
        <f t="shared" si="81"/>
        <v>1</v>
      </c>
      <c r="T457" t="str">
        <f t="shared" si="82"/>
        <v/>
      </c>
      <c r="U457">
        <f t="shared" si="83"/>
        <v>0</v>
      </c>
      <c r="W457">
        <f t="shared" si="84"/>
        <v>0</v>
      </c>
      <c r="X457">
        <f t="shared" si="85"/>
        <v>135.9666</v>
      </c>
      <c r="Y457">
        <f t="shared" si="86"/>
        <v>0</v>
      </c>
      <c r="Z457">
        <f>Table1[[#This Row],[Accel (N)]]+Table1[[#This Row],[RR (N)]]+Table1[[#This Row],[Aero Drag (N)]]</f>
        <v>135.9666</v>
      </c>
      <c r="AA457">
        <f>Table1[[#This Row],[Total (N)]]*((E457/3.6)/1000)</f>
        <v>0</v>
      </c>
      <c r="AB457">
        <f>Table1[[#This Row],[Power (kW)]]*1000</f>
        <v>0</v>
      </c>
      <c r="AC457">
        <f>(Table1[[#This Row],[Power (kW)]]*1000)*D457</f>
        <v>0</v>
      </c>
      <c r="AD457" s="25">
        <f t="shared" si="87"/>
        <v>0</v>
      </c>
      <c r="AE457" s="25">
        <f t="shared" si="88"/>
        <v>0</v>
      </c>
      <c r="AF457" s="25">
        <f>SUM($AD$8:AD457)</f>
        <v>353466.96687326056</v>
      </c>
      <c r="AG457" s="25">
        <f>SUM($AE$8:AE457)</f>
        <v>896891.33127802797</v>
      </c>
      <c r="AH457" s="25"/>
      <c r="AI457" s="37">
        <f>SUM($AD$8:AD457)</f>
        <v>353466.96687326056</v>
      </c>
      <c r="AJ457" s="37">
        <f>SUM($AE$8:AE457)</f>
        <v>896891.33127802797</v>
      </c>
      <c r="AK457" s="37">
        <f t="shared" ref="AK457:AK520" si="89">AI457*0.7</f>
        <v>247426.87681128239</v>
      </c>
    </row>
    <row r="458" spans="2:37" x14ac:dyDescent="0.3">
      <c r="B458" s="3" t="s">
        <v>47</v>
      </c>
      <c r="C458" s="3">
        <v>450</v>
      </c>
      <c r="D458" s="3">
        <v>450</v>
      </c>
      <c r="E458" s="10">
        <v>0</v>
      </c>
      <c r="F458" s="17">
        <f t="shared" ref="F458:F521" si="90">($E459-$E457)/2/3.6</f>
        <v>0</v>
      </c>
      <c r="G458" s="17">
        <f t="shared" ref="G458:G521" si="91">($E459-$E457)/2</f>
        <v>0</v>
      </c>
      <c r="S458">
        <f t="shared" si="81"/>
        <v>1</v>
      </c>
      <c r="T458" t="str">
        <f t="shared" si="82"/>
        <v/>
      </c>
      <c r="U458">
        <f t="shared" si="83"/>
        <v>0</v>
      </c>
      <c r="W458">
        <f t="shared" si="84"/>
        <v>0</v>
      </c>
      <c r="X458">
        <f t="shared" si="85"/>
        <v>135.9666</v>
      </c>
      <c r="Y458">
        <f t="shared" si="86"/>
        <v>0</v>
      </c>
      <c r="Z458">
        <f>Table1[[#This Row],[Accel (N)]]+Table1[[#This Row],[RR (N)]]+Table1[[#This Row],[Aero Drag (N)]]</f>
        <v>135.9666</v>
      </c>
      <c r="AA458">
        <f>Table1[[#This Row],[Total (N)]]*((E458/3.6)/1000)</f>
        <v>0</v>
      </c>
      <c r="AB458">
        <f>Table1[[#This Row],[Power (kW)]]*1000</f>
        <v>0</v>
      </c>
      <c r="AC458">
        <f>(Table1[[#This Row],[Power (kW)]]*1000)*D458</f>
        <v>0</v>
      </c>
      <c r="AD458" s="25">
        <f t="shared" si="87"/>
        <v>0</v>
      </c>
      <c r="AE458" s="25">
        <f t="shared" si="88"/>
        <v>0</v>
      </c>
      <c r="AF458" s="25">
        <f>SUM($AD$8:AD458)</f>
        <v>353466.96687326056</v>
      </c>
      <c r="AG458" s="25">
        <f>SUM($AE$8:AE458)</f>
        <v>896891.33127802797</v>
      </c>
      <c r="AH458" s="25"/>
      <c r="AI458" s="37">
        <f>SUM($AD$8:AD458)</f>
        <v>353466.96687326056</v>
      </c>
      <c r="AJ458" s="37">
        <f>SUM($AE$8:AE458)</f>
        <v>896891.33127802797</v>
      </c>
      <c r="AK458" s="37">
        <f t="shared" si="89"/>
        <v>247426.87681128239</v>
      </c>
    </row>
    <row r="459" spans="2:37" x14ac:dyDescent="0.3">
      <c r="B459" s="3" t="s">
        <v>47</v>
      </c>
      <c r="C459" s="3">
        <v>451</v>
      </c>
      <c r="D459" s="3">
        <v>451</v>
      </c>
      <c r="E459" s="10">
        <v>0</v>
      </c>
      <c r="F459" s="17">
        <f t="shared" si="90"/>
        <v>0</v>
      </c>
      <c r="G459" s="17">
        <f t="shared" si="91"/>
        <v>0</v>
      </c>
      <c r="S459">
        <f t="shared" si="81"/>
        <v>1</v>
      </c>
      <c r="T459" t="str">
        <f t="shared" si="82"/>
        <v/>
      </c>
      <c r="U459">
        <f t="shared" si="83"/>
        <v>0</v>
      </c>
      <c r="W459">
        <f t="shared" si="84"/>
        <v>0</v>
      </c>
      <c r="X459">
        <f t="shared" si="85"/>
        <v>135.9666</v>
      </c>
      <c r="Y459">
        <f t="shared" si="86"/>
        <v>0</v>
      </c>
      <c r="Z459">
        <f>Table1[[#This Row],[Accel (N)]]+Table1[[#This Row],[RR (N)]]+Table1[[#This Row],[Aero Drag (N)]]</f>
        <v>135.9666</v>
      </c>
      <c r="AA459">
        <f>Table1[[#This Row],[Total (N)]]*((E459/3.6)/1000)</f>
        <v>0</v>
      </c>
      <c r="AB459">
        <f>Table1[[#This Row],[Power (kW)]]*1000</f>
        <v>0</v>
      </c>
      <c r="AC459">
        <f>(Table1[[#This Row],[Power (kW)]]*1000)*D459</f>
        <v>0</v>
      </c>
      <c r="AD459" s="25">
        <f t="shared" si="87"/>
        <v>0</v>
      </c>
      <c r="AE459" s="25">
        <f t="shared" si="88"/>
        <v>0</v>
      </c>
      <c r="AF459" s="25">
        <f>SUM($AD$8:AD459)</f>
        <v>353466.96687326056</v>
      </c>
      <c r="AG459" s="25">
        <f>SUM($AE$8:AE459)</f>
        <v>896891.33127802797</v>
      </c>
      <c r="AH459" s="25"/>
      <c r="AI459" s="37">
        <f>SUM($AD$8:AD459)</f>
        <v>353466.96687326056</v>
      </c>
      <c r="AJ459" s="37">
        <f>SUM($AE$8:AE459)</f>
        <v>896891.33127802797</v>
      </c>
      <c r="AK459" s="37">
        <f t="shared" si="89"/>
        <v>247426.87681128239</v>
      </c>
    </row>
    <row r="460" spans="2:37" x14ac:dyDescent="0.3">
      <c r="B460" s="3" t="s">
        <v>47</v>
      </c>
      <c r="C460" s="3">
        <v>452</v>
      </c>
      <c r="D460" s="3">
        <v>452</v>
      </c>
      <c r="E460" s="10">
        <v>0</v>
      </c>
      <c r="F460" s="17">
        <f t="shared" si="90"/>
        <v>0</v>
      </c>
      <c r="G460" s="17">
        <f t="shared" si="91"/>
        <v>0</v>
      </c>
      <c r="S460">
        <f t="shared" si="81"/>
        <v>1</v>
      </c>
      <c r="T460" t="str">
        <f t="shared" si="82"/>
        <v/>
      </c>
      <c r="U460">
        <f t="shared" si="83"/>
        <v>0</v>
      </c>
      <c r="W460">
        <f t="shared" si="84"/>
        <v>0</v>
      </c>
      <c r="X460">
        <f t="shared" si="85"/>
        <v>135.9666</v>
      </c>
      <c r="Y460">
        <f t="shared" si="86"/>
        <v>0</v>
      </c>
      <c r="Z460">
        <f>Table1[[#This Row],[Accel (N)]]+Table1[[#This Row],[RR (N)]]+Table1[[#This Row],[Aero Drag (N)]]</f>
        <v>135.9666</v>
      </c>
      <c r="AA460">
        <f>Table1[[#This Row],[Total (N)]]*((E460/3.6)/1000)</f>
        <v>0</v>
      </c>
      <c r="AB460">
        <f>Table1[[#This Row],[Power (kW)]]*1000</f>
        <v>0</v>
      </c>
      <c r="AC460">
        <f>(Table1[[#This Row],[Power (kW)]]*1000)*D460</f>
        <v>0</v>
      </c>
      <c r="AD460" s="25">
        <f t="shared" si="87"/>
        <v>0</v>
      </c>
      <c r="AE460" s="25">
        <f t="shared" si="88"/>
        <v>0</v>
      </c>
      <c r="AF460" s="25">
        <f>SUM($AD$8:AD460)</f>
        <v>353466.96687326056</v>
      </c>
      <c r="AG460" s="25">
        <f>SUM($AE$8:AE460)</f>
        <v>896891.33127802797</v>
      </c>
      <c r="AH460" s="25"/>
      <c r="AI460" s="37">
        <f>SUM($AD$8:AD460)</f>
        <v>353466.96687326056</v>
      </c>
      <c r="AJ460" s="37">
        <f>SUM($AE$8:AE460)</f>
        <v>896891.33127802797</v>
      </c>
      <c r="AK460" s="37">
        <f t="shared" si="89"/>
        <v>247426.87681128239</v>
      </c>
    </row>
    <row r="461" spans="2:37" x14ac:dyDescent="0.3">
      <c r="B461" s="3" t="s">
        <v>47</v>
      </c>
      <c r="C461" s="3">
        <v>453</v>
      </c>
      <c r="D461" s="3">
        <v>453</v>
      </c>
      <c r="E461" s="10">
        <v>0</v>
      </c>
      <c r="F461" s="17">
        <f t="shared" si="90"/>
        <v>0</v>
      </c>
      <c r="G461" s="17">
        <f t="shared" si="91"/>
        <v>0</v>
      </c>
      <c r="S461">
        <f t="shared" si="81"/>
        <v>1</v>
      </c>
      <c r="T461" t="str">
        <f t="shared" si="82"/>
        <v/>
      </c>
      <c r="U461">
        <f t="shared" si="83"/>
        <v>0</v>
      </c>
      <c r="W461">
        <f t="shared" si="84"/>
        <v>0</v>
      </c>
      <c r="X461">
        <f t="shared" si="85"/>
        <v>135.9666</v>
      </c>
      <c r="Y461">
        <f t="shared" si="86"/>
        <v>0</v>
      </c>
      <c r="Z461">
        <f>Table1[[#This Row],[Accel (N)]]+Table1[[#This Row],[RR (N)]]+Table1[[#This Row],[Aero Drag (N)]]</f>
        <v>135.9666</v>
      </c>
      <c r="AA461">
        <f>Table1[[#This Row],[Total (N)]]*((E461/3.6)/1000)</f>
        <v>0</v>
      </c>
      <c r="AB461">
        <f>Table1[[#This Row],[Power (kW)]]*1000</f>
        <v>0</v>
      </c>
      <c r="AC461">
        <f>(Table1[[#This Row],[Power (kW)]]*1000)*D461</f>
        <v>0</v>
      </c>
      <c r="AD461" s="25">
        <f t="shared" si="87"/>
        <v>0</v>
      </c>
      <c r="AE461" s="25">
        <f t="shared" si="88"/>
        <v>0</v>
      </c>
      <c r="AF461" s="25">
        <f>SUM($AD$8:AD461)</f>
        <v>353466.96687326056</v>
      </c>
      <c r="AG461" s="25">
        <f>SUM($AE$8:AE461)</f>
        <v>896891.33127802797</v>
      </c>
      <c r="AH461" s="25"/>
      <c r="AI461" s="37">
        <f>SUM($AD$8:AD461)</f>
        <v>353466.96687326056</v>
      </c>
      <c r="AJ461" s="37">
        <f>SUM($AE$8:AE461)</f>
        <v>896891.33127802797</v>
      </c>
      <c r="AK461" s="37">
        <f t="shared" si="89"/>
        <v>247426.87681128239</v>
      </c>
    </row>
    <row r="462" spans="2:37" x14ac:dyDescent="0.3">
      <c r="B462" s="3" t="s">
        <v>47</v>
      </c>
      <c r="C462" s="3">
        <v>454</v>
      </c>
      <c r="D462" s="3">
        <v>454</v>
      </c>
      <c r="E462" s="10">
        <v>0</v>
      </c>
      <c r="F462" s="17">
        <f t="shared" si="90"/>
        <v>0</v>
      </c>
      <c r="G462" s="17">
        <f t="shared" si="91"/>
        <v>0</v>
      </c>
      <c r="S462">
        <f t="shared" si="81"/>
        <v>1</v>
      </c>
      <c r="T462" t="str">
        <f t="shared" si="82"/>
        <v/>
      </c>
      <c r="U462">
        <f t="shared" si="83"/>
        <v>0</v>
      </c>
      <c r="W462">
        <f t="shared" si="84"/>
        <v>0</v>
      </c>
      <c r="X462">
        <f t="shared" si="85"/>
        <v>135.9666</v>
      </c>
      <c r="Y462">
        <f t="shared" si="86"/>
        <v>0</v>
      </c>
      <c r="Z462">
        <f>Table1[[#This Row],[Accel (N)]]+Table1[[#This Row],[RR (N)]]+Table1[[#This Row],[Aero Drag (N)]]</f>
        <v>135.9666</v>
      </c>
      <c r="AA462">
        <f>Table1[[#This Row],[Total (N)]]*((E462/3.6)/1000)</f>
        <v>0</v>
      </c>
      <c r="AB462">
        <f>Table1[[#This Row],[Power (kW)]]*1000</f>
        <v>0</v>
      </c>
      <c r="AC462">
        <f>(Table1[[#This Row],[Power (kW)]]*1000)*D462</f>
        <v>0</v>
      </c>
      <c r="AD462" s="25">
        <f t="shared" si="87"/>
        <v>0</v>
      </c>
      <c r="AE462" s="25">
        <f t="shared" si="88"/>
        <v>0</v>
      </c>
      <c r="AF462" s="25">
        <f>SUM($AD$8:AD462)</f>
        <v>353466.96687326056</v>
      </c>
      <c r="AG462" s="25">
        <f>SUM($AE$8:AE462)</f>
        <v>896891.33127802797</v>
      </c>
      <c r="AH462" s="25"/>
      <c r="AI462" s="37">
        <f>SUM($AD$8:AD462)</f>
        <v>353466.96687326056</v>
      </c>
      <c r="AJ462" s="37">
        <f>SUM($AE$8:AE462)</f>
        <v>896891.33127802797</v>
      </c>
      <c r="AK462" s="37">
        <f t="shared" si="89"/>
        <v>247426.87681128239</v>
      </c>
    </row>
    <row r="463" spans="2:37" x14ac:dyDescent="0.3">
      <c r="B463" s="3" t="s">
        <v>47</v>
      </c>
      <c r="C463" s="3">
        <v>455</v>
      </c>
      <c r="D463" s="3">
        <v>455</v>
      </c>
      <c r="E463" s="10">
        <v>0</v>
      </c>
      <c r="F463" s="17">
        <f t="shared" si="90"/>
        <v>0</v>
      </c>
      <c r="G463" s="17">
        <f t="shared" si="91"/>
        <v>0</v>
      </c>
      <c r="S463">
        <f t="shared" si="81"/>
        <v>1</v>
      </c>
      <c r="T463" t="str">
        <f t="shared" si="82"/>
        <v/>
      </c>
      <c r="U463">
        <f t="shared" si="83"/>
        <v>0</v>
      </c>
      <c r="W463">
        <f t="shared" si="84"/>
        <v>0</v>
      </c>
      <c r="X463">
        <f t="shared" si="85"/>
        <v>135.9666</v>
      </c>
      <c r="Y463">
        <f t="shared" si="86"/>
        <v>0</v>
      </c>
      <c r="Z463">
        <f>Table1[[#This Row],[Accel (N)]]+Table1[[#This Row],[RR (N)]]+Table1[[#This Row],[Aero Drag (N)]]</f>
        <v>135.9666</v>
      </c>
      <c r="AA463">
        <f>Table1[[#This Row],[Total (N)]]*((E463/3.6)/1000)</f>
        <v>0</v>
      </c>
      <c r="AB463">
        <f>Table1[[#This Row],[Power (kW)]]*1000</f>
        <v>0</v>
      </c>
      <c r="AC463">
        <f>(Table1[[#This Row],[Power (kW)]]*1000)*D463</f>
        <v>0</v>
      </c>
      <c r="AD463" s="25">
        <f t="shared" si="87"/>
        <v>0</v>
      </c>
      <c r="AE463" s="25">
        <f t="shared" si="88"/>
        <v>0</v>
      </c>
      <c r="AF463" s="25">
        <f>SUM($AD$8:AD463)</f>
        <v>353466.96687326056</v>
      </c>
      <c r="AG463" s="25">
        <f>SUM($AE$8:AE463)</f>
        <v>896891.33127802797</v>
      </c>
      <c r="AH463" s="25"/>
      <c r="AI463" s="37">
        <f>SUM($AD$8:AD463)</f>
        <v>353466.96687326056</v>
      </c>
      <c r="AJ463" s="37">
        <f>SUM($AE$8:AE463)</f>
        <v>896891.33127802797</v>
      </c>
      <c r="AK463" s="37">
        <f t="shared" si="89"/>
        <v>247426.87681128239</v>
      </c>
    </row>
    <row r="464" spans="2:37" x14ac:dyDescent="0.3">
      <c r="B464" s="3" t="s">
        <v>47</v>
      </c>
      <c r="C464" s="3">
        <v>456</v>
      </c>
      <c r="D464" s="3">
        <v>456</v>
      </c>
      <c r="E464" s="10">
        <v>0</v>
      </c>
      <c r="F464" s="17">
        <f t="shared" si="90"/>
        <v>0</v>
      </c>
      <c r="G464" s="17">
        <f t="shared" si="91"/>
        <v>0</v>
      </c>
      <c r="S464">
        <f t="shared" si="81"/>
        <v>1</v>
      </c>
      <c r="T464" t="str">
        <f t="shared" si="82"/>
        <v/>
      </c>
      <c r="U464">
        <f t="shared" si="83"/>
        <v>0</v>
      </c>
      <c r="W464">
        <f t="shared" si="84"/>
        <v>0</v>
      </c>
      <c r="X464">
        <f t="shared" si="85"/>
        <v>135.9666</v>
      </c>
      <c r="Y464">
        <f t="shared" si="86"/>
        <v>0</v>
      </c>
      <c r="Z464">
        <f>Table1[[#This Row],[Accel (N)]]+Table1[[#This Row],[RR (N)]]+Table1[[#This Row],[Aero Drag (N)]]</f>
        <v>135.9666</v>
      </c>
      <c r="AA464">
        <f>Table1[[#This Row],[Total (N)]]*((E464/3.6)/1000)</f>
        <v>0</v>
      </c>
      <c r="AB464">
        <f>Table1[[#This Row],[Power (kW)]]*1000</f>
        <v>0</v>
      </c>
      <c r="AC464">
        <f>(Table1[[#This Row],[Power (kW)]]*1000)*D464</f>
        <v>0</v>
      </c>
      <c r="AD464" s="25">
        <f t="shared" si="87"/>
        <v>0</v>
      </c>
      <c r="AE464" s="25">
        <f t="shared" si="88"/>
        <v>0</v>
      </c>
      <c r="AF464" s="25">
        <f>SUM($AD$8:AD464)</f>
        <v>353466.96687326056</v>
      </c>
      <c r="AG464" s="25">
        <f>SUM($AE$8:AE464)</f>
        <v>896891.33127802797</v>
      </c>
      <c r="AH464" s="25"/>
      <c r="AI464" s="37">
        <f>SUM($AD$8:AD464)</f>
        <v>353466.96687326056</v>
      </c>
      <c r="AJ464" s="37">
        <f>SUM($AE$8:AE464)</f>
        <v>896891.33127802797</v>
      </c>
      <c r="AK464" s="37">
        <f t="shared" si="89"/>
        <v>247426.87681128239</v>
      </c>
    </row>
    <row r="465" spans="2:37" x14ac:dyDescent="0.3">
      <c r="B465" s="3" t="s">
        <v>47</v>
      </c>
      <c r="C465" s="3">
        <v>457</v>
      </c>
      <c r="D465" s="3">
        <v>457</v>
      </c>
      <c r="E465" s="10">
        <v>0</v>
      </c>
      <c r="F465" s="17">
        <f t="shared" si="90"/>
        <v>0</v>
      </c>
      <c r="G465" s="17">
        <f t="shared" si="91"/>
        <v>0</v>
      </c>
      <c r="S465">
        <f t="shared" si="81"/>
        <v>1</v>
      </c>
      <c r="T465" t="str">
        <f t="shared" si="82"/>
        <v/>
      </c>
      <c r="U465">
        <f t="shared" si="83"/>
        <v>0</v>
      </c>
      <c r="W465">
        <f t="shared" si="84"/>
        <v>0</v>
      </c>
      <c r="X465">
        <f t="shared" si="85"/>
        <v>135.9666</v>
      </c>
      <c r="Y465">
        <f t="shared" si="86"/>
        <v>0</v>
      </c>
      <c r="Z465">
        <f>Table1[[#This Row],[Accel (N)]]+Table1[[#This Row],[RR (N)]]+Table1[[#This Row],[Aero Drag (N)]]</f>
        <v>135.9666</v>
      </c>
      <c r="AA465">
        <f>Table1[[#This Row],[Total (N)]]*((E465/3.6)/1000)</f>
        <v>0</v>
      </c>
      <c r="AB465">
        <f>Table1[[#This Row],[Power (kW)]]*1000</f>
        <v>0</v>
      </c>
      <c r="AC465">
        <f>(Table1[[#This Row],[Power (kW)]]*1000)*D465</f>
        <v>0</v>
      </c>
      <c r="AD465" s="25">
        <f t="shared" si="87"/>
        <v>0</v>
      </c>
      <c r="AE465" s="25">
        <f t="shared" si="88"/>
        <v>0</v>
      </c>
      <c r="AF465" s="25">
        <f>SUM($AD$8:AD465)</f>
        <v>353466.96687326056</v>
      </c>
      <c r="AG465" s="25">
        <f>SUM($AE$8:AE465)</f>
        <v>896891.33127802797</v>
      </c>
      <c r="AH465" s="25"/>
      <c r="AI465" s="37">
        <f>SUM($AD$8:AD465)</f>
        <v>353466.96687326056</v>
      </c>
      <c r="AJ465" s="37">
        <f>SUM($AE$8:AE465)</f>
        <v>896891.33127802797</v>
      </c>
      <c r="AK465" s="37">
        <f t="shared" si="89"/>
        <v>247426.87681128239</v>
      </c>
    </row>
    <row r="466" spans="2:37" x14ac:dyDescent="0.3">
      <c r="B466" s="3" t="s">
        <v>47</v>
      </c>
      <c r="C466" s="3">
        <v>458</v>
      </c>
      <c r="D466" s="3">
        <v>458</v>
      </c>
      <c r="E466" s="10">
        <v>0</v>
      </c>
      <c r="F466" s="17">
        <f t="shared" si="90"/>
        <v>0</v>
      </c>
      <c r="G466" s="17">
        <f t="shared" si="91"/>
        <v>0</v>
      </c>
      <c r="S466">
        <f t="shared" si="81"/>
        <v>1</v>
      </c>
      <c r="T466" t="str">
        <f t="shared" si="82"/>
        <v/>
      </c>
      <c r="U466">
        <f t="shared" si="83"/>
        <v>0</v>
      </c>
      <c r="W466">
        <f t="shared" si="84"/>
        <v>0</v>
      </c>
      <c r="X466">
        <f t="shared" si="85"/>
        <v>135.9666</v>
      </c>
      <c r="Y466">
        <f t="shared" si="86"/>
        <v>0</v>
      </c>
      <c r="Z466">
        <f>Table1[[#This Row],[Accel (N)]]+Table1[[#This Row],[RR (N)]]+Table1[[#This Row],[Aero Drag (N)]]</f>
        <v>135.9666</v>
      </c>
      <c r="AA466">
        <f>Table1[[#This Row],[Total (N)]]*((E466/3.6)/1000)</f>
        <v>0</v>
      </c>
      <c r="AB466">
        <f>Table1[[#This Row],[Power (kW)]]*1000</f>
        <v>0</v>
      </c>
      <c r="AC466">
        <f>(Table1[[#This Row],[Power (kW)]]*1000)*D466</f>
        <v>0</v>
      </c>
      <c r="AD466" s="25">
        <f t="shared" si="87"/>
        <v>0</v>
      </c>
      <c r="AE466" s="25">
        <f t="shared" si="88"/>
        <v>0</v>
      </c>
      <c r="AF466" s="25">
        <f>SUM($AD$8:AD466)</f>
        <v>353466.96687326056</v>
      </c>
      <c r="AG466" s="25">
        <f>SUM($AE$8:AE466)</f>
        <v>896891.33127802797</v>
      </c>
      <c r="AH466" s="25"/>
      <c r="AI466" s="37">
        <f>SUM($AD$8:AD466)</f>
        <v>353466.96687326056</v>
      </c>
      <c r="AJ466" s="37">
        <f>SUM($AE$8:AE466)</f>
        <v>896891.33127802797</v>
      </c>
      <c r="AK466" s="37">
        <f t="shared" si="89"/>
        <v>247426.87681128239</v>
      </c>
    </row>
    <row r="467" spans="2:37" x14ac:dyDescent="0.3">
      <c r="B467" s="3" t="s">
        <v>47</v>
      </c>
      <c r="C467" s="3">
        <v>459</v>
      </c>
      <c r="D467" s="3">
        <v>459</v>
      </c>
      <c r="E467" s="10">
        <v>0</v>
      </c>
      <c r="F467" s="17">
        <f t="shared" si="90"/>
        <v>0</v>
      </c>
      <c r="G467" s="17">
        <f t="shared" si="91"/>
        <v>0</v>
      </c>
      <c r="S467">
        <f t="shared" si="81"/>
        <v>1</v>
      </c>
      <c r="T467" t="str">
        <f t="shared" si="82"/>
        <v/>
      </c>
      <c r="U467">
        <f t="shared" si="83"/>
        <v>0</v>
      </c>
      <c r="W467">
        <f t="shared" si="84"/>
        <v>0</v>
      </c>
      <c r="X467">
        <f t="shared" si="85"/>
        <v>135.9666</v>
      </c>
      <c r="Y467">
        <f t="shared" si="86"/>
        <v>0</v>
      </c>
      <c r="Z467">
        <f>Table1[[#This Row],[Accel (N)]]+Table1[[#This Row],[RR (N)]]+Table1[[#This Row],[Aero Drag (N)]]</f>
        <v>135.9666</v>
      </c>
      <c r="AA467">
        <f>Table1[[#This Row],[Total (N)]]*((E467/3.6)/1000)</f>
        <v>0</v>
      </c>
      <c r="AB467">
        <f>Table1[[#This Row],[Power (kW)]]*1000</f>
        <v>0</v>
      </c>
      <c r="AC467">
        <f>(Table1[[#This Row],[Power (kW)]]*1000)*D467</f>
        <v>0</v>
      </c>
      <c r="AD467" s="25">
        <f t="shared" si="87"/>
        <v>0</v>
      </c>
      <c r="AE467" s="25">
        <f t="shared" si="88"/>
        <v>0</v>
      </c>
      <c r="AF467" s="25">
        <f>SUM($AD$8:AD467)</f>
        <v>353466.96687326056</v>
      </c>
      <c r="AG467" s="25">
        <f>SUM($AE$8:AE467)</f>
        <v>896891.33127802797</v>
      </c>
      <c r="AH467" s="25"/>
      <c r="AI467" s="37">
        <f>SUM($AD$8:AD467)</f>
        <v>353466.96687326056</v>
      </c>
      <c r="AJ467" s="37">
        <f>SUM($AE$8:AE467)</f>
        <v>896891.33127802797</v>
      </c>
      <c r="AK467" s="37">
        <f t="shared" si="89"/>
        <v>247426.87681128239</v>
      </c>
    </row>
    <row r="468" spans="2:37" x14ac:dyDescent="0.3">
      <c r="B468" s="3" t="s">
        <v>47</v>
      </c>
      <c r="C468" s="3">
        <v>460</v>
      </c>
      <c r="D468" s="3">
        <v>460</v>
      </c>
      <c r="E468" s="10">
        <v>0</v>
      </c>
      <c r="F468" s="17">
        <f t="shared" si="90"/>
        <v>0</v>
      </c>
      <c r="G468" s="17">
        <f t="shared" si="91"/>
        <v>0</v>
      </c>
      <c r="S468">
        <f t="shared" si="81"/>
        <v>1</v>
      </c>
      <c r="T468" t="str">
        <f t="shared" si="82"/>
        <v/>
      </c>
      <c r="U468">
        <f t="shared" si="83"/>
        <v>0</v>
      </c>
      <c r="W468">
        <f t="shared" si="84"/>
        <v>0</v>
      </c>
      <c r="X468">
        <f t="shared" si="85"/>
        <v>135.9666</v>
      </c>
      <c r="Y468">
        <f t="shared" si="86"/>
        <v>0</v>
      </c>
      <c r="Z468">
        <f>Table1[[#This Row],[Accel (N)]]+Table1[[#This Row],[RR (N)]]+Table1[[#This Row],[Aero Drag (N)]]</f>
        <v>135.9666</v>
      </c>
      <c r="AA468">
        <f>Table1[[#This Row],[Total (N)]]*((E468/3.6)/1000)</f>
        <v>0</v>
      </c>
      <c r="AB468">
        <f>Table1[[#This Row],[Power (kW)]]*1000</f>
        <v>0</v>
      </c>
      <c r="AC468">
        <f>(Table1[[#This Row],[Power (kW)]]*1000)*D468</f>
        <v>0</v>
      </c>
      <c r="AD468" s="25">
        <f t="shared" si="87"/>
        <v>0</v>
      </c>
      <c r="AE468" s="25">
        <f t="shared" si="88"/>
        <v>0</v>
      </c>
      <c r="AF468" s="25">
        <f>SUM($AD$8:AD468)</f>
        <v>353466.96687326056</v>
      </c>
      <c r="AG468" s="25">
        <f>SUM($AE$8:AE468)</f>
        <v>896891.33127802797</v>
      </c>
      <c r="AH468" s="25"/>
      <c r="AI468" s="37">
        <f>SUM($AD$8:AD468)</f>
        <v>353466.96687326056</v>
      </c>
      <c r="AJ468" s="37">
        <f>SUM($AE$8:AE468)</f>
        <v>896891.33127802797</v>
      </c>
      <c r="AK468" s="37">
        <f t="shared" si="89"/>
        <v>247426.87681128239</v>
      </c>
    </row>
    <row r="469" spans="2:37" x14ac:dyDescent="0.3">
      <c r="B469" s="3" t="s">
        <v>47</v>
      </c>
      <c r="C469" s="3">
        <v>461</v>
      </c>
      <c r="D469" s="3">
        <v>461</v>
      </c>
      <c r="E469" s="10">
        <v>0</v>
      </c>
      <c r="F469" s="17">
        <f t="shared" si="90"/>
        <v>0</v>
      </c>
      <c r="G469" s="17">
        <f t="shared" si="91"/>
        <v>0</v>
      </c>
      <c r="S469">
        <f t="shared" si="81"/>
        <v>1</v>
      </c>
      <c r="T469" t="str">
        <f t="shared" si="82"/>
        <v/>
      </c>
      <c r="U469">
        <f t="shared" si="83"/>
        <v>0</v>
      </c>
      <c r="W469">
        <f t="shared" si="84"/>
        <v>0</v>
      </c>
      <c r="X469">
        <f t="shared" si="85"/>
        <v>135.9666</v>
      </c>
      <c r="Y469">
        <f t="shared" si="86"/>
        <v>0</v>
      </c>
      <c r="Z469">
        <f>Table1[[#This Row],[Accel (N)]]+Table1[[#This Row],[RR (N)]]+Table1[[#This Row],[Aero Drag (N)]]</f>
        <v>135.9666</v>
      </c>
      <c r="AA469">
        <f>Table1[[#This Row],[Total (N)]]*((E469/3.6)/1000)</f>
        <v>0</v>
      </c>
      <c r="AB469">
        <f>Table1[[#This Row],[Power (kW)]]*1000</f>
        <v>0</v>
      </c>
      <c r="AC469">
        <f>(Table1[[#This Row],[Power (kW)]]*1000)*D469</f>
        <v>0</v>
      </c>
      <c r="AD469" s="25">
        <f t="shared" si="87"/>
        <v>0</v>
      </c>
      <c r="AE469" s="25">
        <f t="shared" si="88"/>
        <v>0</v>
      </c>
      <c r="AF469" s="25">
        <f>SUM($AD$8:AD469)</f>
        <v>353466.96687326056</v>
      </c>
      <c r="AG469" s="25">
        <f>SUM($AE$8:AE469)</f>
        <v>896891.33127802797</v>
      </c>
      <c r="AH469" s="25"/>
      <c r="AI469" s="37">
        <f>SUM($AD$8:AD469)</f>
        <v>353466.96687326056</v>
      </c>
      <c r="AJ469" s="37">
        <f>SUM($AE$8:AE469)</f>
        <v>896891.33127802797</v>
      </c>
      <c r="AK469" s="37">
        <f t="shared" si="89"/>
        <v>247426.87681128239</v>
      </c>
    </row>
    <row r="470" spans="2:37" x14ac:dyDescent="0.3">
      <c r="B470" s="3" t="s">
        <v>47</v>
      </c>
      <c r="C470" s="3">
        <v>462</v>
      </c>
      <c r="D470" s="3">
        <v>462</v>
      </c>
      <c r="E470" s="10">
        <v>0</v>
      </c>
      <c r="F470" s="17">
        <f t="shared" si="90"/>
        <v>0</v>
      </c>
      <c r="G470" s="17">
        <f t="shared" si="91"/>
        <v>0</v>
      </c>
      <c r="S470">
        <f t="shared" si="81"/>
        <v>1</v>
      </c>
      <c r="T470" t="str">
        <f t="shared" si="82"/>
        <v/>
      </c>
      <c r="U470">
        <f t="shared" si="83"/>
        <v>0</v>
      </c>
      <c r="W470">
        <f t="shared" si="84"/>
        <v>0</v>
      </c>
      <c r="X470">
        <f t="shared" si="85"/>
        <v>135.9666</v>
      </c>
      <c r="Y470">
        <f t="shared" si="86"/>
        <v>0</v>
      </c>
      <c r="Z470">
        <f>Table1[[#This Row],[Accel (N)]]+Table1[[#This Row],[RR (N)]]+Table1[[#This Row],[Aero Drag (N)]]</f>
        <v>135.9666</v>
      </c>
      <c r="AA470">
        <f>Table1[[#This Row],[Total (N)]]*((E470/3.6)/1000)</f>
        <v>0</v>
      </c>
      <c r="AB470">
        <f>Table1[[#This Row],[Power (kW)]]*1000</f>
        <v>0</v>
      </c>
      <c r="AC470">
        <f>(Table1[[#This Row],[Power (kW)]]*1000)*D470</f>
        <v>0</v>
      </c>
      <c r="AD470" s="25">
        <f t="shared" si="87"/>
        <v>0</v>
      </c>
      <c r="AE470" s="25">
        <f t="shared" si="88"/>
        <v>0</v>
      </c>
      <c r="AF470" s="25">
        <f>SUM($AD$8:AD470)</f>
        <v>353466.96687326056</v>
      </c>
      <c r="AG470" s="25">
        <f>SUM($AE$8:AE470)</f>
        <v>896891.33127802797</v>
      </c>
      <c r="AH470" s="25"/>
      <c r="AI470" s="37">
        <f>SUM($AD$8:AD470)</f>
        <v>353466.96687326056</v>
      </c>
      <c r="AJ470" s="37">
        <f>SUM($AE$8:AE470)</f>
        <v>896891.33127802797</v>
      </c>
      <c r="AK470" s="37">
        <f t="shared" si="89"/>
        <v>247426.87681128239</v>
      </c>
    </row>
    <row r="471" spans="2:37" x14ac:dyDescent="0.3">
      <c r="B471" s="3" t="s">
        <v>47</v>
      </c>
      <c r="C471" s="3">
        <v>463</v>
      </c>
      <c r="D471" s="3">
        <v>463</v>
      </c>
      <c r="E471" s="10">
        <v>0</v>
      </c>
      <c r="F471" s="17">
        <f t="shared" si="90"/>
        <v>0</v>
      </c>
      <c r="G471" s="17">
        <f t="shared" si="91"/>
        <v>0</v>
      </c>
      <c r="S471">
        <f t="shared" si="81"/>
        <v>1</v>
      </c>
      <c r="T471" t="str">
        <f t="shared" si="82"/>
        <v/>
      </c>
      <c r="U471">
        <f t="shared" si="83"/>
        <v>0</v>
      </c>
      <c r="W471">
        <f t="shared" si="84"/>
        <v>0</v>
      </c>
      <c r="X471">
        <f t="shared" si="85"/>
        <v>135.9666</v>
      </c>
      <c r="Y471">
        <f t="shared" si="86"/>
        <v>0</v>
      </c>
      <c r="Z471">
        <f>Table1[[#This Row],[Accel (N)]]+Table1[[#This Row],[RR (N)]]+Table1[[#This Row],[Aero Drag (N)]]</f>
        <v>135.9666</v>
      </c>
      <c r="AA471">
        <f>Table1[[#This Row],[Total (N)]]*((E471/3.6)/1000)</f>
        <v>0</v>
      </c>
      <c r="AB471">
        <f>Table1[[#This Row],[Power (kW)]]*1000</f>
        <v>0</v>
      </c>
      <c r="AC471">
        <f>(Table1[[#This Row],[Power (kW)]]*1000)*D471</f>
        <v>0</v>
      </c>
      <c r="AD471" s="25">
        <f t="shared" si="87"/>
        <v>0</v>
      </c>
      <c r="AE471" s="25">
        <f t="shared" si="88"/>
        <v>0</v>
      </c>
      <c r="AF471" s="25">
        <f>SUM($AD$8:AD471)</f>
        <v>353466.96687326056</v>
      </c>
      <c r="AG471" s="25">
        <f>SUM($AE$8:AE471)</f>
        <v>896891.33127802797</v>
      </c>
      <c r="AH471" s="25"/>
      <c r="AI471" s="37">
        <f>SUM($AD$8:AD471)</f>
        <v>353466.96687326056</v>
      </c>
      <c r="AJ471" s="37">
        <f>SUM($AE$8:AE471)</f>
        <v>896891.33127802797</v>
      </c>
      <c r="AK471" s="37">
        <f t="shared" si="89"/>
        <v>247426.87681128239</v>
      </c>
    </row>
    <row r="472" spans="2:37" x14ac:dyDescent="0.3">
      <c r="B472" s="3" t="s">
        <v>47</v>
      </c>
      <c r="C472" s="3">
        <v>464</v>
      </c>
      <c r="D472" s="3">
        <v>464</v>
      </c>
      <c r="E472" s="10">
        <v>0</v>
      </c>
      <c r="F472" s="17">
        <f t="shared" si="90"/>
        <v>0</v>
      </c>
      <c r="G472" s="17">
        <f t="shared" si="91"/>
        <v>0</v>
      </c>
      <c r="S472">
        <f t="shared" si="81"/>
        <v>1</v>
      </c>
      <c r="T472" t="str">
        <f t="shared" si="82"/>
        <v/>
      </c>
      <c r="U472">
        <f t="shared" si="83"/>
        <v>0</v>
      </c>
      <c r="W472">
        <f t="shared" si="84"/>
        <v>0</v>
      </c>
      <c r="X472">
        <f t="shared" si="85"/>
        <v>135.9666</v>
      </c>
      <c r="Y472">
        <f t="shared" si="86"/>
        <v>0</v>
      </c>
      <c r="Z472">
        <f>Table1[[#This Row],[Accel (N)]]+Table1[[#This Row],[RR (N)]]+Table1[[#This Row],[Aero Drag (N)]]</f>
        <v>135.9666</v>
      </c>
      <c r="AA472">
        <f>Table1[[#This Row],[Total (N)]]*((E472/3.6)/1000)</f>
        <v>0</v>
      </c>
      <c r="AB472">
        <f>Table1[[#This Row],[Power (kW)]]*1000</f>
        <v>0</v>
      </c>
      <c r="AC472">
        <f>(Table1[[#This Row],[Power (kW)]]*1000)*D472</f>
        <v>0</v>
      </c>
      <c r="AD472" s="25">
        <f t="shared" si="87"/>
        <v>0</v>
      </c>
      <c r="AE472" s="25">
        <f t="shared" si="88"/>
        <v>0</v>
      </c>
      <c r="AF472" s="25">
        <f>SUM($AD$8:AD472)</f>
        <v>353466.96687326056</v>
      </c>
      <c r="AG472" s="25">
        <f>SUM($AE$8:AE472)</f>
        <v>896891.33127802797</v>
      </c>
      <c r="AH472" s="25"/>
      <c r="AI472" s="37">
        <f>SUM($AD$8:AD472)</f>
        <v>353466.96687326056</v>
      </c>
      <c r="AJ472" s="37">
        <f>SUM($AE$8:AE472)</f>
        <v>896891.33127802797</v>
      </c>
      <c r="AK472" s="37">
        <f t="shared" si="89"/>
        <v>247426.87681128239</v>
      </c>
    </row>
    <row r="473" spans="2:37" x14ac:dyDescent="0.3">
      <c r="B473" s="3" t="s">
        <v>47</v>
      </c>
      <c r="C473" s="3">
        <v>465</v>
      </c>
      <c r="D473" s="3">
        <v>465</v>
      </c>
      <c r="E473" s="10">
        <v>0</v>
      </c>
      <c r="F473" s="17">
        <f t="shared" si="90"/>
        <v>0</v>
      </c>
      <c r="G473" s="17">
        <f t="shared" si="91"/>
        <v>0</v>
      </c>
      <c r="S473">
        <f t="shared" si="81"/>
        <v>1</v>
      </c>
      <c r="T473" t="str">
        <f t="shared" si="82"/>
        <v/>
      </c>
      <c r="U473">
        <f t="shared" si="83"/>
        <v>0</v>
      </c>
      <c r="W473">
        <f t="shared" si="84"/>
        <v>0</v>
      </c>
      <c r="X473">
        <f t="shared" si="85"/>
        <v>135.9666</v>
      </c>
      <c r="Y473">
        <f t="shared" si="86"/>
        <v>0</v>
      </c>
      <c r="Z473">
        <f>Table1[[#This Row],[Accel (N)]]+Table1[[#This Row],[RR (N)]]+Table1[[#This Row],[Aero Drag (N)]]</f>
        <v>135.9666</v>
      </c>
      <c r="AA473">
        <f>Table1[[#This Row],[Total (N)]]*((E473/3.6)/1000)</f>
        <v>0</v>
      </c>
      <c r="AB473">
        <f>Table1[[#This Row],[Power (kW)]]*1000</f>
        <v>0</v>
      </c>
      <c r="AC473">
        <f>(Table1[[#This Row],[Power (kW)]]*1000)*D473</f>
        <v>0</v>
      </c>
      <c r="AD473" s="25">
        <f t="shared" si="87"/>
        <v>0</v>
      </c>
      <c r="AE473" s="25">
        <f t="shared" si="88"/>
        <v>0</v>
      </c>
      <c r="AF473" s="25">
        <f>SUM($AD$8:AD473)</f>
        <v>353466.96687326056</v>
      </c>
      <c r="AG473" s="25">
        <f>SUM($AE$8:AE473)</f>
        <v>896891.33127802797</v>
      </c>
      <c r="AH473" s="25"/>
      <c r="AI473" s="37">
        <f>SUM($AD$8:AD473)</f>
        <v>353466.96687326056</v>
      </c>
      <c r="AJ473" s="37">
        <f>SUM($AE$8:AE473)</f>
        <v>896891.33127802797</v>
      </c>
      <c r="AK473" s="37">
        <f t="shared" si="89"/>
        <v>247426.87681128239</v>
      </c>
    </row>
    <row r="474" spans="2:37" x14ac:dyDescent="0.3">
      <c r="B474" s="3" t="s">
        <v>47</v>
      </c>
      <c r="C474" s="3">
        <v>466</v>
      </c>
      <c r="D474" s="3">
        <v>466</v>
      </c>
      <c r="E474" s="10">
        <v>0</v>
      </c>
      <c r="F474" s="17">
        <f t="shared" si="90"/>
        <v>0</v>
      </c>
      <c r="G474" s="17">
        <f t="shared" si="91"/>
        <v>0</v>
      </c>
      <c r="S474">
        <f t="shared" si="81"/>
        <v>1</v>
      </c>
      <c r="T474" t="str">
        <f t="shared" si="82"/>
        <v/>
      </c>
      <c r="U474">
        <f t="shared" si="83"/>
        <v>0</v>
      </c>
      <c r="W474">
        <f t="shared" si="84"/>
        <v>0</v>
      </c>
      <c r="X474">
        <f t="shared" si="85"/>
        <v>135.9666</v>
      </c>
      <c r="Y474">
        <f t="shared" si="86"/>
        <v>0</v>
      </c>
      <c r="Z474">
        <f>Table1[[#This Row],[Accel (N)]]+Table1[[#This Row],[RR (N)]]+Table1[[#This Row],[Aero Drag (N)]]</f>
        <v>135.9666</v>
      </c>
      <c r="AA474">
        <f>Table1[[#This Row],[Total (N)]]*((E474/3.6)/1000)</f>
        <v>0</v>
      </c>
      <c r="AB474">
        <f>Table1[[#This Row],[Power (kW)]]*1000</f>
        <v>0</v>
      </c>
      <c r="AC474">
        <f>(Table1[[#This Row],[Power (kW)]]*1000)*D474</f>
        <v>0</v>
      </c>
      <c r="AD474" s="25">
        <f t="shared" si="87"/>
        <v>0</v>
      </c>
      <c r="AE474" s="25">
        <f t="shared" si="88"/>
        <v>0</v>
      </c>
      <c r="AF474" s="25">
        <f>SUM($AD$8:AD474)</f>
        <v>353466.96687326056</v>
      </c>
      <c r="AG474" s="25">
        <f>SUM($AE$8:AE474)</f>
        <v>896891.33127802797</v>
      </c>
      <c r="AH474" s="25"/>
      <c r="AI474" s="37">
        <f>SUM($AD$8:AD474)</f>
        <v>353466.96687326056</v>
      </c>
      <c r="AJ474" s="37">
        <f>SUM($AE$8:AE474)</f>
        <v>896891.33127802797</v>
      </c>
      <c r="AK474" s="37">
        <f t="shared" si="89"/>
        <v>247426.87681128239</v>
      </c>
    </row>
    <row r="475" spans="2:37" x14ac:dyDescent="0.3">
      <c r="B475" s="3" t="s">
        <v>47</v>
      </c>
      <c r="C475" s="3">
        <v>467</v>
      </c>
      <c r="D475" s="3">
        <v>467</v>
      </c>
      <c r="E475" s="10">
        <v>0</v>
      </c>
      <c r="F475" s="17">
        <f t="shared" si="90"/>
        <v>0</v>
      </c>
      <c r="G475" s="17">
        <f t="shared" si="91"/>
        <v>0</v>
      </c>
      <c r="S475">
        <f t="shared" si="81"/>
        <v>1</v>
      </c>
      <c r="T475" t="str">
        <f t="shared" si="82"/>
        <v/>
      </c>
      <c r="U475">
        <f t="shared" si="83"/>
        <v>0</v>
      </c>
      <c r="W475">
        <f t="shared" si="84"/>
        <v>0</v>
      </c>
      <c r="X475">
        <f t="shared" si="85"/>
        <v>135.9666</v>
      </c>
      <c r="Y475">
        <f t="shared" si="86"/>
        <v>0</v>
      </c>
      <c r="Z475">
        <f>Table1[[#This Row],[Accel (N)]]+Table1[[#This Row],[RR (N)]]+Table1[[#This Row],[Aero Drag (N)]]</f>
        <v>135.9666</v>
      </c>
      <c r="AA475">
        <f>Table1[[#This Row],[Total (N)]]*((E475/3.6)/1000)</f>
        <v>0</v>
      </c>
      <c r="AB475">
        <f>Table1[[#This Row],[Power (kW)]]*1000</f>
        <v>0</v>
      </c>
      <c r="AC475">
        <f>(Table1[[#This Row],[Power (kW)]]*1000)*D475</f>
        <v>0</v>
      </c>
      <c r="AD475" s="25">
        <f t="shared" si="87"/>
        <v>0</v>
      </c>
      <c r="AE475" s="25">
        <f t="shared" si="88"/>
        <v>0</v>
      </c>
      <c r="AF475" s="25">
        <f>SUM($AD$8:AD475)</f>
        <v>353466.96687326056</v>
      </c>
      <c r="AG475" s="25">
        <f>SUM($AE$8:AE475)</f>
        <v>896891.33127802797</v>
      </c>
      <c r="AH475" s="25"/>
      <c r="AI475" s="37">
        <f>SUM($AD$8:AD475)</f>
        <v>353466.96687326056</v>
      </c>
      <c r="AJ475" s="37">
        <f>SUM($AE$8:AE475)</f>
        <v>896891.33127802797</v>
      </c>
      <c r="AK475" s="37">
        <f t="shared" si="89"/>
        <v>247426.87681128239</v>
      </c>
    </row>
    <row r="476" spans="2:37" x14ac:dyDescent="0.3">
      <c r="B476" s="3" t="s">
        <v>47</v>
      </c>
      <c r="C476" s="3">
        <v>468</v>
      </c>
      <c r="D476" s="3">
        <v>468</v>
      </c>
      <c r="E476" s="10">
        <v>0</v>
      </c>
      <c r="F476" s="17">
        <f t="shared" si="90"/>
        <v>0</v>
      </c>
      <c r="G476" s="17">
        <f t="shared" si="91"/>
        <v>0</v>
      </c>
      <c r="S476">
        <f t="shared" si="81"/>
        <v>1</v>
      </c>
      <c r="T476" t="str">
        <f t="shared" si="82"/>
        <v/>
      </c>
      <c r="U476">
        <f t="shared" si="83"/>
        <v>0</v>
      </c>
      <c r="W476">
        <f t="shared" si="84"/>
        <v>0</v>
      </c>
      <c r="X476">
        <f t="shared" si="85"/>
        <v>135.9666</v>
      </c>
      <c r="Y476">
        <f t="shared" si="86"/>
        <v>0</v>
      </c>
      <c r="Z476">
        <f>Table1[[#This Row],[Accel (N)]]+Table1[[#This Row],[RR (N)]]+Table1[[#This Row],[Aero Drag (N)]]</f>
        <v>135.9666</v>
      </c>
      <c r="AA476">
        <f>Table1[[#This Row],[Total (N)]]*((E476/3.6)/1000)</f>
        <v>0</v>
      </c>
      <c r="AB476">
        <f>Table1[[#This Row],[Power (kW)]]*1000</f>
        <v>0</v>
      </c>
      <c r="AC476">
        <f>(Table1[[#This Row],[Power (kW)]]*1000)*D476</f>
        <v>0</v>
      </c>
      <c r="AD476" s="25">
        <f t="shared" si="87"/>
        <v>0</v>
      </c>
      <c r="AE476" s="25">
        <f t="shared" si="88"/>
        <v>0</v>
      </c>
      <c r="AF476" s="25">
        <f>SUM($AD$8:AD476)</f>
        <v>353466.96687326056</v>
      </c>
      <c r="AG476" s="25">
        <f>SUM($AE$8:AE476)</f>
        <v>896891.33127802797</v>
      </c>
      <c r="AH476" s="25"/>
      <c r="AI476" s="37">
        <f>SUM($AD$8:AD476)</f>
        <v>353466.96687326056</v>
      </c>
      <c r="AJ476" s="37">
        <f>SUM($AE$8:AE476)</f>
        <v>896891.33127802797</v>
      </c>
      <c r="AK476" s="37">
        <f t="shared" si="89"/>
        <v>247426.87681128239</v>
      </c>
    </row>
    <row r="477" spans="2:37" x14ac:dyDescent="0.3">
      <c r="B477" s="3" t="s">
        <v>47</v>
      </c>
      <c r="C477" s="3">
        <v>469</v>
      </c>
      <c r="D477" s="3">
        <v>469</v>
      </c>
      <c r="E477" s="10">
        <v>0</v>
      </c>
      <c r="F477" s="17">
        <f t="shared" si="90"/>
        <v>0</v>
      </c>
      <c r="G477" s="17">
        <f t="shared" si="91"/>
        <v>0</v>
      </c>
      <c r="S477">
        <f t="shared" si="81"/>
        <v>1</v>
      </c>
      <c r="T477" t="str">
        <f t="shared" si="82"/>
        <v/>
      </c>
      <c r="U477">
        <f t="shared" si="83"/>
        <v>0</v>
      </c>
      <c r="W477">
        <f t="shared" si="84"/>
        <v>0</v>
      </c>
      <c r="X477">
        <f t="shared" si="85"/>
        <v>135.9666</v>
      </c>
      <c r="Y477">
        <f t="shared" si="86"/>
        <v>0</v>
      </c>
      <c r="Z477">
        <f>Table1[[#This Row],[Accel (N)]]+Table1[[#This Row],[RR (N)]]+Table1[[#This Row],[Aero Drag (N)]]</f>
        <v>135.9666</v>
      </c>
      <c r="AA477">
        <f>Table1[[#This Row],[Total (N)]]*((E477/3.6)/1000)</f>
        <v>0</v>
      </c>
      <c r="AB477">
        <f>Table1[[#This Row],[Power (kW)]]*1000</f>
        <v>0</v>
      </c>
      <c r="AC477">
        <f>(Table1[[#This Row],[Power (kW)]]*1000)*D477</f>
        <v>0</v>
      </c>
      <c r="AD477" s="25">
        <f t="shared" si="87"/>
        <v>0</v>
      </c>
      <c r="AE477" s="25">
        <f t="shared" si="88"/>
        <v>0</v>
      </c>
      <c r="AF477" s="25">
        <f>SUM($AD$8:AD477)</f>
        <v>353466.96687326056</v>
      </c>
      <c r="AG477" s="25">
        <f>SUM($AE$8:AE477)</f>
        <v>896891.33127802797</v>
      </c>
      <c r="AH477" s="25"/>
      <c r="AI477" s="37">
        <f>SUM($AD$8:AD477)</f>
        <v>353466.96687326056</v>
      </c>
      <c r="AJ477" s="37">
        <f>SUM($AE$8:AE477)</f>
        <v>896891.33127802797</v>
      </c>
      <c r="AK477" s="37">
        <f t="shared" si="89"/>
        <v>247426.87681128239</v>
      </c>
    </row>
    <row r="478" spans="2:37" x14ac:dyDescent="0.3">
      <c r="B478" s="3" t="s">
        <v>47</v>
      </c>
      <c r="C478" s="3">
        <v>470</v>
      </c>
      <c r="D478" s="3">
        <v>470</v>
      </c>
      <c r="E478" s="10">
        <v>0</v>
      </c>
      <c r="F478" s="17">
        <f t="shared" si="90"/>
        <v>0</v>
      </c>
      <c r="G478" s="17">
        <f t="shared" si="91"/>
        <v>0</v>
      </c>
      <c r="S478">
        <f t="shared" si="81"/>
        <v>1</v>
      </c>
      <c r="T478" t="str">
        <f t="shared" si="82"/>
        <v/>
      </c>
      <c r="U478">
        <f t="shared" si="83"/>
        <v>0</v>
      </c>
      <c r="W478">
        <f t="shared" si="84"/>
        <v>0</v>
      </c>
      <c r="X478">
        <f t="shared" si="85"/>
        <v>135.9666</v>
      </c>
      <c r="Y478">
        <f t="shared" si="86"/>
        <v>0</v>
      </c>
      <c r="Z478">
        <f>Table1[[#This Row],[Accel (N)]]+Table1[[#This Row],[RR (N)]]+Table1[[#This Row],[Aero Drag (N)]]</f>
        <v>135.9666</v>
      </c>
      <c r="AA478">
        <f>Table1[[#This Row],[Total (N)]]*((E478/3.6)/1000)</f>
        <v>0</v>
      </c>
      <c r="AB478">
        <f>Table1[[#This Row],[Power (kW)]]*1000</f>
        <v>0</v>
      </c>
      <c r="AC478">
        <f>(Table1[[#This Row],[Power (kW)]]*1000)*D478</f>
        <v>0</v>
      </c>
      <c r="AD478" s="25">
        <f t="shared" si="87"/>
        <v>0</v>
      </c>
      <c r="AE478" s="25">
        <f t="shared" si="88"/>
        <v>0</v>
      </c>
      <c r="AF478" s="25">
        <f>SUM($AD$8:AD478)</f>
        <v>353466.96687326056</v>
      </c>
      <c r="AG478" s="25">
        <f>SUM($AE$8:AE478)</f>
        <v>896891.33127802797</v>
      </c>
      <c r="AH478" s="25"/>
      <c r="AI478" s="37">
        <f>SUM($AD$8:AD478)</f>
        <v>353466.96687326056</v>
      </c>
      <c r="AJ478" s="37">
        <f>SUM($AE$8:AE478)</f>
        <v>896891.33127802797</v>
      </c>
      <c r="AK478" s="37">
        <f t="shared" si="89"/>
        <v>247426.87681128239</v>
      </c>
    </row>
    <row r="479" spans="2:37" x14ac:dyDescent="0.3">
      <c r="B479" s="3" t="s">
        <v>47</v>
      </c>
      <c r="C479" s="3">
        <v>471</v>
      </c>
      <c r="D479" s="3">
        <v>471</v>
      </c>
      <c r="E479" s="10">
        <v>0</v>
      </c>
      <c r="F479" s="17">
        <f t="shared" si="90"/>
        <v>0</v>
      </c>
      <c r="G479" s="17">
        <f t="shared" si="91"/>
        <v>0</v>
      </c>
      <c r="S479">
        <f t="shared" si="81"/>
        <v>1</v>
      </c>
      <c r="T479" t="str">
        <f t="shared" si="82"/>
        <v/>
      </c>
      <c r="U479">
        <f t="shared" si="83"/>
        <v>0</v>
      </c>
      <c r="W479">
        <f t="shared" si="84"/>
        <v>0</v>
      </c>
      <c r="X479">
        <f t="shared" si="85"/>
        <v>135.9666</v>
      </c>
      <c r="Y479">
        <f t="shared" si="86"/>
        <v>0</v>
      </c>
      <c r="Z479">
        <f>Table1[[#This Row],[Accel (N)]]+Table1[[#This Row],[RR (N)]]+Table1[[#This Row],[Aero Drag (N)]]</f>
        <v>135.9666</v>
      </c>
      <c r="AA479">
        <f>Table1[[#This Row],[Total (N)]]*((E479/3.6)/1000)</f>
        <v>0</v>
      </c>
      <c r="AB479">
        <f>Table1[[#This Row],[Power (kW)]]*1000</f>
        <v>0</v>
      </c>
      <c r="AC479">
        <f>(Table1[[#This Row],[Power (kW)]]*1000)*D479</f>
        <v>0</v>
      </c>
      <c r="AD479" s="25">
        <f t="shared" si="87"/>
        <v>0</v>
      </c>
      <c r="AE479" s="25">
        <f t="shared" si="88"/>
        <v>0</v>
      </c>
      <c r="AF479" s="25">
        <f>SUM($AD$8:AD479)</f>
        <v>353466.96687326056</v>
      </c>
      <c r="AG479" s="25">
        <f>SUM($AE$8:AE479)</f>
        <v>896891.33127802797</v>
      </c>
      <c r="AH479" s="25"/>
      <c r="AI479" s="37">
        <f>SUM($AD$8:AD479)</f>
        <v>353466.96687326056</v>
      </c>
      <c r="AJ479" s="37">
        <f>SUM($AE$8:AE479)</f>
        <v>896891.33127802797</v>
      </c>
      <c r="AK479" s="37">
        <f t="shared" si="89"/>
        <v>247426.87681128239</v>
      </c>
    </row>
    <row r="480" spans="2:37" x14ac:dyDescent="0.3">
      <c r="B480" s="3" t="s">
        <v>47</v>
      </c>
      <c r="C480" s="3">
        <v>472</v>
      </c>
      <c r="D480" s="3">
        <v>472</v>
      </c>
      <c r="E480" s="10">
        <v>0</v>
      </c>
      <c r="F480" s="17">
        <f t="shared" si="90"/>
        <v>0</v>
      </c>
      <c r="G480" s="17">
        <f t="shared" si="91"/>
        <v>0</v>
      </c>
      <c r="S480">
        <f t="shared" si="81"/>
        <v>1</v>
      </c>
      <c r="T480" t="str">
        <f t="shared" si="82"/>
        <v/>
      </c>
      <c r="U480">
        <f t="shared" si="83"/>
        <v>0</v>
      </c>
      <c r="W480">
        <f t="shared" si="84"/>
        <v>0</v>
      </c>
      <c r="X480">
        <f t="shared" si="85"/>
        <v>135.9666</v>
      </c>
      <c r="Y480">
        <f t="shared" si="86"/>
        <v>0</v>
      </c>
      <c r="Z480">
        <f>Table1[[#This Row],[Accel (N)]]+Table1[[#This Row],[RR (N)]]+Table1[[#This Row],[Aero Drag (N)]]</f>
        <v>135.9666</v>
      </c>
      <c r="AA480">
        <f>Table1[[#This Row],[Total (N)]]*((E480/3.6)/1000)</f>
        <v>0</v>
      </c>
      <c r="AB480">
        <f>Table1[[#This Row],[Power (kW)]]*1000</f>
        <v>0</v>
      </c>
      <c r="AC480">
        <f>(Table1[[#This Row],[Power (kW)]]*1000)*D480</f>
        <v>0</v>
      </c>
      <c r="AD480" s="25">
        <f t="shared" si="87"/>
        <v>0</v>
      </c>
      <c r="AE480" s="25">
        <f t="shared" si="88"/>
        <v>0</v>
      </c>
      <c r="AF480" s="25">
        <f>SUM($AD$8:AD480)</f>
        <v>353466.96687326056</v>
      </c>
      <c r="AG480" s="25">
        <f>SUM($AE$8:AE480)</f>
        <v>896891.33127802797</v>
      </c>
      <c r="AH480" s="25"/>
      <c r="AI480" s="37">
        <f>SUM($AD$8:AD480)</f>
        <v>353466.96687326056</v>
      </c>
      <c r="AJ480" s="37">
        <f>SUM($AE$8:AE480)</f>
        <v>896891.33127802797</v>
      </c>
      <c r="AK480" s="37">
        <f t="shared" si="89"/>
        <v>247426.87681128239</v>
      </c>
    </row>
    <row r="481" spans="2:37" x14ac:dyDescent="0.3">
      <c r="B481" s="3" t="s">
        <v>47</v>
      </c>
      <c r="C481" s="3">
        <v>473</v>
      </c>
      <c r="D481" s="3">
        <v>473</v>
      </c>
      <c r="E481" s="10">
        <v>0</v>
      </c>
      <c r="F481" s="17">
        <f t="shared" si="90"/>
        <v>0</v>
      </c>
      <c r="G481" s="17">
        <f t="shared" si="91"/>
        <v>0</v>
      </c>
      <c r="S481">
        <f t="shared" si="81"/>
        <v>1</v>
      </c>
      <c r="T481" t="str">
        <f t="shared" si="82"/>
        <v/>
      </c>
      <c r="U481">
        <f t="shared" si="83"/>
        <v>0</v>
      </c>
      <c r="W481">
        <f t="shared" si="84"/>
        <v>0</v>
      </c>
      <c r="X481">
        <f t="shared" si="85"/>
        <v>135.9666</v>
      </c>
      <c r="Y481">
        <f t="shared" si="86"/>
        <v>0</v>
      </c>
      <c r="Z481">
        <f>Table1[[#This Row],[Accel (N)]]+Table1[[#This Row],[RR (N)]]+Table1[[#This Row],[Aero Drag (N)]]</f>
        <v>135.9666</v>
      </c>
      <c r="AA481">
        <f>Table1[[#This Row],[Total (N)]]*((E481/3.6)/1000)</f>
        <v>0</v>
      </c>
      <c r="AB481">
        <f>Table1[[#This Row],[Power (kW)]]*1000</f>
        <v>0</v>
      </c>
      <c r="AC481">
        <f>(Table1[[#This Row],[Power (kW)]]*1000)*D481</f>
        <v>0</v>
      </c>
      <c r="AD481" s="25">
        <f t="shared" si="87"/>
        <v>0</v>
      </c>
      <c r="AE481" s="25">
        <f t="shared" si="88"/>
        <v>0</v>
      </c>
      <c r="AF481" s="25">
        <f>SUM($AD$8:AD481)</f>
        <v>353466.96687326056</v>
      </c>
      <c r="AG481" s="25">
        <f>SUM($AE$8:AE481)</f>
        <v>896891.33127802797</v>
      </c>
      <c r="AH481" s="25"/>
      <c r="AI481" s="37">
        <f>SUM($AD$8:AD481)</f>
        <v>353466.96687326056</v>
      </c>
      <c r="AJ481" s="37">
        <f>SUM($AE$8:AE481)</f>
        <v>896891.33127802797</v>
      </c>
      <c r="AK481" s="37">
        <f t="shared" si="89"/>
        <v>247426.87681128239</v>
      </c>
    </row>
    <row r="482" spans="2:37" x14ac:dyDescent="0.3">
      <c r="B482" s="3" t="s">
        <v>47</v>
      </c>
      <c r="C482" s="3">
        <v>474</v>
      </c>
      <c r="D482" s="3">
        <v>474</v>
      </c>
      <c r="E482" s="10">
        <v>0</v>
      </c>
      <c r="F482" s="17">
        <f t="shared" si="90"/>
        <v>0</v>
      </c>
      <c r="G482" s="17">
        <f t="shared" si="91"/>
        <v>0</v>
      </c>
      <c r="S482">
        <f t="shared" si="81"/>
        <v>1</v>
      </c>
      <c r="T482" t="str">
        <f t="shared" si="82"/>
        <v/>
      </c>
      <c r="U482">
        <f t="shared" si="83"/>
        <v>0</v>
      </c>
      <c r="W482">
        <f t="shared" si="84"/>
        <v>0</v>
      </c>
      <c r="X482">
        <f t="shared" si="85"/>
        <v>135.9666</v>
      </c>
      <c r="Y482">
        <f t="shared" si="86"/>
        <v>0</v>
      </c>
      <c r="Z482">
        <f>Table1[[#This Row],[Accel (N)]]+Table1[[#This Row],[RR (N)]]+Table1[[#This Row],[Aero Drag (N)]]</f>
        <v>135.9666</v>
      </c>
      <c r="AA482">
        <f>Table1[[#This Row],[Total (N)]]*((E482/3.6)/1000)</f>
        <v>0</v>
      </c>
      <c r="AB482">
        <f>Table1[[#This Row],[Power (kW)]]*1000</f>
        <v>0</v>
      </c>
      <c r="AC482">
        <f>(Table1[[#This Row],[Power (kW)]]*1000)*D482</f>
        <v>0</v>
      </c>
      <c r="AD482" s="25">
        <f t="shared" si="87"/>
        <v>0</v>
      </c>
      <c r="AE482" s="25">
        <f t="shared" si="88"/>
        <v>0</v>
      </c>
      <c r="AF482" s="25">
        <f>SUM($AD$8:AD482)</f>
        <v>353466.96687326056</v>
      </c>
      <c r="AG482" s="25">
        <f>SUM($AE$8:AE482)</f>
        <v>896891.33127802797</v>
      </c>
      <c r="AH482" s="25"/>
      <c r="AI482" s="37">
        <f>SUM($AD$8:AD482)</f>
        <v>353466.96687326056</v>
      </c>
      <c r="AJ482" s="37">
        <f>SUM($AE$8:AE482)</f>
        <v>896891.33127802797</v>
      </c>
      <c r="AK482" s="37">
        <f t="shared" si="89"/>
        <v>247426.87681128239</v>
      </c>
    </row>
    <row r="483" spans="2:37" x14ac:dyDescent="0.3">
      <c r="B483" s="3" t="s">
        <v>47</v>
      </c>
      <c r="C483" s="3">
        <v>475</v>
      </c>
      <c r="D483" s="3">
        <v>475</v>
      </c>
      <c r="E483" s="10">
        <v>0</v>
      </c>
      <c r="F483" s="17">
        <f t="shared" si="90"/>
        <v>0</v>
      </c>
      <c r="G483" s="17">
        <f t="shared" si="91"/>
        <v>0</v>
      </c>
      <c r="S483">
        <f t="shared" si="81"/>
        <v>1</v>
      </c>
      <c r="T483" t="str">
        <f t="shared" si="82"/>
        <v/>
      </c>
      <c r="U483">
        <f t="shared" si="83"/>
        <v>0</v>
      </c>
      <c r="W483">
        <f t="shared" si="84"/>
        <v>0</v>
      </c>
      <c r="X483">
        <f t="shared" si="85"/>
        <v>135.9666</v>
      </c>
      <c r="Y483">
        <f t="shared" si="86"/>
        <v>0</v>
      </c>
      <c r="Z483">
        <f>Table1[[#This Row],[Accel (N)]]+Table1[[#This Row],[RR (N)]]+Table1[[#This Row],[Aero Drag (N)]]</f>
        <v>135.9666</v>
      </c>
      <c r="AA483">
        <f>Table1[[#This Row],[Total (N)]]*((E483/3.6)/1000)</f>
        <v>0</v>
      </c>
      <c r="AB483">
        <f>Table1[[#This Row],[Power (kW)]]*1000</f>
        <v>0</v>
      </c>
      <c r="AC483">
        <f>(Table1[[#This Row],[Power (kW)]]*1000)*D483</f>
        <v>0</v>
      </c>
      <c r="AD483" s="25">
        <f t="shared" si="87"/>
        <v>0</v>
      </c>
      <c r="AE483" s="25">
        <f t="shared" si="88"/>
        <v>0</v>
      </c>
      <c r="AF483" s="25">
        <f>SUM($AD$8:AD483)</f>
        <v>353466.96687326056</v>
      </c>
      <c r="AG483" s="25">
        <f>SUM($AE$8:AE483)</f>
        <v>896891.33127802797</v>
      </c>
      <c r="AH483" s="25"/>
      <c r="AI483" s="37">
        <f>SUM($AD$8:AD483)</f>
        <v>353466.96687326056</v>
      </c>
      <c r="AJ483" s="37">
        <f>SUM($AE$8:AE483)</f>
        <v>896891.33127802797</v>
      </c>
      <c r="AK483" s="37">
        <f t="shared" si="89"/>
        <v>247426.87681128239</v>
      </c>
    </row>
    <row r="484" spans="2:37" x14ac:dyDescent="0.3">
      <c r="B484" s="3" t="s">
        <v>47</v>
      </c>
      <c r="C484" s="3">
        <v>476</v>
      </c>
      <c r="D484" s="3">
        <v>476</v>
      </c>
      <c r="E484" s="10">
        <v>0</v>
      </c>
      <c r="F484" s="17">
        <f t="shared" si="90"/>
        <v>0</v>
      </c>
      <c r="G484" s="17">
        <f t="shared" si="91"/>
        <v>0</v>
      </c>
      <c r="S484">
        <f t="shared" si="81"/>
        <v>1</v>
      </c>
      <c r="T484" t="str">
        <f t="shared" si="82"/>
        <v/>
      </c>
      <c r="U484">
        <f t="shared" si="83"/>
        <v>0</v>
      </c>
      <c r="W484">
        <f t="shared" si="84"/>
        <v>0</v>
      </c>
      <c r="X484">
        <f t="shared" si="85"/>
        <v>135.9666</v>
      </c>
      <c r="Y484">
        <f t="shared" si="86"/>
        <v>0</v>
      </c>
      <c r="Z484">
        <f>Table1[[#This Row],[Accel (N)]]+Table1[[#This Row],[RR (N)]]+Table1[[#This Row],[Aero Drag (N)]]</f>
        <v>135.9666</v>
      </c>
      <c r="AA484">
        <f>Table1[[#This Row],[Total (N)]]*((E484/3.6)/1000)</f>
        <v>0</v>
      </c>
      <c r="AB484">
        <f>Table1[[#This Row],[Power (kW)]]*1000</f>
        <v>0</v>
      </c>
      <c r="AC484">
        <f>(Table1[[#This Row],[Power (kW)]]*1000)*D484</f>
        <v>0</v>
      </c>
      <c r="AD484" s="25">
        <f t="shared" si="87"/>
        <v>0</v>
      </c>
      <c r="AE484" s="25">
        <f t="shared" si="88"/>
        <v>0</v>
      </c>
      <c r="AF484" s="25">
        <f>SUM($AD$8:AD484)</f>
        <v>353466.96687326056</v>
      </c>
      <c r="AG484" s="25">
        <f>SUM($AE$8:AE484)</f>
        <v>896891.33127802797</v>
      </c>
      <c r="AH484" s="25"/>
      <c r="AI484" s="37">
        <f>SUM($AD$8:AD484)</f>
        <v>353466.96687326056</v>
      </c>
      <c r="AJ484" s="37">
        <f>SUM($AE$8:AE484)</f>
        <v>896891.33127802797</v>
      </c>
      <c r="AK484" s="37">
        <f t="shared" si="89"/>
        <v>247426.87681128239</v>
      </c>
    </row>
    <row r="485" spans="2:37" x14ac:dyDescent="0.3">
      <c r="B485" s="3" t="s">
        <v>47</v>
      </c>
      <c r="C485" s="3">
        <v>477</v>
      </c>
      <c r="D485" s="3">
        <v>477</v>
      </c>
      <c r="E485" s="10">
        <v>0</v>
      </c>
      <c r="F485" s="17">
        <f t="shared" si="90"/>
        <v>0</v>
      </c>
      <c r="G485" s="17">
        <f t="shared" si="91"/>
        <v>0</v>
      </c>
      <c r="S485">
        <f t="shared" si="81"/>
        <v>1</v>
      </c>
      <c r="T485" t="str">
        <f t="shared" si="82"/>
        <v/>
      </c>
      <c r="U485">
        <f t="shared" si="83"/>
        <v>0</v>
      </c>
      <c r="W485">
        <f t="shared" si="84"/>
        <v>0</v>
      </c>
      <c r="X485">
        <f t="shared" si="85"/>
        <v>135.9666</v>
      </c>
      <c r="Y485">
        <f t="shared" si="86"/>
        <v>0</v>
      </c>
      <c r="Z485">
        <f>Table1[[#This Row],[Accel (N)]]+Table1[[#This Row],[RR (N)]]+Table1[[#This Row],[Aero Drag (N)]]</f>
        <v>135.9666</v>
      </c>
      <c r="AA485">
        <f>Table1[[#This Row],[Total (N)]]*((E485/3.6)/1000)</f>
        <v>0</v>
      </c>
      <c r="AB485">
        <f>Table1[[#This Row],[Power (kW)]]*1000</f>
        <v>0</v>
      </c>
      <c r="AC485">
        <f>(Table1[[#This Row],[Power (kW)]]*1000)*D485</f>
        <v>0</v>
      </c>
      <c r="AD485" s="25">
        <f t="shared" si="87"/>
        <v>0</v>
      </c>
      <c r="AE485" s="25">
        <f t="shared" si="88"/>
        <v>0</v>
      </c>
      <c r="AF485" s="25">
        <f>SUM($AD$8:AD485)</f>
        <v>353466.96687326056</v>
      </c>
      <c r="AG485" s="25">
        <f>SUM($AE$8:AE485)</f>
        <v>896891.33127802797</v>
      </c>
      <c r="AH485" s="25"/>
      <c r="AI485" s="37">
        <f>SUM($AD$8:AD485)</f>
        <v>353466.96687326056</v>
      </c>
      <c r="AJ485" s="37">
        <f>SUM($AE$8:AE485)</f>
        <v>896891.33127802797</v>
      </c>
      <c r="AK485" s="37">
        <f t="shared" si="89"/>
        <v>247426.87681128239</v>
      </c>
    </row>
    <row r="486" spans="2:37" x14ac:dyDescent="0.3">
      <c r="B486" s="3" t="s">
        <v>47</v>
      </c>
      <c r="C486" s="3">
        <v>478</v>
      </c>
      <c r="D486" s="3">
        <v>478</v>
      </c>
      <c r="E486" s="10">
        <v>0</v>
      </c>
      <c r="F486" s="17">
        <f t="shared" si="90"/>
        <v>0</v>
      </c>
      <c r="G486" s="17">
        <f t="shared" si="91"/>
        <v>0</v>
      </c>
      <c r="S486">
        <f t="shared" si="81"/>
        <v>1</v>
      </c>
      <c r="T486" t="str">
        <f t="shared" si="82"/>
        <v/>
      </c>
      <c r="U486">
        <f t="shared" si="83"/>
        <v>0</v>
      </c>
      <c r="W486">
        <f t="shared" si="84"/>
        <v>0</v>
      </c>
      <c r="X486">
        <f t="shared" si="85"/>
        <v>135.9666</v>
      </c>
      <c r="Y486">
        <f t="shared" si="86"/>
        <v>0</v>
      </c>
      <c r="Z486">
        <f>Table1[[#This Row],[Accel (N)]]+Table1[[#This Row],[RR (N)]]+Table1[[#This Row],[Aero Drag (N)]]</f>
        <v>135.9666</v>
      </c>
      <c r="AA486">
        <f>Table1[[#This Row],[Total (N)]]*((E486/3.6)/1000)</f>
        <v>0</v>
      </c>
      <c r="AB486">
        <f>Table1[[#This Row],[Power (kW)]]*1000</f>
        <v>0</v>
      </c>
      <c r="AC486">
        <f>(Table1[[#This Row],[Power (kW)]]*1000)*D486</f>
        <v>0</v>
      </c>
      <c r="AD486" s="25">
        <f t="shared" si="87"/>
        <v>0</v>
      </c>
      <c r="AE486" s="25">
        <f t="shared" si="88"/>
        <v>0</v>
      </c>
      <c r="AF486" s="25">
        <f>SUM($AD$8:AD486)</f>
        <v>353466.96687326056</v>
      </c>
      <c r="AG486" s="25">
        <f>SUM($AE$8:AE486)</f>
        <v>896891.33127802797</v>
      </c>
      <c r="AH486" s="25"/>
      <c r="AI486" s="37">
        <f>SUM($AD$8:AD486)</f>
        <v>353466.96687326056</v>
      </c>
      <c r="AJ486" s="37">
        <f>SUM($AE$8:AE486)</f>
        <v>896891.33127802797</v>
      </c>
      <c r="AK486" s="37">
        <f t="shared" si="89"/>
        <v>247426.87681128239</v>
      </c>
    </row>
    <row r="487" spans="2:37" x14ac:dyDescent="0.3">
      <c r="B487" s="3" t="s">
        <v>47</v>
      </c>
      <c r="C487" s="3">
        <v>479</v>
      </c>
      <c r="D487" s="3">
        <v>479</v>
      </c>
      <c r="E487" s="10">
        <v>0</v>
      </c>
      <c r="F487" s="17">
        <f t="shared" si="90"/>
        <v>0</v>
      </c>
      <c r="G487" s="17">
        <f t="shared" si="91"/>
        <v>0</v>
      </c>
      <c r="S487">
        <f t="shared" si="81"/>
        <v>1</v>
      </c>
      <c r="T487" t="str">
        <f t="shared" si="82"/>
        <v/>
      </c>
      <c r="U487">
        <f t="shared" si="83"/>
        <v>0</v>
      </c>
      <c r="W487">
        <f t="shared" si="84"/>
        <v>0</v>
      </c>
      <c r="X487">
        <f t="shared" si="85"/>
        <v>135.9666</v>
      </c>
      <c r="Y487">
        <f t="shared" si="86"/>
        <v>0</v>
      </c>
      <c r="Z487">
        <f>Table1[[#This Row],[Accel (N)]]+Table1[[#This Row],[RR (N)]]+Table1[[#This Row],[Aero Drag (N)]]</f>
        <v>135.9666</v>
      </c>
      <c r="AA487">
        <f>Table1[[#This Row],[Total (N)]]*((E487/3.6)/1000)</f>
        <v>0</v>
      </c>
      <c r="AB487">
        <f>Table1[[#This Row],[Power (kW)]]*1000</f>
        <v>0</v>
      </c>
      <c r="AC487">
        <f>(Table1[[#This Row],[Power (kW)]]*1000)*D487</f>
        <v>0</v>
      </c>
      <c r="AD487" s="25">
        <f t="shared" si="87"/>
        <v>0</v>
      </c>
      <c r="AE487" s="25">
        <f t="shared" si="88"/>
        <v>0</v>
      </c>
      <c r="AF487" s="25">
        <f>SUM($AD$8:AD487)</f>
        <v>353466.96687326056</v>
      </c>
      <c r="AG487" s="25">
        <f>SUM($AE$8:AE487)</f>
        <v>896891.33127802797</v>
      </c>
      <c r="AH487" s="25"/>
      <c r="AI487" s="37">
        <f>SUM($AD$8:AD487)</f>
        <v>353466.96687326056</v>
      </c>
      <c r="AJ487" s="37">
        <f>SUM($AE$8:AE487)</f>
        <v>896891.33127802797</v>
      </c>
      <c r="AK487" s="37">
        <f t="shared" si="89"/>
        <v>247426.87681128239</v>
      </c>
    </row>
    <row r="488" spans="2:37" x14ac:dyDescent="0.3">
      <c r="B488" s="3" t="s">
        <v>47</v>
      </c>
      <c r="C488" s="3">
        <v>480</v>
      </c>
      <c r="D488" s="3">
        <v>480</v>
      </c>
      <c r="E488" s="10">
        <v>0</v>
      </c>
      <c r="F488" s="17">
        <f t="shared" si="90"/>
        <v>0</v>
      </c>
      <c r="G488" s="17">
        <f t="shared" si="91"/>
        <v>0</v>
      </c>
      <c r="S488">
        <f t="shared" si="81"/>
        <v>1</v>
      </c>
      <c r="T488" t="str">
        <f t="shared" si="82"/>
        <v/>
      </c>
      <c r="U488">
        <f t="shared" si="83"/>
        <v>0</v>
      </c>
      <c r="W488">
        <f t="shared" si="84"/>
        <v>0</v>
      </c>
      <c r="X488">
        <f t="shared" si="85"/>
        <v>135.9666</v>
      </c>
      <c r="Y488">
        <f t="shared" si="86"/>
        <v>0</v>
      </c>
      <c r="Z488">
        <f>Table1[[#This Row],[Accel (N)]]+Table1[[#This Row],[RR (N)]]+Table1[[#This Row],[Aero Drag (N)]]</f>
        <v>135.9666</v>
      </c>
      <c r="AA488">
        <f>Table1[[#This Row],[Total (N)]]*((E488/3.6)/1000)</f>
        <v>0</v>
      </c>
      <c r="AB488">
        <f>Table1[[#This Row],[Power (kW)]]*1000</f>
        <v>0</v>
      </c>
      <c r="AC488">
        <f>(Table1[[#This Row],[Power (kW)]]*1000)*D488</f>
        <v>0</v>
      </c>
      <c r="AD488" s="25">
        <f t="shared" si="87"/>
        <v>0</v>
      </c>
      <c r="AE488" s="25">
        <f t="shared" si="88"/>
        <v>0</v>
      </c>
      <c r="AF488" s="25">
        <f>SUM($AD$8:AD488)</f>
        <v>353466.96687326056</v>
      </c>
      <c r="AG488" s="25">
        <f>SUM($AE$8:AE488)</f>
        <v>896891.33127802797</v>
      </c>
      <c r="AH488" s="25"/>
      <c r="AI488" s="37">
        <f>SUM($AD$8:AD488)</f>
        <v>353466.96687326056</v>
      </c>
      <c r="AJ488" s="37">
        <f>SUM($AE$8:AE488)</f>
        <v>896891.33127802797</v>
      </c>
      <c r="AK488" s="37">
        <f t="shared" si="89"/>
        <v>247426.87681128239</v>
      </c>
    </row>
    <row r="489" spans="2:37" x14ac:dyDescent="0.3">
      <c r="B489" s="3" t="s">
        <v>47</v>
      </c>
      <c r="C489" s="3">
        <v>481</v>
      </c>
      <c r="D489" s="3">
        <v>481</v>
      </c>
      <c r="E489" s="10">
        <v>0</v>
      </c>
      <c r="F489" s="17">
        <f t="shared" si="90"/>
        <v>0</v>
      </c>
      <c r="G489" s="17">
        <f t="shared" si="91"/>
        <v>0</v>
      </c>
      <c r="S489">
        <f t="shared" si="81"/>
        <v>1</v>
      </c>
      <c r="T489" t="str">
        <f t="shared" si="82"/>
        <v/>
      </c>
      <c r="U489">
        <f t="shared" si="83"/>
        <v>0</v>
      </c>
      <c r="W489">
        <f t="shared" si="84"/>
        <v>0</v>
      </c>
      <c r="X489">
        <f t="shared" si="85"/>
        <v>135.9666</v>
      </c>
      <c r="Y489">
        <f t="shared" si="86"/>
        <v>0</v>
      </c>
      <c r="Z489">
        <f>Table1[[#This Row],[Accel (N)]]+Table1[[#This Row],[RR (N)]]+Table1[[#This Row],[Aero Drag (N)]]</f>
        <v>135.9666</v>
      </c>
      <c r="AA489">
        <f>Table1[[#This Row],[Total (N)]]*((E489/3.6)/1000)</f>
        <v>0</v>
      </c>
      <c r="AB489">
        <f>Table1[[#This Row],[Power (kW)]]*1000</f>
        <v>0</v>
      </c>
      <c r="AC489">
        <f>(Table1[[#This Row],[Power (kW)]]*1000)*D489</f>
        <v>0</v>
      </c>
      <c r="AD489" s="25">
        <f t="shared" si="87"/>
        <v>0</v>
      </c>
      <c r="AE489" s="25">
        <f t="shared" si="88"/>
        <v>0</v>
      </c>
      <c r="AF489" s="25">
        <f>SUM($AD$8:AD489)</f>
        <v>353466.96687326056</v>
      </c>
      <c r="AG489" s="25">
        <f>SUM($AE$8:AE489)</f>
        <v>896891.33127802797</v>
      </c>
      <c r="AH489" s="25"/>
      <c r="AI489" s="37">
        <f>SUM($AD$8:AD489)</f>
        <v>353466.96687326056</v>
      </c>
      <c r="AJ489" s="37">
        <f>SUM($AE$8:AE489)</f>
        <v>896891.33127802797</v>
      </c>
      <c r="AK489" s="37">
        <f t="shared" si="89"/>
        <v>247426.87681128239</v>
      </c>
    </row>
    <row r="490" spans="2:37" x14ac:dyDescent="0.3">
      <c r="B490" s="3" t="s">
        <v>47</v>
      </c>
      <c r="C490" s="3">
        <v>482</v>
      </c>
      <c r="D490" s="3">
        <v>482</v>
      </c>
      <c r="E490" s="10">
        <v>0</v>
      </c>
      <c r="F490" s="17">
        <f t="shared" si="90"/>
        <v>0</v>
      </c>
      <c r="G490" s="17">
        <f t="shared" si="91"/>
        <v>0</v>
      </c>
      <c r="S490">
        <f t="shared" si="81"/>
        <v>1</v>
      </c>
      <c r="T490" t="str">
        <f t="shared" si="82"/>
        <v/>
      </c>
      <c r="U490">
        <f t="shared" si="83"/>
        <v>0</v>
      </c>
      <c r="W490">
        <f t="shared" si="84"/>
        <v>0</v>
      </c>
      <c r="X490">
        <f t="shared" si="85"/>
        <v>135.9666</v>
      </c>
      <c r="Y490">
        <f t="shared" si="86"/>
        <v>0</v>
      </c>
      <c r="Z490">
        <f>Table1[[#This Row],[Accel (N)]]+Table1[[#This Row],[RR (N)]]+Table1[[#This Row],[Aero Drag (N)]]</f>
        <v>135.9666</v>
      </c>
      <c r="AA490">
        <f>Table1[[#This Row],[Total (N)]]*((E490/3.6)/1000)</f>
        <v>0</v>
      </c>
      <c r="AB490">
        <f>Table1[[#This Row],[Power (kW)]]*1000</f>
        <v>0</v>
      </c>
      <c r="AC490">
        <f>(Table1[[#This Row],[Power (kW)]]*1000)*D490</f>
        <v>0</v>
      </c>
      <c r="AD490" s="25">
        <f t="shared" si="87"/>
        <v>0</v>
      </c>
      <c r="AE490" s="25">
        <f t="shared" si="88"/>
        <v>0</v>
      </c>
      <c r="AF490" s="25">
        <f>SUM($AD$8:AD490)</f>
        <v>353466.96687326056</v>
      </c>
      <c r="AG490" s="25">
        <f>SUM($AE$8:AE490)</f>
        <v>896891.33127802797</v>
      </c>
      <c r="AH490" s="25"/>
      <c r="AI490" s="37">
        <f>SUM($AD$8:AD490)</f>
        <v>353466.96687326056</v>
      </c>
      <c r="AJ490" s="37">
        <f>SUM($AE$8:AE490)</f>
        <v>896891.33127802797</v>
      </c>
      <c r="AK490" s="37">
        <f t="shared" si="89"/>
        <v>247426.87681128239</v>
      </c>
    </row>
    <row r="491" spans="2:37" x14ac:dyDescent="0.3">
      <c r="B491" s="3" t="s">
        <v>47</v>
      </c>
      <c r="C491" s="3">
        <v>483</v>
      </c>
      <c r="D491" s="3">
        <v>483</v>
      </c>
      <c r="E491" s="10">
        <v>0</v>
      </c>
      <c r="F491" s="17">
        <f t="shared" si="90"/>
        <v>0</v>
      </c>
      <c r="G491" s="17">
        <f t="shared" si="91"/>
        <v>0</v>
      </c>
      <c r="S491">
        <f t="shared" si="81"/>
        <v>1</v>
      </c>
      <c r="T491" t="str">
        <f t="shared" si="82"/>
        <v/>
      </c>
      <c r="U491">
        <f t="shared" si="83"/>
        <v>0</v>
      </c>
      <c r="W491">
        <f t="shared" si="84"/>
        <v>0</v>
      </c>
      <c r="X491">
        <f t="shared" si="85"/>
        <v>135.9666</v>
      </c>
      <c r="Y491">
        <f t="shared" si="86"/>
        <v>0</v>
      </c>
      <c r="Z491">
        <f>Table1[[#This Row],[Accel (N)]]+Table1[[#This Row],[RR (N)]]+Table1[[#This Row],[Aero Drag (N)]]</f>
        <v>135.9666</v>
      </c>
      <c r="AA491">
        <f>Table1[[#This Row],[Total (N)]]*((E491/3.6)/1000)</f>
        <v>0</v>
      </c>
      <c r="AB491">
        <f>Table1[[#This Row],[Power (kW)]]*1000</f>
        <v>0</v>
      </c>
      <c r="AC491">
        <f>(Table1[[#This Row],[Power (kW)]]*1000)*D491</f>
        <v>0</v>
      </c>
      <c r="AD491" s="25">
        <f t="shared" si="87"/>
        <v>0</v>
      </c>
      <c r="AE491" s="25">
        <f t="shared" si="88"/>
        <v>0</v>
      </c>
      <c r="AF491" s="25">
        <f>SUM($AD$8:AD491)</f>
        <v>353466.96687326056</v>
      </c>
      <c r="AG491" s="25">
        <f>SUM($AE$8:AE491)</f>
        <v>896891.33127802797</v>
      </c>
      <c r="AH491" s="25"/>
      <c r="AI491" s="37">
        <f>SUM($AD$8:AD491)</f>
        <v>353466.96687326056</v>
      </c>
      <c r="AJ491" s="37">
        <f>SUM($AE$8:AE491)</f>
        <v>896891.33127802797</v>
      </c>
      <c r="AK491" s="37">
        <f t="shared" si="89"/>
        <v>247426.87681128239</v>
      </c>
    </row>
    <row r="492" spans="2:37" x14ac:dyDescent="0.3">
      <c r="B492" s="3" t="s">
        <v>47</v>
      </c>
      <c r="C492" s="3">
        <v>484</v>
      </c>
      <c r="D492" s="3">
        <v>484</v>
      </c>
      <c r="E492" s="10">
        <v>0</v>
      </c>
      <c r="F492" s="17">
        <f t="shared" si="90"/>
        <v>0</v>
      </c>
      <c r="G492" s="17">
        <f t="shared" si="91"/>
        <v>0</v>
      </c>
      <c r="S492">
        <f t="shared" si="81"/>
        <v>1</v>
      </c>
      <c r="T492" t="str">
        <f t="shared" si="82"/>
        <v/>
      </c>
      <c r="U492">
        <f t="shared" si="83"/>
        <v>0</v>
      </c>
      <c r="W492">
        <f t="shared" si="84"/>
        <v>0</v>
      </c>
      <c r="X492">
        <f t="shared" si="85"/>
        <v>135.9666</v>
      </c>
      <c r="Y492">
        <f t="shared" si="86"/>
        <v>0</v>
      </c>
      <c r="Z492">
        <f>Table1[[#This Row],[Accel (N)]]+Table1[[#This Row],[RR (N)]]+Table1[[#This Row],[Aero Drag (N)]]</f>
        <v>135.9666</v>
      </c>
      <c r="AA492">
        <f>Table1[[#This Row],[Total (N)]]*((E492/3.6)/1000)</f>
        <v>0</v>
      </c>
      <c r="AB492">
        <f>Table1[[#This Row],[Power (kW)]]*1000</f>
        <v>0</v>
      </c>
      <c r="AC492">
        <f>(Table1[[#This Row],[Power (kW)]]*1000)*D492</f>
        <v>0</v>
      </c>
      <c r="AD492" s="25">
        <f t="shared" si="87"/>
        <v>0</v>
      </c>
      <c r="AE492" s="25">
        <f t="shared" si="88"/>
        <v>0</v>
      </c>
      <c r="AF492" s="25">
        <f>SUM($AD$8:AD492)</f>
        <v>353466.96687326056</v>
      </c>
      <c r="AG492" s="25">
        <f>SUM($AE$8:AE492)</f>
        <v>896891.33127802797</v>
      </c>
      <c r="AH492" s="25"/>
      <c r="AI492" s="37">
        <f>SUM($AD$8:AD492)</f>
        <v>353466.96687326056</v>
      </c>
      <c r="AJ492" s="37">
        <f>SUM($AE$8:AE492)</f>
        <v>896891.33127802797</v>
      </c>
      <c r="AK492" s="37">
        <f t="shared" si="89"/>
        <v>247426.87681128239</v>
      </c>
    </row>
    <row r="493" spans="2:37" x14ac:dyDescent="0.3">
      <c r="B493" s="3" t="s">
        <v>47</v>
      </c>
      <c r="C493" s="3">
        <v>485</v>
      </c>
      <c r="D493" s="3">
        <v>485</v>
      </c>
      <c r="E493" s="10">
        <v>0</v>
      </c>
      <c r="F493" s="17">
        <f t="shared" si="90"/>
        <v>0</v>
      </c>
      <c r="G493" s="17">
        <f t="shared" si="91"/>
        <v>0</v>
      </c>
      <c r="S493">
        <f t="shared" si="81"/>
        <v>1</v>
      </c>
      <c r="T493" t="str">
        <f t="shared" si="82"/>
        <v/>
      </c>
      <c r="U493">
        <f t="shared" si="83"/>
        <v>0</v>
      </c>
      <c r="W493">
        <f t="shared" si="84"/>
        <v>0</v>
      </c>
      <c r="X493">
        <f t="shared" si="85"/>
        <v>135.9666</v>
      </c>
      <c r="Y493">
        <f t="shared" si="86"/>
        <v>0</v>
      </c>
      <c r="Z493">
        <f>Table1[[#This Row],[Accel (N)]]+Table1[[#This Row],[RR (N)]]+Table1[[#This Row],[Aero Drag (N)]]</f>
        <v>135.9666</v>
      </c>
      <c r="AA493">
        <f>Table1[[#This Row],[Total (N)]]*((E493/3.6)/1000)</f>
        <v>0</v>
      </c>
      <c r="AB493">
        <f>Table1[[#This Row],[Power (kW)]]*1000</f>
        <v>0</v>
      </c>
      <c r="AC493">
        <f>(Table1[[#This Row],[Power (kW)]]*1000)*D493</f>
        <v>0</v>
      </c>
      <c r="AD493" s="25">
        <f t="shared" si="87"/>
        <v>0</v>
      </c>
      <c r="AE493" s="25">
        <f t="shared" si="88"/>
        <v>0</v>
      </c>
      <c r="AF493" s="25">
        <f>SUM($AD$8:AD493)</f>
        <v>353466.96687326056</v>
      </c>
      <c r="AG493" s="25">
        <f>SUM($AE$8:AE493)</f>
        <v>896891.33127802797</v>
      </c>
      <c r="AH493" s="25"/>
      <c r="AI493" s="37">
        <f>SUM($AD$8:AD493)</f>
        <v>353466.96687326056</v>
      </c>
      <c r="AJ493" s="37">
        <f>SUM($AE$8:AE493)</f>
        <v>896891.33127802797</v>
      </c>
      <c r="AK493" s="37">
        <f t="shared" si="89"/>
        <v>247426.87681128239</v>
      </c>
    </row>
    <row r="494" spans="2:37" x14ac:dyDescent="0.3">
      <c r="B494" s="3" t="s">
        <v>47</v>
      </c>
      <c r="C494" s="3">
        <v>486</v>
      </c>
      <c r="D494" s="3">
        <v>486</v>
      </c>
      <c r="E494" s="10">
        <v>0</v>
      </c>
      <c r="F494" s="17">
        <f t="shared" si="90"/>
        <v>0</v>
      </c>
      <c r="G494" s="17">
        <f t="shared" si="91"/>
        <v>0</v>
      </c>
      <c r="S494">
        <f t="shared" si="81"/>
        <v>1</v>
      </c>
      <c r="T494" t="str">
        <f t="shared" si="82"/>
        <v/>
      </c>
      <c r="U494">
        <f t="shared" si="83"/>
        <v>0</v>
      </c>
      <c r="W494">
        <f t="shared" si="84"/>
        <v>0</v>
      </c>
      <c r="X494">
        <f t="shared" si="85"/>
        <v>135.9666</v>
      </c>
      <c r="Y494">
        <f t="shared" si="86"/>
        <v>0</v>
      </c>
      <c r="Z494">
        <f>Table1[[#This Row],[Accel (N)]]+Table1[[#This Row],[RR (N)]]+Table1[[#This Row],[Aero Drag (N)]]</f>
        <v>135.9666</v>
      </c>
      <c r="AA494">
        <f>Table1[[#This Row],[Total (N)]]*((E494/3.6)/1000)</f>
        <v>0</v>
      </c>
      <c r="AB494">
        <f>Table1[[#This Row],[Power (kW)]]*1000</f>
        <v>0</v>
      </c>
      <c r="AC494">
        <f>(Table1[[#This Row],[Power (kW)]]*1000)*D494</f>
        <v>0</v>
      </c>
      <c r="AD494" s="25">
        <f t="shared" si="87"/>
        <v>0</v>
      </c>
      <c r="AE494" s="25">
        <f t="shared" si="88"/>
        <v>0</v>
      </c>
      <c r="AF494" s="25">
        <f>SUM($AD$8:AD494)</f>
        <v>353466.96687326056</v>
      </c>
      <c r="AG494" s="25">
        <f>SUM($AE$8:AE494)</f>
        <v>896891.33127802797</v>
      </c>
      <c r="AH494" s="25"/>
      <c r="AI494" s="37">
        <f>SUM($AD$8:AD494)</f>
        <v>353466.96687326056</v>
      </c>
      <c r="AJ494" s="37">
        <f>SUM($AE$8:AE494)</f>
        <v>896891.33127802797</v>
      </c>
      <c r="AK494" s="37">
        <f t="shared" si="89"/>
        <v>247426.87681128239</v>
      </c>
    </row>
    <row r="495" spans="2:37" x14ac:dyDescent="0.3">
      <c r="B495" s="3" t="s">
        <v>47</v>
      </c>
      <c r="C495" s="3">
        <v>487</v>
      </c>
      <c r="D495" s="3">
        <v>487</v>
      </c>
      <c r="E495" s="10">
        <v>0</v>
      </c>
      <c r="F495" s="17">
        <f t="shared" si="90"/>
        <v>0</v>
      </c>
      <c r="G495" s="17">
        <f t="shared" si="91"/>
        <v>0</v>
      </c>
      <c r="S495">
        <f t="shared" si="81"/>
        <v>1</v>
      </c>
      <c r="T495" t="str">
        <f t="shared" si="82"/>
        <v/>
      </c>
      <c r="U495">
        <f t="shared" si="83"/>
        <v>0</v>
      </c>
      <c r="W495">
        <f t="shared" si="84"/>
        <v>0</v>
      </c>
      <c r="X495">
        <f t="shared" si="85"/>
        <v>135.9666</v>
      </c>
      <c r="Y495">
        <f t="shared" si="86"/>
        <v>0</v>
      </c>
      <c r="Z495">
        <f>Table1[[#This Row],[Accel (N)]]+Table1[[#This Row],[RR (N)]]+Table1[[#This Row],[Aero Drag (N)]]</f>
        <v>135.9666</v>
      </c>
      <c r="AA495">
        <f>Table1[[#This Row],[Total (N)]]*((E495/3.6)/1000)</f>
        <v>0</v>
      </c>
      <c r="AB495">
        <f>Table1[[#This Row],[Power (kW)]]*1000</f>
        <v>0</v>
      </c>
      <c r="AC495">
        <f>(Table1[[#This Row],[Power (kW)]]*1000)*D495</f>
        <v>0</v>
      </c>
      <c r="AD495" s="25">
        <f t="shared" si="87"/>
        <v>0</v>
      </c>
      <c r="AE495" s="25">
        <f t="shared" si="88"/>
        <v>0</v>
      </c>
      <c r="AF495" s="25">
        <f>SUM($AD$8:AD495)</f>
        <v>353466.96687326056</v>
      </c>
      <c r="AG495" s="25">
        <f>SUM($AE$8:AE495)</f>
        <v>896891.33127802797</v>
      </c>
      <c r="AH495" s="25"/>
      <c r="AI495" s="37">
        <f>SUM($AD$8:AD495)</f>
        <v>353466.96687326056</v>
      </c>
      <c r="AJ495" s="37">
        <f>SUM($AE$8:AE495)</f>
        <v>896891.33127802797</v>
      </c>
      <c r="AK495" s="37">
        <f t="shared" si="89"/>
        <v>247426.87681128239</v>
      </c>
    </row>
    <row r="496" spans="2:37" x14ac:dyDescent="0.3">
      <c r="B496" s="3" t="s">
        <v>47</v>
      </c>
      <c r="C496" s="3">
        <v>488</v>
      </c>
      <c r="D496" s="3">
        <v>488</v>
      </c>
      <c r="E496" s="10">
        <v>0</v>
      </c>
      <c r="F496" s="17">
        <f t="shared" si="90"/>
        <v>0</v>
      </c>
      <c r="G496" s="17">
        <f t="shared" si="91"/>
        <v>0</v>
      </c>
      <c r="S496">
        <f t="shared" si="81"/>
        <v>1</v>
      </c>
      <c r="T496" t="str">
        <f t="shared" si="82"/>
        <v/>
      </c>
      <c r="U496">
        <f t="shared" si="83"/>
        <v>0</v>
      </c>
      <c r="W496">
        <f t="shared" si="84"/>
        <v>0</v>
      </c>
      <c r="X496">
        <f t="shared" si="85"/>
        <v>135.9666</v>
      </c>
      <c r="Y496">
        <f t="shared" si="86"/>
        <v>0</v>
      </c>
      <c r="Z496">
        <f>Table1[[#This Row],[Accel (N)]]+Table1[[#This Row],[RR (N)]]+Table1[[#This Row],[Aero Drag (N)]]</f>
        <v>135.9666</v>
      </c>
      <c r="AA496">
        <f>Table1[[#This Row],[Total (N)]]*((E496/3.6)/1000)</f>
        <v>0</v>
      </c>
      <c r="AB496">
        <f>Table1[[#This Row],[Power (kW)]]*1000</f>
        <v>0</v>
      </c>
      <c r="AC496">
        <f>(Table1[[#This Row],[Power (kW)]]*1000)*D496</f>
        <v>0</v>
      </c>
      <c r="AD496" s="25">
        <f t="shared" si="87"/>
        <v>0</v>
      </c>
      <c r="AE496" s="25">
        <f t="shared" si="88"/>
        <v>0</v>
      </c>
      <c r="AF496" s="25">
        <f>SUM($AD$8:AD496)</f>
        <v>353466.96687326056</v>
      </c>
      <c r="AG496" s="25">
        <f>SUM($AE$8:AE496)</f>
        <v>896891.33127802797</v>
      </c>
      <c r="AH496" s="25"/>
      <c r="AI496" s="37">
        <f>SUM($AD$8:AD496)</f>
        <v>353466.96687326056</v>
      </c>
      <c r="AJ496" s="37">
        <f>SUM($AE$8:AE496)</f>
        <v>896891.33127802797</v>
      </c>
      <c r="AK496" s="37">
        <f t="shared" si="89"/>
        <v>247426.87681128239</v>
      </c>
    </row>
    <row r="497" spans="2:37" x14ac:dyDescent="0.3">
      <c r="B497" s="3" t="s">
        <v>47</v>
      </c>
      <c r="C497" s="3">
        <v>489</v>
      </c>
      <c r="D497" s="3">
        <v>489</v>
      </c>
      <c r="E497" s="10">
        <v>0</v>
      </c>
      <c r="F497" s="17">
        <f t="shared" si="90"/>
        <v>0</v>
      </c>
      <c r="G497" s="17">
        <f t="shared" si="91"/>
        <v>0</v>
      </c>
      <c r="S497">
        <f t="shared" si="81"/>
        <v>1</v>
      </c>
      <c r="T497" t="str">
        <f t="shared" si="82"/>
        <v/>
      </c>
      <c r="U497">
        <f t="shared" si="83"/>
        <v>0</v>
      </c>
      <c r="W497">
        <f t="shared" si="84"/>
        <v>0</v>
      </c>
      <c r="X497">
        <f t="shared" si="85"/>
        <v>135.9666</v>
      </c>
      <c r="Y497">
        <f t="shared" si="86"/>
        <v>0</v>
      </c>
      <c r="Z497">
        <f>Table1[[#This Row],[Accel (N)]]+Table1[[#This Row],[RR (N)]]+Table1[[#This Row],[Aero Drag (N)]]</f>
        <v>135.9666</v>
      </c>
      <c r="AA497">
        <f>Table1[[#This Row],[Total (N)]]*((E497/3.6)/1000)</f>
        <v>0</v>
      </c>
      <c r="AB497">
        <f>Table1[[#This Row],[Power (kW)]]*1000</f>
        <v>0</v>
      </c>
      <c r="AC497">
        <f>(Table1[[#This Row],[Power (kW)]]*1000)*D497</f>
        <v>0</v>
      </c>
      <c r="AD497" s="25">
        <f t="shared" si="87"/>
        <v>0</v>
      </c>
      <c r="AE497" s="25">
        <f t="shared" si="88"/>
        <v>0</v>
      </c>
      <c r="AF497" s="25">
        <f>SUM($AD$8:AD497)</f>
        <v>353466.96687326056</v>
      </c>
      <c r="AG497" s="25">
        <f>SUM($AE$8:AE497)</f>
        <v>896891.33127802797</v>
      </c>
      <c r="AH497" s="25"/>
      <c r="AI497" s="37">
        <f>SUM($AD$8:AD497)</f>
        <v>353466.96687326056</v>
      </c>
      <c r="AJ497" s="37">
        <f>SUM($AE$8:AE497)</f>
        <v>896891.33127802797</v>
      </c>
      <c r="AK497" s="37">
        <f t="shared" si="89"/>
        <v>247426.87681128239</v>
      </c>
    </row>
    <row r="498" spans="2:37" x14ac:dyDescent="0.3">
      <c r="B498" s="3" t="s">
        <v>47</v>
      </c>
      <c r="C498" s="3">
        <v>490</v>
      </c>
      <c r="D498" s="3">
        <v>490</v>
      </c>
      <c r="E498" s="10">
        <v>0</v>
      </c>
      <c r="F498" s="17">
        <f t="shared" si="90"/>
        <v>0</v>
      </c>
      <c r="G498" s="17">
        <f t="shared" si="91"/>
        <v>0</v>
      </c>
      <c r="S498">
        <f t="shared" si="81"/>
        <v>1</v>
      </c>
      <c r="T498" t="str">
        <f t="shared" si="82"/>
        <v/>
      </c>
      <c r="U498">
        <f t="shared" si="83"/>
        <v>0</v>
      </c>
      <c r="W498">
        <f t="shared" si="84"/>
        <v>0</v>
      </c>
      <c r="X498">
        <f t="shared" si="85"/>
        <v>135.9666</v>
      </c>
      <c r="Y498">
        <f t="shared" si="86"/>
        <v>0</v>
      </c>
      <c r="Z498">
        <f>Table1[[#This Row],[Accel (N)]]+Table1[[#This Row],[RR (N)]]+Table1[[#This Row],[Aero Drag (N)]]</f>
        <v>135.9666</v>
      </c>
      <c r="AA498">
        <f>Table1[[#This Row],[Total (N)]]*((E498/3.6)/1000)</f>
        <v>0</v>
      </c>
      <c r="AB498">
        <f>Table1[[#This Row],[Power (kW)]]*1000</f>
        <v>0</v>
      </c>
      <c r="AC498">
        <f>(Table1[[#This Row],[Power (kW)]]*1000)*D498</f>
        <v>0</v>
      </c>
      <c r="AD498" s="25">
        <f t="shared" si="87"/>
        <v>0</v>
      </c>
      <c r="AE498" s="25">
        <f t="shared" si="88"/>
        <v>0</v>
      </c>
      <c r="AF498" s="25">
        <f>SUM($AD$8:AD498)</f>
        <v>353466.96687326056</v>
      </c>
      <c r="AG498" s="25">
        <f>SUM($AE$8:AE498)</f>
        <v>896891.33127802797</v>
      </c>
      <c r="AH498" s="25"/>
      <c r="AI498" s="37">
        <f>SUM($AD$8:AD498)</f>
        <v>353466.96687326056</v>
      </c>
      <c r="AJ498" s="37">
        <f>SUM($AE$8:AE498)</f>
        <v>896891.33127802797</v>
      </c>
      <c r="AK498" s="37">
        <f t="shared" si="89"/>
        <v>247426.87681128239</v>
      </c>
    </row>
    <row r="499" spans="2:37" x14ac:dyDescent="0.3">
      <c r="B499" s="3" t="s">
        <v>47</v>
      </c>
      <c r="C499" s="3">
        <v>491</v>
      </c>
      <c r="D499" s="3">
        <v>491</v>
      </c>
      <c r="E499" s="10">
        <v>0</v>
      </c>
      <c r="F499" s="17">
        <f t="shared" si="90"/>
        <v>0</v>
      </c>
      <c r="G499" s="17">
        <f t="shared" si="91"/>
        <v>0</v>
      </c>
      <c r="S499">
        <f t="shared" si="81"/>
        <v>1</v>
      </c>
      <c r="T499" t="str">
        <f t="shared" si="82"/>
        <v/>
      </c>
      <c r="U499">
        <f t="shared" si="83"/>
        <v>0</v>
      </c>
      <c r="W499">
        <f t="shared" si="84"/>
        <v>0</v>
      </c>
      <c r="X499">
        <f t="shared" si="85"/>
        <v>135.9666</v>
      </c>
      <c r="Y499">
        <f t="shared" si="86"/>
        <v>0</v>
      </c>
      <c r="Z499">
        <f>Table1[[#This Row],[Accel (N)]]+Table1[[#This Row],[RR (N)]]+Table1[[#This Row],[Aero Drag (N)]]</f>
        <v>135.9666</v>
      </c>
      <c r="AA499">
        <f>Table1[[#This Row],[Total (N)]]*((E499/3.6)/1000)</f>
        <v>0</v>
      </c>
      <c r="AB499">
        <f>Table1[[#This Row],[Power (kW)]]*1000</f>
        <v>0</v>
      </c>
      <c r="AC499">
        <f>(Table1[[#This Row],[Power (kW)]]*1000)*D499</f>
        <v>0</v>
      </c>
      <c r="AD499" s="25">
        <f t="shared" si="87"/>
        <v>0</v>
      </c>
      <c r="AE499" s="25">
        <f t="shared" si="88"/>
        <v>0</v>
      </c>
      <c r="AF499" s="25">
        <f>SUM($AD$8:AD499)</f>
        <v>353466.96687326056</v>
      </c>
      <c r="AG499" s="25">
        <f>SUM($AE$8:AE499)</f>
        <v>896891.33127802797</v>
      </c>
      <c r="AH499" s="25"/>
      <c r="AI499" s="37">
        <f>SUM($AD$8:AD499)</f>
        <v>353466.96687326056</v>
      </c>
      <c r="AJ499" s="37">
        <f>SUM($AE$8:AE499)</f>
        <v>896891.33127802797</v>
      </c>
      <c r="AK499" s="37">
        <f t="shared" si="89"/>
        <v>247426.87681128239</v>
      </c>
    </row>
    <row r="500" spans="2:37" x14ac:dyDescent="0.3">
      <c r="B500" s="3" t="s">
        <v>47</v>
      </c>
      <c r="C500" s="3">
        <v>492</v>
      </c>
      <c r="D500" s="3">
        <v>492</v>
      </c>
      <c r="E500" s="10">
        <v>0</v>
      </c>
      <c r="F500" s="17">
        <f t="shared" si="90"/>
        <v>0</v>
      </c>
      <c r="G500" s="17">
        <f t="shared" si="91"/>
        <v>0</v>
      </c>
      <c r="S500">
        <f t="shared" si="81"/>
        <v>1</v>
      </c>
      <c r="T500" t="str">
        <f t="shared" si="82"/>
        <v/>
      </c>
      <c r="U500">
        <f t="shared" si="83"/>
        <v>0</v>
      </c>
      <c r="W500">
        <f t="shared" si="84"/>
        <v>0</v>
      </c>
      <c r="X500">
        <f t="shared" si="85"/>
        <v>135.9666</v>
      </c>
      <c r="Y500">
        <f t="shared" si="86"/>
        <v>0</v>
      </c>
      <c r="Z500">
        <f>Table1[[#This Row],[Accel (N)]]+Table1[[#This Row],[RR (N)]]+Table1[[#This Row],[Aero Drag (N)]]</f>
        <v>135.9666</v>
      </c>
      <c r="AA500">
        <f>Table1[[#This Row],[Total (N)]]*((E500/3.6)/1000)</f>
        <v>0</v>
      </c>
      <c r="AB500">
        <f>Table1[[#This Row],[Power (kW)]]*1000</f>
        <v>0</v>
      </c>
      <c r="AC500">
        <f>(Table1[[#This Row],[Power (kW)]]*1000)*D500</f>
        <v>0</v>
      </c>
      <c r="AD500" s="25">
        <f t="shared" si="87"/>
        <v>0</v>
      </c>
      <c r="AE500" s="25">
        <f t="shared" si="88"/>
        <v>0</v>
      </c>
      <c r="AF500" s="25">
        <f>SUM($AD$8:AD500)</f>
        <v>353466.96687326056</v>
      </c>
      <c r="AG500" s="25">
        <f>SUM($AE$8:AE500)</f>
        <v>896891.33127802797</v>
      </c>
      <c r="AH500" s="25"/>
      <c r="AI500" s="37">
        <f>SUM($AD$8:AD500)</f>
        <v>353466.96687326056</v>
      </c>
      <c r="AJ500" s="37">
        <f>SUM($AE$8:AE500)</f>
        <v>896891.33127802797</v>
      </c>
      <c r="AK500" s="37">
        <f t="shared" si="89"/>
        <v>247426.87681128239</v>
      </c>
    </row>
    <row r="501" spans="2:37" x14ac:dyDescent="0.3">
      <c r="B501" s="3" t="s">
        <v>47</v>
      </c>
      <c r="C501" s="3">
        <v>493</v>
      </c>
      <c r="D501" s="3">
        <v>493</v>
      </c>
      <c r="E501" s="10">
        <v>0</v>
      </c>
      <c r="F501" s="17">
        <f t="shared" si="90"/>
        <v>0</v>
      </c>
      <c r="G501" s="17">
        <f t="shared" si="91"/>
        <v>0</v>
      </c>
      <c r="S501">
        <f t="shared" si="81"/>
        <v>1</v>
      </c>
      <c r="T501" t="str">
        <f t="shared" si="82"/>
        <v/>
      </c>
      <c r="U501">
        <f t="shared" si="83"/>
        <v>0</v>
      </c>
      <c r="W501">
        <f t="shared" si="84"/>
        <v>0</v>
      </c>
      <c r="X501">
        <f t="shared" si="85"/>
        <v>135.9666</v>
      </c>
      <c r="Y501">
        <f t="shared" si="86"/>
        <v>0</v>
      </c>
      <c r="Z501">
        <f>Table1[[#This Row],[Accel (N)]]+Table1[[#This Row],[RR (N)]]+Table1[[#This Row],[Aero Drag (N)]]</f>
        <v>135.9666</v>
      </c>
      <c r="AA501">
        <f>Table1[[#This Row],[Total (N)]]*((E501/3.6)/1000)</f>
        <v>0</v>
      </c>
      <c r="AB501">
        <f>Table1[[#This Row],[Power (kW)]]*1000</f>
        <v>0</v>
      </c>
      <c r="AC501">
        <f>(Table1[[#This Row],[Power (kW)]]*1000)*D501</f>
        <v>0</v>
      </c>
      <c r="AD501" s="25">
        <f t="shared" si="87"/>
        <v>0</v>
      </c>
      <c r="AE501" s="25">
        <f t="shared" si="88"/>
        <v>0</v>
      </c>
      <c r="AF501" s="25">
        <f>SUM($AD$8:AD501)</f>
        <v>353466.96687326056</v>
      </c>
      <c r="AG501" s="25">
        <f>SUM($AE$8:AE501)</f>
        <v>896891.33127802797</v>
      </c>
      <c r="AH501" s="25"/>
      <c r="AI501" s="37">
        <f>SUM($AD$8:AD501)</f>
        <v>353466.96687326056</v>
      </c>
      <c r="AJ501" s="37">
        <f>SUM($AE$8:AE501)</f>
        <v>896891.33127802797</v>
      </c>
      <c r="AK501" s="37">
        <f t="shared" si="89"/>
        <v>247426.87681128239</v>
      </c>
    </row>
    <row r="502" spans="2:37" x14ac:dyDescent="0.3">
      <c r="B502" s="3" t="s">
        <v>47</v>
      </c>
      <c r="C502" s="3">
        <v>494</v>
      </c>
      <c r="D502" s="3">
        <v>494</v>
      </c>
      <c r="E502" s="10">
        <v>0</v>
      </c>
      <c r="F502" s="17">
        <f t="shared" si="90"/>
        <v>0</v>
      </c>
      <c r="G502" s="17">
        <f t="shared" si="91"/>
        <v>0</v>
      </c>
      <c r="S502">
        <f t="shared" si="81"/>
        <v>1</v>
      </c>
      <c r="T502" t="str">
        <f t="shared" si="82"/>
        <v/>
      </c>
      <c r="U502">
        <f t="shared" si="83"/>
        <v>0</v>
      </c>
      <c r="W502">
        <f t="shared" si="84"/>
        <v>0</v>
      </c>
      <c r="X502">
        <f t="shared" si="85"/>
        <v>135.9666</v>
      </c>
      <c r="Y502">
        <f t="shared" si="86"/>
        <v>0</v>
      </c>
      <c r="Z502">
        <f>Table1[[#This Row],[Accel (N)]]+Table1[[#This Row],[RR (N)]]+Table1[[#This Row],[Aero Drag (N)]]</f>
        <v>135.9666</v>
      </c>
      <c r="AA502">
        <f>Table1[[#This Row],[Total (N)]]*((E502/3.6)/1000)</f>
        <v>0</v>
      </c>
      <c r="AB502">
        <f>Table1[[#This Row],[Power (kW)]]*1000</f>
        <v>0</v>
      </c>
      <c r="AC502">
        <f>(Table1[[#This Row],[Power (kW)]]*1000)*D502</f>
        <v>0</v>
      </c>
      <c r="AD502" s="25">
        <f t="shared" si="87"/>
        <v>0</v>
      </c>
      <c r="AE502" s="25">
        <f t="shared" si="88"/>
        <v>0</v>
      </c>
      <c r="AF502" s="25">
        <f>SUM($AD$8:AD502)</f>
        <v>353466.96687326056</v>
      </c>
      <c r="AG502" s="25">
        <f>SUM($AE$8:AE502)</f>
        <v>896891.33127802797</v>
      </c>
      <c r="AH502" s="25"/>
      <c r="AI502" s="37">
        <f>SUM($AD$8:AD502)</f>
        <v>353466.96687326056</v>
      </c>
      <c r="AJ502" s="37">
        <f>SUM($AE$8:AE502)</f>
        <v>896891.33127802797</v>
      </c>
      <c r="AK502" s="37">
        <f t="shared" si="89"/>
        <v>247426.87681128239</v>
      </c>
    </row>
    <row r="503" spans="2:37" x14ac:dyDescent="0.3">
      <c r="B503" s="3" t="s">
        <v>47</v>
      </c>
      <c r="C503" s="3">
        <v>495</v>
      </c>
      <c r="D503" s="3">
        <v>495</v>
      </c>
      <c r="E503" s="10">
        <v>0</v>
      </c>
      <c r="F503" s="17">
        <f t="shared" si="90"/>
        <v>0</v>
      </c>
      <c r="G503" s="17">
        <f t="shared" si="91"/>
        <v>0</v>
      </c>
      <c r="S503">
        <f t="shared" si="81"/>
        <v>1</v>
      </c>
      <c r="T503" t="str">
        <f t="shared" si="82"/>
        <v/>
      </c>
      <c r="U503">
        <f t="shared" si="83"/>
        <v>0</v>
      </c>
      <c r="W503">
        <f t="shared" si="84"/>
        <v>0</v>
      </c>
      <c r="X503">
        <f t="shared" si="85"/>
        <v>135.9666</v>
      </c>
      <c r="Y503">
        <f t="shared" si="86"/>
        <v>0</v>
      </c>
      <c r="Z503">
        <f>Table1[[#This Row],[Accel (N)]]+Table1[[#This Row],[RR (N)]]+Table1[[#This Row],[Aero Drag (N)]]</f>
        <v>135.9666</v>
      </c>
      <c r="AA503">
        <f>Table1[[#This Row],[Total (N)]]*((E503/3.6)/1000)</f>
        <v>0</v>
      </c>
      <c r="AB503">
        <f>Table1[[#This Row],[Power (kW)]]*1000</f>
        <v>0</v>
      </c>
      <c r="AC503">
        <f>(Table1[[#This Row],[Power (kW)]]*1000)*D503</f>
        <v>0</v>
      </c>
      <c r="AD503" s="25">
        <f t="shared" si="87"/>
        <v>0</v>
      </c>
      <c r="AE503" s="25">
        <f t="shared" si="88"/>
        <v>0</v>
      </c>
      <c r="AF503" s="25">
        <f>SUM($AD$8:AD503)</f>
        <v>353466.96687326056</v>
      </c>
      <c r="AG503" s="25">
        <f>SUM($AE$8:AE503)</f>
        <v>896891.33127802797</v>
      </c>
      <c r="AH503" s="25"/>
      <c r="AI503" s="37">
        <f>SUM($AD$8:AD503)</f>
        <v>353466.96687326056</v>
      </c>
      <c r="AJ503" s="37">
        <f>SUM($AE$8:AE503)</f>
        <v>896891.33127802797</v>
      </c>
      <c r="AK503" s="37">
        <f t="shared" si="89"/>
        <v>247426.87681128239</v>
      </c>
    </row>
    <row r="504" spans="2:37" x14ac:dyDescent="0.3">
      <c r="B504" s="3" t="s">
        <v>47</v>
      </c>
      <c r="C504" s="3">
        <v>496</v>
      </c>
      <c r="D504" s="3">
        <v>496</v>
      </c>
      <c r="E504" s="10">
        <v>0</v>
      </c>
      <c r="F504" s="17">
        <f t="shared" si="90"/>
        <v>0</v>
      </c>
      <c r="G504" s="17">
        <f t="shared" si="91"/>
        <v>0</v>
      </c>
      <c r="S504">
        <f t="shared" si="81"/>
        <v>1</v>
      </c>
      <c r="T504" t="str">
        <f t="shared" si="82"/>
        <v/>
      </c>
      <c r="U504">
        <f t="shared" si="83"/>
        <v>0</v>
      </c>
      <c r="W504">
        <f t="shared" si="84"/>
        <v>0</v>
      </c>
      <c r="X504">
        <f t="shared" si="85"/>
        <v>135.9666</v>
      </c>
      <c r="Y504">
        <f t="shared" si="86"/>
        <v>0</v>
      </c>
      <c r="Z504">
        <f>Table1[[#This Row],[Accel (N)]]+Table1[[#This Row],[RR (N)]]+Table1[[#This Row],[Aero Drag (N)]]</f>
        <v>135.9666</v>
      </c>
      <c r="AA504">
        <f>Table1[[#This Row],[Total (N)]]*((E504/3.6)/1000)</f>
        <v>0</v>
      </c>
      <c r="AB504">
        <f>Table1[[#This Row],[Power (kW)]]*1000</f>
        <v>0</v>
      </c>
      <c r="AC504">
        <f>(Table1[[#This Row],[Power (kW)]]*1000)*D504</f>
        <v>0</v>
      </c>
      <c r="AD504" s="25">
        <f t="shared" si="87"/>
        <v>0</v>
      </c>
      <c r="AE504" s="25">
        <f t="shared" si="88"/>
        <v>0</v>
      </c>
      <c r="AF504" s="25">
        <f>SUM($AD$8:AD504)</f>
        <v>353466.96687326056</v>
      </c>
      <c r="AG504" s="25">
        <f>SUM($AE$8:AE504)</f>
        <v>896891.33127802797</v>
      </c>
      <c r="AH504" s="25"/>
      <c r="AI504" s="37">
        <f>SUM($AD$8:AD504)</f>
        <v>353466.96687326056</v>
      </c>
      <c r="AJ504" s="37">
        <f>SUM($AE$8:AE504)</f>
        <v>896891.33127802797</v>
      </c>
      <c r="AK504" s="37">
        <f t="shared" si="89"/>
        <v>247426.87681128239</v>
      </c>
    </row>
    <row r="505" spans="2:37" x14ac:dyDescent="0.3">
      <c r="B505" s="3" t="s">
        <v>47</v>
      </c>
      <c r="C505" s="3">
        <v>497</v>
      </c>
      <c r="D505" s="3">
        <v>497</v>
      </c>
      <c r="E505" s="10">
        <v>0</v>
      </c>
      <c r="F505" s="17">
        <f t="shared" si="90"/>
        <v>0</v>
      </c>
      <c r="G505" s="17">
        <f t="shared" si="91"/>
        <v>0</v>
      </c>
      <c r="S505">
        <f t="shared" si="81"/>
        <v>1</v>
      </c>
      <c r="T505" t="str">
        <f t="shared" si="82"/>
        <v/>
      </c>
      <c r="U505">
        <f t="shared" si="83"/>
        <v>0</v>
      </c>
      <c r="W505">
        <f t="shared" si="84"/>
        <v>0</v>
      </c>
      <c r="X505">
        <f t="shared" si="85"/>
        <v>135.9666</v>
      </c>
      <c r="Y505">
        <f t="shared" si="86"/>
        <v>0</v>
      </c>
      <c r="Z505">
        <f>Table1[[#This Row],[Accel (N)]]+Table1[[#This Row],[RR (N)]]+Table1[[#This Row],[Aero Drag (N)]]</f>
        <v>135.9666</v>
      </c>
      <c r="AA505">
        <f>Table1[[#This Row],[Total (N)]]*((E505/3.6)/1000)</f>
        <v>0</v>
      </c>
      <c r="AB505">
        <f>Table1[[#This Row],[Power (kW)]]*1000</f>
        <v>0</v>
      </c>
      <c r="AC505">
        <f>(Table1[[#This Row],[Power (kW)]]*1000)*D505</f>
        <v>0</v>
      </c>
      <c r="AD505" s="25">
        <f t="shared" si="87"/>
        <v>0</v>
      </c>
      <c r="AE505" s="25">
        <f t="shared" si="88"/>
        <v>0</v>
      </c>
      <c r="AF505" s="25">
        <f>SUM($AD$8:AD505)</f>
        <v>353466.96687326056</v>
      </c>
      <c r="AG505" s="25">
        <f>SUM($AE$8:AE505)</f>
        <v>896891.33127802797</v>
      </c>
      <c r="AH505" s="25"/>
      <c r="AI505" s="37">
        <f>SUM($AD$8:AD505)</f>
        <v>353466.96687326056</v>
      </c>
      <c r="AJ505" s="37">
        <f>SUM($AE$8:AE505)</f>
        <v>896891.33127802797</v>
      </c>
      <c r="AK505" s="37">
        <f t="shared" si="89"/>
        <v>247426.87681128239</v>
      </c>
    </row>
    <row r="506" spans="2:37" x14ac:dyDescent="0.3">
      <c r="B506" s="3" t="s">
        <v>47</v>
      </c>
      <c r="C506" s="3">
        <v>498</v>
      </c>
      <c r="D506" s="3">
        <v>498</v>
      </c>
      <c r="E506" s="10">
        <v>0</v>
      </c>
      <c r="F506" s="17">
        <f t="shared" si="90"/>
        <v>0</v>
      </c>
      <c r="G506" s="17">
        <f t="shared" si="91"/>
        <v>0</v>
      </c>
      <c r="S506">
        <f t="shared" si="81"/>
        <v>1</v>
      </c>
      <c r="T506" t="str">
        <f t="shared" si="82"/>
        <v/>
      </c>
      <c r="U506">
        <f t="shared" si="83"/>
        <v>0</v>
      </c>
      <c r="W506">
        <f t="shared" si="84"/>
        <v>0</v>
      </c>
      <c r="X506">
        <f t="shared" si="85"/>
        <v>135.9666</v>
      </c>
      <c r="Y506">
        <f t="shared" si="86"/>
        <v>0</v>
      </c>
      <c r="Z506">
        <f>Table1[[#This Row],[Accel (N)]]+Table1[[#This Row],[RR (N)]]+Table1[[#This Row],[Aero Drag (N)]]</f>
        <v>135.9666</v>
      </c>
      <c r="AA506">
        <f>Table1[[#This Row],[Total (N)]]*((E506/3.6)/1000)</f>
        <v>0</v>
      </c>
      <c r="AB506">
        <f>Table1[[#This Row],[Power (kW)]]*1000</f>
        <v>0</v>
      </c>
      <c r="AC506">
        <f>(Table1[[#This Row],[Power (kW)]]*1000)*D506</f>
        <v>0</v>
      </c>
      <c r="AD506" s="25">
        <f t="shared" si="87"/>
        <v>0</v>
      </c>
      <c r="AE506" s="25">
        <f t="shared" si="88"/>
        <v>0</v>
      </c>
      <c r="AF506" s="25">
        <f>SUM($AD$8:AD506)</f>
        <v>353466.96687326056</v>
      </c>
      <c r="AG506" s="25">
        <f>SUM($AE$8:AE506)</f>
        <v>896891.33127802797</v>
      </c>
      <c r="AH506" s="25"/>
      <c r="AI506" s="37">
        <f>SUM($AD$8:AD506)</f>
        <v>353466.96687326056</v>
      </c>
      <c r="AJ506" s="37">
        <f>SUM($AE$8:AE506)</f>
        <v>896891.33127802797</v>
      </c>
      <c r="AK506" s="37">
        <f t="shared" si="89"/>
        <v>247426.87681128239</v>
      </c>
    </row>
    <row r="507" spans="2:37" x14ac:dyDescent="0.3">
      <c r="B507" s="3" t="s">
        <v>47</v>
      </c>
      <c r="C507" s="3">
        <v>499</v>
      </c>
      <c r="D507" s="3">
        <v>499</v>
      </c>
      <c r="E507" s="10">
        <v>0</v>
      </c>
      <c r="F507" s="17">
        <f t="shared" si="90"/>
        <v>0</v>
      </c>
      <c r="G507" s="17">
        <f t="shared" si="91"/>
        <v>0</v>
      </c>
      <c r="S507">
        <f t="shared" si="81"/>
        <v>1</v>
      </c>
      <c r="T507" t="str">
        <f t="shared" si="82"/>
        <v/>
      </c>
      <c r="U507">
        <f t="shared" si="83"/>
        <v>0</v>
      </c>
      <c r="W507">
        <f t="shared" si="84"/>
        <v>0</v>
      </c>
      <c r="X507">
        <f t="shared" si="85"/>
        <v>135.9666</v>
      </c>
      <c r="Y507">
        <f t="shared" si="86"/>
        <v>0</v>
      </c>
      <c r="Z507">
        <f>Table1[[#This Row],[Accel (N)]]+Table1[[#This Row],[RR (N)]]+Table1[[#This Row],[Aero Drag (N)]]</f>
        <v>135.9666</v>
      </c>
      <c r="AA507">
        <f>Table1[[#This Row],[Total (N)]]*((E507/3.6)/1000)</f>
        <v>0</v>
      </c>
      <c r="AB507">
        <f>Table1[[#This Row],[Power (kW)]]*1000</f>
        <v>0</v>
      </c>
      <c r="AC507">
        <f>(Table1[[#This Row],[Power (kW)]]*1000)*D507</f>
        <v>0</v>
      </c>
      <c r="AD507" s="25">
        <f t="shared" si="87"/>
        <v>0</v>
      </c>
      <c r="AE507" s="25">
        <f t="shared" si="88"/>
        <v>0</v>
      </c>
      <c r="AF507" s="25">
        <f>SUM($AD$8:AD507)</f>
        <v>353466.96687326056</v>
      </c>
      <c r="AG507" s="25">
        <f>SUM($AE$8:AE507)</f>
        <v>896891.33127802797</v>
      </c>
      <c r="AH507" s="25"/>
      <c r="AI507" s="37">
        <f>SUM($AD$8:AD507)</f>
        <v>353466.96687326056</v>
      </c>
      <c r="AJ507" s="37">
        <f>SUM($AE$8:AE507)</f>
        <v>896891.33127802797</v>
      </c>
      <c r="AK507" s="37">
        <f t="shared" si="89"/>
        <v>247426.87681128239</v>
      </c>
    </row>
    <row r="508" spans="2:37" x14ac:dyDescent="0.3">
      <c r="B508" s="3" t="s">
        <v>47</v>
      </c>
      <c r="C508" s="3">
        <v>500</v>
      </c>
      <c r="D508" s="3">
        <v>500</v>
      </c>
      <c r="E508" s="10">
        <v>0</v>
      </c>
      <c r="F508" s="17">
        <f t="shared" si="90"/>
        <v>0</v>
      </c>
      <c r="G508" s="17">
        <f t="shared" si="91"/>
        <v>0</v>
      </c>
      <c r="S508">
        <f t="shared" si="81"/>
        <v>1</v>
      </c>
      <c r="T508" t="str">
        <f t="shared" si="82"/>
        <v/>
      </c>
      <c r="U508">
        <f t="shared" si="83"/>
        <v>0</v>
      </c>
      <c r="W508">
        <f t="shared" si="84"/>
        <v>0</v>
      </c>
      <c r="X508">
        <f t="shared" si="85"/>
        <v>135.9666</v>
      </c>
      <c r="Y508">
        <f t="shared" si="86"/>
        <v>0</v>
      </c>
      <c r="Z508">
        <f>Table1[[#This Row],[Accel (N)]]+Table1[[#This Row],[RR (N)]]+Table1[[#This Row],[Aero Drag (N)]]</f>
        <v>135.9666</v>
      </c>
      <c r="AA508">
        <f>Table1[[#This Row],[Total (N)]]*((E508/3.6)/1000)</f>
        <v>0</v>
      </c>
      <c r="AB508">
        <f>Table1[[#This Row],[Power (kW)]]*1000</f>
        <v>0</v>
      </c>
      <c r="AC508">
        <f>(Table1[[#This Row],[Power (kW)]]*1000)*D508</f>
        <v>0</v>
      </c>
      <c r="AD508" s="25">
        <f t="shared" si="87"/>
        <v>0</v>
      </c>
      <c r="AE508" s="25">
        <f t="shared" si="88"/>
        <v>0</v>
      </c>
      <c r="AF508" s="25">
        <f>SUM($AD$8:AD508)</f>
        <v>353466.96687326056</v>
      </c>
      <c r="AG508" s="25">
        <f>SUM($AE$8:AE508)</f>
        <v>896891.33127802797</v>
      </c>
      <c r="AH508" s="25"/>
      <c r="AI508" s="37">
        <f>SUM($AD$8:AD508)</f>
        <v>353466.96687326056</v>
      </c>
      <c r="AJ508" s="37">
        <f>SUM($AE$8:AE508)</f>
        <v>896891.33127802797</v>
      </c>
      <c r="AK508" s="37">
        <f t="shared" si="89"/>
        <v>247426.87681128239</v>
      </c>
    </row>
    <row r="509" spans="2:37" x14ac:dyDescent="0.3">
      <c r="B509" s="3" t="s">
        <v>47</v>
      </c>
      <c r="C509" s="3">
        <v>501</v>
      </c>
      <c r="D509" s="3">
        <v>501</v>
      </c>
      <c r="E509" s="10">
        <v>0</v>
      </c>
      <c r="F509" s="17">
        <f t="shared" si="90"/>
        <v>0</v>
      </c>
      <c r="G509" s="17">
        <f t="shared" si="91"/>
        <v>0</v>
      </c>
      <c r="S509">
        <f t="shared" si="81"/>
        <v>1</v>
      </c>
      <c r="T509" t="str">
        <f t="shared" si="82"/>
        <v/>
      </c>
      <c r="U509">
        <f t="shared" si="83"/>
        <v>0</v>
      </c>
      <c r="W509">
        <f t="shared" si="84"/>
        <v>0</v>
      </c>
      <c r="X509">
        <f t="shared" si="85"/>
        <v>135.9666</v>
      </c>
      <c r="Y509">
        <f t="shared" si="86"/>
        <v>0</v>
      </c>
      <c r="Z509">
        <f>Table1[[#This Row],[Accel (N)]]+Table1[[#This Row],[RR (N)]]+Table1[[#This Row],[Aero Drag (N)]]</f>
        <v>135.9666</v>
      </c>
      <c r="AA509">
        <f>Table1[[#This Row],[Total (N)]]*((E509/3.6)/1000)</f>
        <v>0</v>
      </c>
      <c r="AB509">
        <f>Table1[[#This Row],[Power (kW)]]*1000</f>
        <v>0</v>
      </c>
      <c r="AC509">
        <f>(Table1[[#This Row],[Power (kW)]]*1000)*D509</f>
        <v>0</v>
      </c>
      <c r="AD509" s="25">
        <f t="shared" si="87"/>
        <v>0</v>
      </c>
      <c r="AE509" s="25">
        <f t="shared" si="88"/>
        <v>0</v>
      </c>
      <c r="AF509" s="25">
        <f>SUM($AD$8:AD509)</f>
        <v>353466.96687326056</v>
      </c>
      <c r="AG509" s="25">
        <f>SUM($AE$8:AE509)</f>
        <v>896891.33127802797</v>
      </c>
      <c r="AH509" s="25"/>
      <c r="AI509" s="37">
        <f>SUM($AD$8:AD509)</f>
        <v>353466.96687326056</v>
      </c>
      <c r="AJ509" s="37">
        <f>SUM($AE$8:AE509)</f>
        <v>896891.33127802797</v>
      </c>
      <c r="AK509" s="37">
        <f t="shared" si="89"/>
        <v>247426.87681128239</v>
      </c>
    </row>
    <row r="510" spans="2:37" x14ac:dyDescent="0.3">
      <c r="B510" s="3" t="s">
        <v>47</v>
      </c>
      <c r="C510" s="3">
        <v>502</v>
      </c>
      <c r="D510" s="3">
        <v>502</v>
      </c>
      <c r="E510" s="10">
        <v>0</v>
      </c>
      <c r="F510" s="17">
        <f t="shared" si="90"/>
        <v>0</v>
      </c>
      <c r="G510" s="17">
        <f t="shared" si="91"/>
        <v>0</v>
      </c>
      <c r="S510">
        <f t="shared" si="81"/>
        <v>1</v>
      </c>
      <c r="T510" t="str">
        <f t="shared" si="82"/>
        <v/>
      </c>
      <c r="U510">
        <f t="shared" si="83"/>
        <v>0</v>
      </c>
      <c r="W510">
        <f t="shared" si="84"/>
        <v>0</v>
      </c>
      <c r="X510">
        <f t="shared" si="85"/>
        <v>135.9666</v>
      </c>
      <c r="Y510">
        <f t="shared" si="86"/>
        <v>0</v>
      </c>
      <c r="Z510">
        <f>Table1[[#This Row],[Accel (N)]]+Table1[[#This Row],[RR (N)]]+Table1[[#This Row],[Aero Drag (N)]]</f>
        <v>135.9666</v>
      </c>
      <c r="AA510">
        <f>Table1[[#This Row],[Total (N)]]*((E510/3.6)/1000)</f>
        <v>0</v>
      </c>
      <c r="AB510">
        <f>Table1[[#This Row],[Power (kW)]]*1000</f>
        <v>0</v>
      </c>
      <c r="AC510">
        <f>(Table1[[#This Row],[Power (kW)]]*1000)*D510</f>
        <v>0</v>
      </c>
      <c r="AD510" s="25">
        <f t="shared" si="87"/>
        <v>0</v>
      </c>
      <c r="AE510" s="25">
        <f t="shared" si="88"/>
        <v>0</v>
      </c>
      <c r="AF510" s="25">
        <f>SUM($AD$8:AD510)</f>
        <v>353466.96687326056</v>
      </c>
      <c r="AG510" s="25">
        <f>SUM($AE$8:AE510)</f>
        <v>896891.33127802797</v>
      </c>
      <c r="AH510" s="25"/>
      <c r="AI510" s="37">
        <f>SUM($AD$8:AD510)</f>
        <v>353466.96687326056</v>
      </c>
      <c r="AJ510" s="37">
        <f>SUM($AE$8:AE510)</f>
        <v>896891.33127802797</v>
      </c>
      <c r="AK510" s="37">
        <f t="shared" si="89"/>
        <v>247426.87681128239</v>
      </c>
    </row>
    <row r="511" spans="2:37" x14ac:dyDescent="0.3">
      <c r="B511" s="3" t="s">
        <v>47</v>
      </c>
      <c r="C511" s="3">
        <v>503</v>
      </c>
      <c r="D511" s="3">
        <v>503</v>
      </c>
      <c r="E511" s="10">
        <v>0</v>
      </c>
      <c r="F511" s="17">
        <f t="shared" si="90"/>
        <v>0</v>
      </c>
      <c r="G511" s="17">
        <f t="shared" si="91"/>
        <v>0</v>
      </c>
      <c r="S511">
        <f t="shared" si="81"/>
        <v>1</v>
      </c>
      <c r="T511" t="str">
        <f t="shared" si="82"/>
        <v/>
      </c>
      <c r="U511">
        <f t="shared" si="83"/>
        <v>0</v>
      </c>
      <c r="W511">
        <f t="shared" si="84"/>
        <v>0</v>
      </c>
      <c r="X511">
        <f t="shared" si="85"/>
        <v>135.9666</v>
      </c>
      <c r="Y511">
        <f t="shared" si="86"/>
        <v>0</v>
      </c>
      <c r="Z511">
        <f>Table1[[#This Row],[Accel (N)]]+Table1[[#This Row],[RR (N)]]+Table1[[#This Row],[Aero Drag (N)]]</f>
        <v>135.9666</v>
      </c>
      <c r="AA511">
        <f>Table1[[#This Row],[Total (N)]]*((E511/3.6)/1000)</f>
        <v>0</v>
      </c>
      <c r="AB511">
        <f>Table1[[#This Row],[Power (kW)]]*1000</f>
        <v>0</v>
      </c>
      <c r="AC511">
        <f>(Table1[[#This Row],[Power (kW)]]*1000)*D511</f>
        <v>0</v>
      </c>
      <c r="AD511" s="25">
        <f t="shared" si="87"/>
        <v>0</v>
      </c>
      <c r="AE511" s="25">
        <f t="shared" si="88"/>
        <v>0</v>
      </c>
      <c r="AF511" s="25">
        <f>SUM($AD$8:AD511)</f>
        <v>353466.96687326056</v>
      </c>
      <c r="AG511" s="25">
        <f>SUM($AE$8:AE511)</f>
        <v>896891.33127802797</v>
      </c>
      <c r="AH511" s="25"/>
      <c r="AI511" s="37">
        <f>SUM($AD$8:AD511)</f>
        <v>353466.96687326056</v>
      </c>
      <c r="AJ511" s="37">
        <f>SUM($AE$8:AE511)</f>
        <v>896891.33127802797</v>
      </c>
      <c r="AK511" s="37">
        <f t="shared" si="89"/>
        <v>247426.87681128239</v>
      </c>
    </row>
    <row r="512" spans="2:37" x14ac:dyDescent="0.3">
      <c r="B512" s="3" t="s">
        <v>47</v>
      </c>
      <c r="C512" s="3">
        <v>504</v>
      </c>
      <c r="D512" s="3">
        <v>504</v>
      </c>
      <c r="E512" s="10">
        <v>0</v>
      </c>
      <c r="F512" s="17">
        <f t="shared" si="90"/>
        <v>0</v>
      </c>
      <c r="G512" s="17">
        <f t="shared" si="91"/>
        <v>0</v>
      </c>
      <c r="S512">
        <f t="shared" si="81"/>
        <v>1</v>
      </c>
      <c r="T512" t="str">
        <f t="shared" si="82"/>
        <v/>
      </c>
      <c r="U512">
        <f t="shared" si="83"/>
        <v>0</v>
      </c>
      <c r="W512">
        <f t="shared" si="84"/>
        <v>0</v>
      </c>
      <c r="X512">
        <f t="shared" si="85"/>
        <v>135.9666</v>
      </c>
      <c r="Y512">
        <f t="shared" si="86"/>
        <v>0</v>
      </c>
      <c r="Z512">
        <f>Table1[[#This Row],[Accel (N)]]+Table1[[#This Row],[RR (N)]]+Table1[[#This Row],[Aero Drag (N)]]</f>
        <v>135.9666</v>
      </c>
      <c r="AA512">
        <f>Table1[[#This Row],[Total (N)]]*((E512/3.6)/1000)</f>
        <v>0</v>
      </c>
      <c r="AB512">
        <f>Table1[[#This Row],[Power (kW)]]*1000</f>
        <v>0</v>
      </c>
      <c r="AC512">
        <f>(Table1[[#This Row],[Power (kW)]]*1000)*D512</f>
        <v>0</v>
      </c>
      <c r="AD512" s="25">
        <f t="shared" si="87"/>
        <v>0</v>
      </c>
      <c r="AE512" s="25">
        <f t="shared" si="88"/>
        <v>0</v>
      </c>
      <c r="AF512" s="25">
        <f>SUM($AD$8:AD512)</f>
        <v>353466.96687326056</v>
      </c>
      <c r="AG512" s="25">
        <f>SUM($AE$8:AE512)</f>
        <v>896891.33127802797</v>
      </c>
      <c r="AH512" s="25"/>
      <c r="AI512" s="37">
        <f>SUM($AD$8:AD512)</f>
        <v>353466.96687326056</v>
      </c>
      <c r="AJ512" s="37">
        <f>SUM($AE$8:AE512)</f>
        <v>896891.33127802797</v>
      </c>
      <c r="AK512" s="37">
        <f t="shared" si="89"/>
        <v>247426.87681128239</v>
      </c>
    </row>
    <row r="513" spans="2:37" x14ac:dyDescent="0.3">
      <c r="B513" s="3" t="s">
        <v>47</v>
      </c>
      <c r="C513" s="3">
        <v>505</v>
      </c>
      <c r="D513" s="3">
        <v>505</v>
      </c>
      <c r="E513" s="10">
        <v>0</v>
      </c>
      <c r="F513" s="17">
        <f t="shared" si="90"/>
        <v>0</v>
      </c>
      <c r="G513" s="17">
        <f t="shared" si="91"/>
        <v>0</v>
      </c>
      <c r="S513">
        <f t="shared" si="81"/>
        <v>1</v>
      </c>
      <c r="T513" t="str">
        <f t="shared" si="82"/>
        <v/>
      </c>
      <c r="U513">
        <f t="shared" si="83"/>
        <v>0</v>
      </c>
      <c r="W513">
        <f t="shared" si="84"/>
        <v>0</v>
      </c>
      <c r="X513">
        <f t="shared" si="85"/>
        <v>135.9666</v>
      </c>
      <c r="Y513">
        <f t="shared" si="86"/>
        <v>0</v>
      </c>
      <c r="Z513">
        <f>Table1[[#This Row],[Accel (N)]]+Table1[[#This Row],[RR (N)]]+Table1[[#This Row],[Aero Drag (N)]]</f>
        <v>135.9666</v>
      </c>
      <c r="AA513">
        <f>Table1[[#This Row],[Total (N)]]*((E513/3.6)/1000)</f>
        <v>0</v>
      </c>
      <c r="AB513">
        <f>Table1[[#This Row],[Power (kW)]]*1000</f>
        <v>0</v>
      </c>
      <c r="AC513">
        <f>(Table1[[#This Row],[Power (kW)]]*1000)*D513</f>
        <v>0</v>
      </c>
      <c r="AD513" s="25">
        <f t="shared" si="87"/>
        <v>0</v>
      </c>
      <c r="AE513" s="25">
        <f t="shared" si="88"/>
        <v>0</v>
      </c>
      <c r="AF513" s="25">
        <f>SUM($AD$8:AD513)</f>
        <v>353466.96687326056</v>
      </c>
      <c r="AG513" s="25">
        <f>SUM($AE$8:AE513)</f>
        <v>896891.33127802797</v>
      </c>
      <c r="AH513" s="25"/>
      <c r="AI513" s="37">
        <f>SUM($AD$8:AD513)</f>
        <v>353466.96687326056</v>
      </c>
      <c r="AJ513" s="37">
        <f>SUM($AE$8:AE513)</f>
        <v>896891.33127802797</v>
      </c>
      <c r="AK513" s="37">
        <f t="shared" si="89"/>
        <v>247426.87681128239</v>
      </c>
    </row>
    <row r="514" spans="2:37" x14ac:dyDescent="0.3">
      <c r="B514" s="3" t="s">
        <v>47</v>
      </c>
      <c r="C514" s="3">
        <v>506</v>
      </c>
      <c r="D514" s="3">
        <v>506</v>
      </c>
      <c r="E514" s="10">
        <v>0</v>
      </c>
      <c r="F514" s="17">
        <f t="shared" si="90"/>
        <v>0</v>
      </c>
      <c r="G514" s="17">
        <f t="shared" si="91"/>
        <v>0</v>
      </c>
      <c r="S514">
        <f t="shared" si="81"/>
        <v>1</v>
      </c>
      <c r="T514" t="str">
        <f t="shared" si="82"/>
        <v/>
      </c>
      <c r="U514">
        <f t="shared" si="83"/>
        <v>0</v>
      </c>
      <c r="W514">
        <f t="shared" si="84"/>
        <v>0</v>
      </c>
      <c r="X514">
        <f t="shared" si="85"/>
        <v>135.9666</v>
      </c>
      <c r="Y514">
        <f t="shared" si="86"/>
        <v>0</v>
      </c>
      <c r="Z514">
        <f>Table1[[#This Row],[Accel (N)]]+Table1[[#This Row],[RR (N)]]+Table1[[#This Row],[Aero Drag (N)]]</f>
        <v>135.9666</v>
      </c>
      <c r="AA514">
        <f>Table1[[#This Row],[Total (N)]]*((E514/3.6)/1000)</f>
        <v>0</v>
      </c>
      <c r="AB514">
        <f>Table1[[#This Row],[Power (kW)]]*1000</f>
        <v>0</v>
      </c>
      <c r="AC514">
        <f>(Table1[[#This Row],[Power (kW)]]*1000)*D514</f>
        <v>0</v>
      </c>
      <c r="AD514" s="25">
        <f t="shared" si="87"/>
        <v>0</v>
      </c>
      <c r="AE514" s="25">
        <f t="shared" si="88"/>
        <v>0</v>
      </c>
      <c r="AF514" s="25">
        <f>SUM($AD$8:AD514)</f>
        <v>353466.96687326056</v>
      </c>
      <c r="AG514" s="25">
        <f>SUM($AE$8:AE514)</f>
        <v>896891.33127802797</v>
      </c>
      <c r="AH514" s="25"/>
      <c r="AI514" s="37">
        <f>SUM($AD$8:AD514)</f>
        <v>353466.96687326056</v>
      </c>
      <c r="AJ514" s="37">
        <f>SUM($AE$8:AE514)</f>
        <v>896891.33127802797</v>
      </c>
      <c r="AK514" s="37">
        <f t="shared" si="89"/>
        <v>247426.87681128239</v>
      </c>
    </row>
    <row r="515" spans="2:37" x14ac:dyDescent="0.3">
      <c r="B515" s="3" t="s">
        <v>47</v>
      </c>
      <c r="C515" s="3">
        <v>507</v>
      </c>
      <c r="D515" s="3">
        <v>507</v>
      </c>
      <c r="E515" s="10">
        <v>0</v>
      </c>
      <c r="F515" s="17">
        <f t="shared" si="90"/>
        <v>0</v>
      </c>
      <c r="G515" s="17">
        <f t="shared" si="91"/>
        <v>0</v>
      </c>
      <c r="S515">
        <f t="shared" si="81"/>
        <v>1</v>
      </c>
      <c r="T515" t="str">
        <f t="shared" si="82"/>
        <v/>
      </c>
      <c r="U515">
        <f t="shared" si="83"/>
        <v>0</v>
      </c>
      <c r="W515">
        <f t="shared" si="84"/>
        <v>0</v>
      </c>
      <c r="X515">
        <f t="shared" si="85"/>
        <v>135.9666</v>
      </c>
      <c r="Y515">
        <f t="shared" si="86"/>
        <v>0</v>
      </c>
      <c r="Z515">
        <f>Table1[[#This Row],[Accel (N)]]+Table1[[#This Row],[RR (N)]]+Table1[[#This Row],[Aero Drag (N)]]</f>
        <v>135.9666</v>
      </c>
      <c r="AA515">
        <f>Table1[[#This Row],[Total (N)]]*((E515/3.6)/1000)</f>
        <v>0</v>
      </c>
      <c r="AB515">
        <f>Table1[[#This Row],[Power (kW)]]*1000</f>
        <v>0</v>
      </c>
      <c r="AC515">
        <f>(Table1[[#This Row],[Power (kW)]]*1000)*D515</f>
        <v>0</v>
      </c>
      <c r="AD515" s="25">
        <f t="shared" si="87"/>
        <v>0</v>
      </c>
      <c r="AE515" s="25">
        <f t="shared" si="88"/>
        <v>0</v>
      </c>
      <c r="AF515" s="25">
        <f>SUM($AD$8:AD515)</f>
        <v>353466.96687326056</v>
      </c>
      <c r="AG515" s="25">
        <f>SUM($AE$8:AE515)</f>
        <v>896891.33127802797</v>
      </c>
      <c r="AH515" s="25"/>
      <c r="AI515" s="37">
        <f>SUM($AD$8:AD515)</f>
        <v>353466.96687326056</v>
      </c>
      <c r="AJ515" s="37">
        <f>SUM($AE$8:AE515)</f>
        <v>896891.33127802797</v>
      </c>
      <c r="AK515" s="37">
        <f t="shared" si="89"/>
        <v>247426.87681128239</v>
      </c>
    </row>
    <row r="516" spans="2:37" x14ac:dyDescent="0.3">
      <c r="B516" s="3" t="s">
        <v>47</v>
      </c>
      <c r="C516" s="3">
        <v>508</v>
      </c>
      <c r="D516" s="3">
        <v>508</v>
      </c>
      <c r="E516" s="10">
        <v>0</v>
      </c>
      <c r="F516" s="17">
        <f t="shared" si="90"/>
        <v>0</v>
      </c>
      <c r="G516" s="17">
        <f t="shared" si="91"/>
        <v>0</v>
      </c>
      <c r="S516">
        <f t="shared" si="81"/>
        <v>1</v>
      </c>
      <c r="T516" t="str">
        <f t="shared" si="82"/>
        <v/>
      </c>
      <c r="U516">
        <f t="shared" si="83"/>
        <v>0</v>
      </c>
      <c r="W516">
        <f t="shared" si="84"/>
        <v>0</v>
      </c>
      <c r="X516">
        <f t="shared" si="85"/>
        <v>135.9666</v>
      </c>
      <c r="Y516">
        <f t="shared" si="86"/>
        <v>0</v>
      </c>
      <c r="Z516">
        <f>Table1[[#This Row],[Accel (N)]]+Table1[[#This Row],[RR (N)]]+Table1[[#This Row],[Aero Drag (N)]]</f>
        <v>135.9666</v>
      </c>
      <c r="AA516">
        <f>Table1[[#This Row],[Total (N)]]*((E516/3.6)/1000)</f>
        <v>0</v>
      </c>
      <c r="AB516">
        <f>Table1[[#This Row],[Power (kW)]]*1000</f>
        <v>0</v>
      </c>
      <c r="AC516">
        <f>(Table1[[#This Row],[Power (kW)]]*1000)*D516</f>
        <v>0</v>
      </c>
      <c r="AD516" s="25">
        <f t="shared" si="87"/>
        <v>0</v>
      </c>
      <c r="AE516" s="25">
        <f t="shared" si="88"/>
        <v>0</v>
      </c>
      <c r="AF516" s="25">
        <f>SUM($AD$8:AD516)</f>
        <v>353466.96687326056</v>
      </c>
      <c r="AG516" s="25">
        <f>SUM($AE$8:AE516)</f>
        <v>896891.33127802797</v>
      </c>
      <c r="AH516" s="25"/>
      <c r="AI516" s="37">
        <f>SUM($AD$8:AD516)</f>
        <v>353466.96687326056</v>
      </c>
      <c r="AJ516" s="37">
        <f>SUM($AE$8:AE516)</f>
        <v>896891.33127802797</v>
      </c>
      <c r="AK516" s="37">
        <f t="shared" si="89"/>
        <v>247426.87681128239</v>
      </c>
    </row>
    <row r="517" spans="2:37" x14ac:dyDescent="0.3">
      <c r="B517" s="3" t="s">
        <v>47</v>
      </c>
      <c r="C517" s="3">
        <v>509</v>
      </c>
      <c r="D517" s="3">
        <v>509</v>
      </c>
      <c r="E517" s="10">
        <v>0</v>
      </c>
      <c r="F517" s="17">
        <f t="shared" si="90"/>
        <v>0</v>
      </c>
      <c r="G517" s="17">
        <f t="shared" si="91"/>
        <v>0</v>
      </c>
      <c r="S517">
        <f t="shared" si="81"/>
        <v>1</v>
      </c>
      <c r="T517" t="str">
        <f t="shared" si="82"/>
        <v/>
      </c>
      <c r="U517">
        <f t="shared" si="83"/>
        <v>0</v>
      </c>
      <c r="W517">
        <f t="shared" si="84"/>
        <v>0</v>
      </c>
      <c r="X517">
        <f t="shared" si="85"/>
        <v>135.9666</v>
      </c>
      <c r="Y517">
        <f t="shared" si="86"/>
        <v>0</v>
      </c>
      <c r="Z517">
        <f>Table1[[#This Row],[Accel (N)]]+Table1[[#This Row],[RR (N)]]+Table1[[#This Row],[Aero Drag (N)]]</f>
        <v>135.9666</v>
      </c>
      <c r="AA517">
        <f>Table1[[#This Row],[Total (N)]]*((E517/3.6)/1000)</f>
        <v>0</v>
      </c>
      <c r="AB517">
        <f>Table1[[#This Row],[Power (kW)]]*1000</f>
        <v>0</v>
      </c>
      <c r="AC517">
        <f>(Table1[[#This Row],[Power (kW)]]*1000)*D517</f>
        <v>0</v>
      </c>
      <c r="AD517" s="25">
        <f t="shared" si="87"/>
        <v>0</v>
      </c>
      <c r="AE517" s="25">
        <f t="shared" si="88"/>
        <v>0</v>
      </c>
      <c r="AF517" s="25">
        <f>SUM($AD$8:AD517)</f>
        <v>353466.96687326056</v>
      </c>
      <c r="AG517" s="25">
        <f>SUM($AE$8:AE517)</f>
        <v>896891.33127802797</v>
      </c>
      <c r="AH517" s="25"/>
      <c r="AI517" s="37">
        <f>SUM($AD$8:AD517)</f>
        <v>353466.96687326056</v>
      </c>
      <c r="AJ517" s="37">
        <f>SUM($AE$8:AE517)</f>
        <v>896891.33127802797</v>
      </c>
      <c r="AK517" s="37">
        <f t="shared" si="89"/>
        <v>247426.87681128239</v>
      </c>
    </row>
    <row r="518" spans="2:37" x14ac:dyDescent="0.3">
      <c r="B518" s="3" t="s">
        <v>47</v>
      </c>
      <c r="C518" s="3">
        <v>510</v>
      </c>
      <c r="D518" s="3">
        <v>510</v>
      </c>
      <c r="E518" s="10">
        <v>0</v>
      </c>
      <c r="F518" s="17">
        <f t="shared" si="90"/>
        <v>0</v>
      </c>
      <c r="G518" s="17">
        <f t="shared" si="91"/>
        <v>0</v>
      </c>
      <c r="S518">
        <f t="shared" si="81"/>
        <v>1</v>
      </c>
      <c r="T518" t="str">
        <f t="shared" si="82"/>
        <v/>
      </c>
      <c r="U518">
        <f t="shared" si="83"/>
        <v>0</v>
      </c>
      <c r="W518">
        <f t="shared" si="84"/>
        <v>0</v>
      </c>
      <c r="X518">
        <f t="shared" si="85"/>
        <v>135.9666</v>
      </c>
      <c r="Y518">
        <f t="shared" si="86"/>
        <v>0</v>
      </c>
      <c r="Z518">
        <f>Table1[[#This Row],[Accel (N)]]+Table1[[#This Row],[RR (N)]]+Table1[[#This Row],[Aero Drag (N)]]</f>
        <v>135.9666</v>
      </c>
      <c r="AA518">
        <f>Table1[[#This Row],[Total (N)]]*((E518/3.6)/1000)</f>
        <v>0</v>
      </c>
      <c r="AB518">
        <f>Table1[[#This Row],[Power (kW)]]*1000</f>
        <v>0</v>
      </c>
      <c r="AC518">
        <f>(Table1[[#This Row],[Power (kW)]]*1000)*D518</f>
        <v>0</v>
      </c>
      <c r="AD518" s="25">
        <f t="shared" si="87"/>
        <v>0</v>
      </c>
      <c r="AE518" s="25">
        <f t="shared" si="88"/>
        <v>0</v>
      </c>
      <c r="AF518" s="25">
        <f>SUM($AD$8:AD518)</f>
        <v>353466.96687326056</v>
      </c>
      <c r="AG518" s="25">
        <f>SUM($AE$8:AE518)</f>
        <v>896891.33127802797</v>
      </c>
      <c r="AH518" s="25"/>
      <c r="AI518" s="37">
        <f>SUM($AD$8:AD518)</f>
        <v>353466.96687326056</v>
      </c>
      <c r="AJ518" s="37">
        <f>SUM($AE$8:AE518)</f>
        <v>896891.33127802797</v>
      </c>
      <c r="AK518" s="37">
        <f t="shared" si="89"/>
        <v>247426.87681128239</v>
      </c>
    </row>
    <row r="519" spans="2:37" x14ac:dyDescent="0.3">
      <c r="B519" s="3" t="s">
        <v>47</v>
      </c>
      <c r="C519" s="3">
        <v>511</v>
      </c>
      <c r="D519" s="3">
        <v>511</v>
      </c>
      <c r="E519" s="10">
        <v>0</v>
      </c>
      <c r="F519" s="17">
        <f t="shared" si="90"/>
        <v>6.9444444444444448E-2</v>
      </c>
      <c r="G519" s="17">
        <f t="shared" si="91"/>
        <v>0.25</v>
      </c>
      <c r="S519">
        <f t="shared" si="81"/>
        <v>1</v>
      </c>
      <c r="T519" t="str">
        <f t="shared" si="82"/>
        <v/>
      </c>
      <c r="U519">
        <f t="shared" si="83"/>
        <v>0</v>
      </c>
      <c r="W519">
        <f t="shared" si="84"/>
        <v>68.75</v>
      </c>
      <c r="X519">
        <f t="shared" si="85"/>
        <v>135.9666</v>
      </c>
      <c r="Y519">
        <f t="shared" si="86"/>
        <v>0</v>
      </c>
      <c r="Z519">
        <f>Table1[[#This Row],[Accel (N)]]+Table1[[#This Row],[RR (N)]]+Table1[[#This Row],[Aero Drag (N)]]</f>
        <v>204.7166</v>
      </c>
      <c r="AA519">
        <f>Table1[[#This Row],[Total (N)]]*((E519/3.6)/1000)</f>
        <v>0</v>
      </c>
      <c r="AB519">
        <f>Table1[[#This Row],[Power (kW)]]*1000</f>
        <v>0</v>
      </c>
      <c r="AC519">
        <f>(Table1[[#This Row],[Power (kW)]]*1000)*D519</f>
        <v>0</v>
      </c>
      <c r="AD519" s="25">
        <f t="shared" si="87"/>
        <v>0</v>
      </c>
      <c r="AE519" s="25">
        <f t="shared" si="88"/>
        <v>0</v>
      </c>
      <c r="AF519" s="25">
        <f>SUM($AD$8:AD519)</f>
        <v>353466.96687326056</v>
      </c>
      <c r="AG519" s="25">
        <f>SUM($AE$8:AE519)</f>
        <v>896891.33127802797</v>
      </c>
      <c r="AH519" s="25"/>
      <c r="AI519" s="37">
        <f>SUM($AD$8:AD519)</f>
        <v>353466.96687326056</v>
      </c>
      <c r="AJ519" s="37">
        <f>SUM($AE$8:AE519)</f>
        <v>896891.33127802797</v>
      </c>
      <c r="AK519" s="37">
        <f t="shared" si="89"/>
        <v>247426.87681128239</v>
      </c>
    </row>
    <row r="520" spans="2:37" x14ac:dyDescent="0.3">
      <c r="B520" s="3" t="s">
        <v>47</v>
      </c>
      <c r="C520" s="3">
        <v>512</v>
      </c>
      <c r="D520" s="3">
        <v>512</v>
      </c>
      <c r="E520" s="10">
        <v>0.5</v>
      </c>
      <c r="F520" s="17">
        <f t="shared" si="90"/>
        <v>0.34722222222222221</v>
      </c>
      <c r="G520" s="17">
        <f t="shared" si="91"/>
        <v>1.25</v>
      </c>
      <c r="S520">
        <f t="shared" ref="S520:S583" si="92">IF(E520&lt;1,1,0)</f>
        <v>1</v>
      </c>
      <c r="T520" t="str">
        <f t="shared" ref="T520:T583" si="93">IF(S520=1,"",E520)</f>
        <v/>
      </c>
      <c r="U520">
        <f t="shared" ref="U520:U583" si="94">E520/3.6</f>
        <v>0.1388888888888889</v>
      </c>
      <c r="W520">
        <f t="shared" ref="W520:W583" si="95">$J$17*F520</f>
        <v>343.75</v>
      </c>
      <c r="X520">
        <f t="shared" ref="X520:X583" si="96">$J$17*9.81*$J$18</f>
        <v>135.9666</v>
      </c>
      <c r="Y520">
        <f t="shared" ref="Y520:Y583" si="97">0.5*$J$14*$J$21*1.29^2*(E520/3.6)^2</f>
        <v>1.0437444496527781E-2</v>
      </c>
      <c r="Z520">
        <f>Table1[[#This Row],[Accel (N)]]+Table1[[#This Row],[RR (N)]]+Table1[[#This Row],[Aero Drag (N)]]</f>
        <v>479.72703744449649</v>
      </c>
      <c r="AA520">
        <f>Table1[[#This Row],[Total (N)]]*((E520/3.6)/1000)</f>
        <v>6.6628755200624515E-2</v>
      </c>
      <c r="AB520">
        <f>Table1[[#This Row],[Power (kW)]]*1000</f>
        <v>66.628755200624511</v>
      </c>
      <c r="AC520">
        <f>(Table1[[#This Row],[Power (kW)]]*1000)*D520</f>
        <v>34113.922662719749</v>
      </c>
      <c r="AD520" s="25">
        <f t="shared" ref="AD520:AD583" si="98">IF(AB520&lt;0, AB520, 0) *-1</f>
        <v>0</v>
      </c>
      <c r="AE520" s="25">
        <f t="shared" ref="AE520:AE583" si="99">IF(AB520&gt;0, AB520, 0)</f>
        <v>66.628755200624511</v>
      </c>
      <c r="AF520" s="25">
        <f>SUM($AD$8:AD520)</f>
        <v>353466.96687326056</v>
      </c>
      <c r="AG520" s="25">
        <f>SUM($AE$8:AE520)</f>
        <v>896957.96003322862</v>
      </c>
      <c r="AH520" s="25"/>
      <c r="AI520" s="37">
        <f>SUM($AD$8:AD520)</f>
        <v>353466.96687326056</v>
      </c>
      <c r="AJ520" s="37">
        <f>SUM($AE$8:AE520)</f>
        <v>896957.96003322862</v>
      </c>
      <c r="AK520" s="37">
        <f t="shared" si="89"/>
        <v>247426.87681128239</v>
      </c>
    </row>
    <row r="521" spans="2:37" x14ac:dyDescent="0.3">
      <c r="B521" s="3" t="s">
        <v>47</v>
      </c>
      <c r="C521" s="3">
        <v>513</v>
      </c>
      <c r="D521" s="3">
        <v>513</v>
      </c>
      <c r="E521" s="10">
        <v>2.5</v>
      </c>
      <c r="F521" s="17">
        <f t="shared" si="90"/>
        <v>0.8472222222222221</v>
      </c>
      <c r="G521" s="17">
        <f t="shared" si="91"/>
        <v>3.05</v>
      </c>
      <c r="S521">
        <f t="shared" si="92"/>
        <v>0</v>
      </c>
      <c r="T521">
        <f t="shared" si="93"/>
        <v>2.5</v>
      </c>
      <c r="U521">
        <f t="shared" si="94"/>
        <v>0.69444444444444442</v>
      </c>
      <c r="W521">
        <f t="shared" si="95"/>
        <v>838.74999999999989</v>
      </c>
      <c r="X521">
        <f t="shared" si="96"/>
        <v>135.9666</v>
      </c>
      <c r="Y521">
        <f t="shared" si="97"/>
        <v>0.26093611241319448</v>
      </c>
      <c r="Z521">
        <f>Table1[[#This Row],[Accel (N)]]+Table1[[#This Row],[RR (N)]]+Table1[[#This Row],[Aero Drag (N)]]</f>
        <v>974.97753611241308</v>
      </c>
      <c r="AA521">
        <f>Table1[[#This Row],[Total (N)]]*((E521/3.6)/1000)</f>
        <v>0.67706773341139803</v>
      </c>
      <c r="AB521">
        <f>Table1[[#This Row],[Power (kW)]]*1000</f>
        <v>677.06773341139808</v>
      </c>
      <c r="AC521">
        <f>(Table1[[#This Row],[Power (kW)]]*1000)*D521</f>
        <v>347335.7472400472</v>
      </c>
      <c r="AD521" s="25">
        <f t="shared" si="98"/>
        <v>0</v>
      </c>
      <c r="AE521" s="25">
        <f t="shared" si="99"/>
        <v>677.06773341139808</v>
      </c>
      <c r="AF521" s="25">
        <f>SUM($AD$8:AD521)</f>
        <v>353466.96687326056</v>
      </c>
      <c r="AG521" s="25">
        <f>SUM($AE$8:AE521)</f>
        <v>897635.02776664007</v>
      </c>
      <c r="AH521" s="25"/>
      <c r="AI521" s="37">
        <f>SUM($AD$8:AD521)</f>
        <v>353466.96687326056</v>
      </c>
      <c r="AJ521" s="37">
        <f>SUM($AE$8:AE521)</f>
        <v>897635.02776664007</v>
      </c>
      <c r="AK521" s="37">
        <f t="shared" ref="AK521:AK584" si="100">AI521*0.7</f>
        <v>247426.87681128239</v>
      </c>
    </row>
    <row r="522" spans="2:37" x14ac:dyDescent="0.3">
      <c r="B522" s="3" t="s">
        <v>47</v>
      </c>
      <c r="C522" s="3">
        <v>514</v>
      </c>
      <c r="D522" s="3">
        <v>514</v>
      </c>
      <c r="E522" s="10">
        <v>6.6</v>
      </c>
      <c r="F522" s="17">
        <f t="shared" ref="F522:F585" si="101">($E523-$E521)/2/3.6</f>
        <v>1.2916666666666667</v>
      </c>
      <c r="G522" s="17">
        <f t="shared" ref="G522:G585" si="102">($E523-$E521)/2</f>
        <v>4.6500000000000004</v>
      </c>
      <c r="S522">
        <f t="shared" si="92"/>
        <v>0</v>
      </c>
      <c r="T522">
        <f t="shared" si="93"/>
        <v>6.6</v>
      </c>
      <c r="U522">
        <f t="shared" si="94"/>
        <v>1.8333333333333333</v>
      </c>
      <c r="W522">
        <f t="shared" si="95"/>
        <v>1278.75</v>
      </c>
      <c r="X522">
        <f t="shared" si="96"/>
        <v>135.9666</v>
      </c>
      <c r="Y522">
        <f t="shared" si="97"/>
        <v>1.818620329075</v>
      </c>
      <c r="Z522">
        <f>Table1[[#This Row],[Accel (N)]]+Table1[[#This Row],[RR (N)]]+Table1[[#This Row],[Aero Drag (N)]]</f>
        <v>1416.5352203290749</v>
      </c>
      <c r="AA522">
        <f>Table1[[#This Row],[Total (N)]]*((E522/3.6)/1000)</f>
        <v>2.5969812372699708</v>
      </c>
      <c r="AB522">
        <f>Table1[[#This Row],[Power (kW)]]*1000</f>
        <v>2596.9812372699707</v>
      </c>
      <c r="AC522">
        <f>(Table1[[#This Row],[Power (kW)]]*1000)*D522</f>
        <v>1334848.3559567649</v>
      </c>
      <c r="AD522" s="25">
        <f t="shared" si="98"/>
        <v>0</v>
      </c>
      <c r="AE522" s="25">
        <f t="shared" si="99"/>
        <v>2596.9812372699707</v>
      </c>
      <c r="AF522" s="25">
        <f>SUM($AD$8:AD522)</f>
        <v>353466.96687326056</v>
      </c>
      <c r="AG522" s="25">
        <f>SUM($AE$8:AE522)</f>
        <v>900232.00900391</v>
      </c>
      <c r="AH522" s="25"/>
      <c r="AI522" s="37">
        <f>SUM($AD$8:AD522)</f>
        <v>353466.96687326056</v>
      </c>
      <c r="AJ522" s="37">
        <f>SUM($AE$8:AE522)</f>
        <v>900232.00900391</v>
      </c>
      <c r="AK522" s="37">
        <f t="shared" si="100"/>
        <v>247426.87681128239</v>
      </c>
    </row>
    <row r="523" spans="2:37" x14ac:dyDescent="0.3">
      <c r="B523" s="3" t="s">
        <v>47</v>
      </c>
      <c r="C523" s="3">
        <v>515</v>
      </c>
      <c r="D523" s="3">
        <v>515</v>
      </c>
      <c r="E523" s="10">
        <v>11.8</v>
      </c>
      <c r="F523" s="17">
        <f t="shared" si="101"/>
        <v>1.4166666666666667</v>
      </c>
      <c r="G523" s="17">
        <f t="shared" si="102"/>
        <v>5.1000000000000005</v>
      </c>
      <c r="S523">
        <f t="shared" si="92"/>
        <v>0</v>
      </c>
      <c r="T523">
        <f t="shared" si="93"/>
        <v>11.8</v>
      </c>
      <c r="U523">
        <f t="shared" si="94"/>
        <v>3.2777777777777777</v>
      </c>
      <c r="W523">
        <f t="shared" si="95"/>
        <v>1402.5</v>
      </c>
      <c r="X523">
        <f t="shared" si="96"/>
        <v>135.9666</v>
      </c>
      <c r="Y523">
        <f t="shared" si="97"/>
        <v>5.813239086786111</v>
      </c>
      <c r="Z523">
        <f>Table1[[#This Row],[Accel (N)]]+Table1[[#This Row],[RR (N)]]+Table1[[#This Row],[Aero Drag (N)]]</f>
        <v>1544.2798390867861</v>
      </c>
      <c r="AA523">
        <f>Table1[[#This Row],[Total (N)]]*((E523/3.6)/1000)</f>
        <v>5.06180613922891</v>
      </c>
      <c r="AB523">
        <f>Table1[[#This Row],[Power (kW)]]*1000</f>
        <v>5061.8061392289101</v>
      </c>
      <c r="AC523">
        <f>(Table1[[#This Row],[Power (kW)]]*1000)*D523</f>
        <v>2606830.1617028886</v>
      </c>
      <c r="AD523" s="25">
        <f t="shared" si="98"/>
        <v>0</v>
      </c>
      <c r="AE523" s="25">
        <f t="shared" si="99"/>
        <v>5061.8061392289101</v>
      </c>
      <c r="AF523" s="25">
        <f>SUM($AD$8:AD523)</f>
        <v>353466.96687326056</v>
      </c>
      <c r="AG523" s="25">
        <f>SUM($AE$8:AE523)</f>
        <v>905293.81514313887</v>
      </c>
      <c r="AH523" s="25"/>
      <c r="AI523" s="37">
        <f>SUM($AD$8:AD523)</f>
        <v>353466.96687326056</v>
      </c>
      <c r="AJ523" s="37">
        <f>SUM($AE$8:AE523)</f>
        <v>905293.81514313887</v>
      </c>
      <c r="AK523" s="37">
        <f t="shared" si="100"/>
        <v>247426.87681128239</v>
      </c>
    </row>
    <row r="524" spans="2:37" x14ac:dyDescent="0.3">
      <c r="B524" s="3" t="s">
        <v>47</v>
      </c>
      <c r="C524" s="3">
        <v>516</v>
      </c>
      <c r="D524" s="3">
        <v>516</v>
      </c>
      <c r="E524" s="10">
        <v>16.8</v>
      </c>
      <c r="F524" s="17">
        <f t="shared" si="101"/>
        <v>1.2083333333333333</v>
      </c>
      <c r="G524" s="17">
        <f t="shared" si="102"/>
        <v>4.3499999999999996</v>
      </c>
      <c r="S524">
        <f t="shared" si="92"/>
        <v>0</v>
      </c>
      <c r="T524">
        <f t="shared" si="93"/>
        <v>16.8</v>
      </c>
      <c r="U524">
        <f t="shared" si="94"/>
        <v>4.666666666666667</v>
      </c>
      <c r="W524">
        <f t="shared" si="95"/>
        <v>1196.25</v>
      </c>
      <c r="X524">
        <f t="shared" si="96"/>
        <v>135.9666</v>
      </c>
      <c r="Y524">
        <f t="shared" si="97"/>
        <v>11.783457338800003</v>
      </c>
      <c r="Z524">
        <f>Table1[[#This Row],[Accel (N)]]+Table1[[#This Row],[RR (N)]]+Table1[[#This Row],[Aero Drag (N)]]</f>
        <v>1344.0000573387999</v>
      </c>
      <c r="AA524">
        <f>Table1[[#This Row],[Total (N)]]*((E524/3.6)/1000)</f>
        <v>6.2720002675810669</v>
      </c>
      <c r="AB524">
        <f>Table1[[#This Row],[Power (kW)]]*1000</f>
        <v>6272.0002675810665</v>
      </c>
      <c r="AC524">
        <f>(Table1[[#This Row],[Power (kW)]]*1000)*D524</f>
        <v>3236352.1380718304</v>
      </c>
      <c r="AD524" s="25">
        <f t="shared" si="98"/>
        <v>0</v>
      </c>
      <c r="AE524" s="25">
        <f t="shared" si="99"/>
        <v>6272.0002675810665</v>
      </c>
      <c r="AF524" s="25">
        <f>SUM($AD$8:AD524)</f>
        <v>353466.96687326056</v>
      </c>
      <c r="AG524" s="25">
        <f>SUM($AE$8:AE524)</f>
        <v>911565.81541071995</v>
      </c>
      <c r="AH524" s="25"/>
      <c r="AI524" s="37">
        <f>SUM($AD$8:AD524)</f>
        <v>353466.96687326056</v>
      </c>
      <c r="AJ524" s="37">
        <f>SUM($AE$8:AE524)</f>
        <v>911565.81541071995</v>
      </c>
      <c r="AK524" s="37">
        <f t="shared" si="100"/>
        <v>247426.87681128239</v>
      </c>
    </row>
    <row r="525" spans="2:37" x14ac:dyDescent="0.3">
      <c r="B525" s="3" t="s">
        <v>47</v>
      </c>
      <c r="C525" s="3">
        <v>517</v>
      </c>
      <c r="D525" s="3">
        <v>517</v>
      </c>
      <c r="E525" s="10">
        <v>20.5</v>
      </c>
      <c r="F525" s="17">
        <f t="shared" si="101"/>
        <v>0.70833333333333304</v>
      </c>
      <c r="G525" s="17">
        <f t="shared" si="102"/>
        <v>2.5499999999999989</v>
      </c>
      <c r="S525">
        <f t="shared" si="92"/>
        <v>0</v>
      </c>
      <c r="T525">
        <f t="shared" si="93"/>
        <v>20.5</v>
      </c>
      <c r="U525">
        <f t="shared" si="94"/>
        <v>5.6944444444444446</v>
      </c>
      <c r="W525">
        <f t="shared" si="95"/>
        <v>701.24999999999966</v>
      </c>
      <c r="X525">
        <f t="shared" si="96"/>
        <v>135.9666</v>
      </c>
      <c r="Y525">
        <f t="shared" si="97"/>
        <v>17.545344198663201</v>
      </c>
      <c r="Z525">
        <f>Table1[[#This Row],[Accel (N)]]+Table1[[#This Row],[RR (N)]]+Table1[[#This Row],[Aero Drag (N)]]</f>
        <v>854.76194419866283</v>
      </c>
      <c r="AA525">
        <f>Table1[[#This Row],[Total (N)]]*((E525/3.6)/1000)</f>
        <v>4.8673944044646076</v>
      </c>
      <c r="AB525">
        <f>Table1[[#This Row],[Power (kW)]]*1000</f>
        <v>4867.3944044646078</v>
      </c>
      <c r="AC525">
        <f>(Table1[[#This Row],[Power (kW)]]*1000)*D525</f>
        <v>2516442.9071082021</v>
      </c>
      <c r="AD525" s="25">
        <f t="shared" si="98"/>
        <v>0</v>
      </c>
      <c r="AE525" s="25">
        <f t="shared" si="99"/>
        <v>4867.3944044646078</v>
      </c>
      <c r="AF525" s="25">
        <f>SUM($AD$8:AD525)</f>
        <v>353466.96687326056</v>
      </c>
      <c r="AG525" s="25">
        <f>SUM($AE$8:AE525)</f>
        <v>916433.20981518459</v>
      </c>
      <c r="AH525" s="25"/>
      <c r="AI525" s="37">
        <f>SUM($AD$8:AD525)</f>
        <v>353466.96687326056</v>
      </c>
      <c r="AJ525" s="37">
        <f>SUM($AE$8:AE525)</f>
        <v>916433.20981518459</v>
      </c>
      <c r="AK525" s="37">
        <f t="shared" si="100"/>
        <v>247426.87681128239</v>
      </c>
    </row>
    <row r="526" spans="2:37" x14ac:dyDescent="0.3">
      <c r="B526" s="3" t="s">
        <v>47</v>
      </c>
      <c r="C526" s="3">
        <v>518</v>
      </c>
      <c r="D526" s="3">
        <v>518</v>
      </c>
      <c r="E526" s="10">
        <v>21.9</v>
      </c>
      <c r="F526" s="17">
        <f t="shared" si="101"/>
        <v>0.19444444444444425</v>
      </c>
      <c r="G526" s="17">
        <f t="shared" si="102"/>
        <v>0.69999999999999929</v>
      </c>
      <c r="S526">
        <f t="shared" si="92"/>
        <v>0</v>
      </c>
      <c r="T526">
        <f t="shared" si="93"/>
        <v>21.9</v>
      </c>
      <c r="U526">
        <f t="shared" si="94"/>
        <v>6.083333333333333</v>
      </c>
      <c r="W526">
        <f t="shared" si="95"/>
        <v>192.4999999999998</v>
      </c>
      <c r="X526">
        <f t="shared" si="96"/>
        <v>135.9666</v>
      </c>
      <c r="Y526">
        <f t="shared" si="97"/>
        <v>20.023611019918754</v>
      </c>
      <c r="Z526">
        <f>Table1[[#This Row],[Accel (N)]]+Table1[[#This Row],[RR (N)]]+Table1[[#This Row],[Aero Drag (N)]]</f>
        <v>348.49021101991855</v>
      </c>
      <c r="AA526">
        <f>Table1[[#This Row],[Total (N)]]*((E526/3.6)/1000)</f>
        <v>2.1199821170378379</v>
      </c>
      <c r="AB526">
        <f>Table1[[#This Row],[Power (kW)]]*1000</f>
        <v>2119.9821170378377</v>
      </c>
      <c r="AC526">
        <f>(Table1[[#This Row],[Power (kW)]]*1000)*D526</f>
        <v>1098150.7366255999</v>
      </c>
      <c r="AD526" s="25">
        <f t="shared" si="98"/>
        <v>0</v>
      </c>
      <c r="AE526" s="25">
        <f t="shared" si="99"/>
        <v>2119.9821170378377</v>
      </c>
      <c r="AF526" s="25">
        <f>SUM($AD$8:AD526)</f>
        <v>353466.96687326056</v>
      </c>
      <c r="AG526" s="25">
        <f>SUM($AE$8:AE526)</f>
        <v>918553.19193222246</v>
      </c>
      <c r="AH526" s="25"/>
      <c r="AI526" s="37">
        <f>SUM($AD$8:AD526)</f>
        <v>353466.96687326056</v>
      </c>
      <c r="AJ526" s="37">
        <f>SUM($AE$8:AE526)</f>
        <v>918553.19193222246</v>
      </c>
      <c r="AK526" s="37">
        <f t="shared" si="100"/>
        <v>247426.87681128239</v>
      </c>
    </row>
    <row r="527" spans="2:37" x14ac:dyDescent="0.3">
      <c r="B527" s="3" t="s">
        <v>47</v>
      </c>
      <c r="C527" s="3">
        <v>519</v>
      </c>
      <c r="D527" s="3">
        <v>519</v>
      </c>
      <c r="E527" s="10">
        <v>21.9</v>
      </c>
      <c r="F527" s="17">
        <f t="shared" si="101"/>
        <v>-8.3333333333333037E-2</v>
      </c>
      <c r="G527" s="17">
        <f t="shared" si="102"/>
        <v>-0.29999999999999893</v>
      </c>
      <c r="S527">
        <f t="shared" si="92"/>
        <v>0</v>
      </c>
      <c r="T527">
        <f t="shared" si="93"/>
        <v>21.9</v>
      </c>
      <c r="U527">
        <f t="shared" si="94"/>
        <v>6.083333333333333</v>
      </c>
      <c r="W527">
        <f t="shared" si="95"/>
        <v>-82.499999999999702</v>
      </c>
      <c r="X527">
        <f t="shared" si="96"/>
        <v>135.9666</v>
      </c>
      <c r="Y527">
        <f t="shared" si="97"/>
        <v>20.023611019918754</v>
      </c>
      <c r="Z527">
        <f>Table1[[#This Row],[Accel (N)]]+Table1[[#This Row],[RR (N)]]+Table1[[#This Row],[Aero Drag (N)]]</f>
        <v>73.490211019919059</v>
      </c>
      <c r="AA527">
        <f>Table1[[#This Row],[Total (N)]]*((E527/3.6)/1000)</f>
        <v>0.44706545037117423</v>
      </c>
      <c r="AB527">
        <f>Table1[[#This Row],[Power (kW)]]*1000</f>
        <v>447.06545037117422</v>
      </c>
      <c r="AC527">
        <f>(Table1[[#This Row],[Power (kW)]]*1000)*D527</f>
        <v>232026.96874263941</v>
      </c>
      <c r="AD527" s="25">
        <f t="shared" si="98"/>
        <v>0</v>
      </c>
      <c r="AE527" s="25">
        <f t="shared" si="99"/>
        <v>447.06545037117422</v>
      </c>
      <c r="AF527" s="25">
        <f>SUM($AD$8:AD527)</f>
        <v>353466.96687326056</v>
      </c>
      <c r="AG527" s="25">
        <f>SUM($AE$8:AE527)</f>
        <v>919000.25738259358</v>
      </c>
      <c r="AH527" s="25"/>
      <c r="AI527" s="37">
        <f>SUM($AD$8:AD527)</f>
        <v>353466.96687326056</v>
      </c>
      <c r="AJ527" s="37">
        <f>SUM($AE$8:AE527)</f>
        <v>919000.25738259358</v>
      </c>
      <c r="AK527" s="37">
        <f t="shared" si="100"/>
        <v>247426.87681128239</v>
      </c>
    </row>
    <row r="528" spans="2:37" x14ac:dyDescent="0.3">
      <c r="B528" s="3" t="s">
        <v>47</v>
      </c>
      <c r="C528" s="3">
        <v>520</v>
      </c>
      <c r="D528" s="3">
        <v>520</v>
      </c>
      <c r="E528" s="10">
        <v>21.3</v>
      </c>
      <c r="F528" s="17">
        <f t="shared" si="101"/>
        <v>-0.22222222222222193</v>
      </c>
      <c r="G528" s="17">
        <f t="shared" si="102"/>
        <v>-0.79999999999999893</v>
      </c>
      <c r="S528">
        <f t="shared" si="92"/>
        <v>0</v>
      </c>
      <c r="T528">
        <f t="shared" si="93"/>
        <v>21.3</v>
      </c>
      <c r="U528">
        <f t="shared" si="94"/>
        <v>5.916666666666667</v>
      </c>
      <c r="W528">
        <f t="shared" si="95"/>
        <v>-219.99999999999972</v>
      </c>
      <c r="X528">
        <f t="shared" si="96"/>
        <v>135.9666</v>
      </c>
      <c r="Y528">
        <f t="shared" si="97"/>
        <v>18.941456774518755</v>
      </c>
      <c r="Z528">
        <f>Table1[[#This Row],[Accel (N)]]+Table1[[#This Row],[RR (N)]]+Table1[[#This Row],[Aero Drag (N)]]</f>
        <v>-65.091943225480961</v>
      </c>
      <c r="AA528">
        <f>Table1[[#This Row],[Total (N)]]*((E528/3.6)/1000)</f>
        <v>-0.38512733075076239</v>
      </c>
      <c r="AB528">
        <f>Table1[[#This Row],[Power (kW)]]*1000</f>
        <v>-385.12733075076238</v>
      </c>
      <c r="AC528">
        <f>(Table1[[#This Row],[Power (kW)]]*1000)*D528</f>
        <v>-200266.21199039643</v>
      </c>
      <c r="AD528" s="25">
        <f t="shared" si="98"/>
        <v>385.12733075076238</v>
      </c>
      <c r="AE528" s="25">
        <f t="shared" si="99"/>
        <v>0</v>
      </c>
      <c r="AF528" s="25">
        <f>SUM($AD$8:AD528)</f>
        <v>353852.09420401132</v>
      </c>
      <c r="AG528" s="25">
        <f>SUM($AE$8:AE528)</f>
        <v>919000.25738259358</v>
      </c>
      <c r="AH528" s="25"/>
      <c r="AI528" s="37">
        <f>SUM($AD$8:AD528)</f>
        <v>353852.09420401132</v>
      </c>
      <c r="AJ528" s="37">
        <f>SUM($AE$8:AE528)</f>
        <v>919000.25738259358</v>
      </c>
      <c r="AK528" s="37">
        <f t="shared" si="100"/>
        <v>247696.4659428079</v>
      </c>
    </row>
    <row r="529" spans="2:37" x14ac:dyDescent="0.3">
      <c r="B529" s="3" t="s">
        <v>47</v>
      </c>
      <c r="C529" s="3">
        <v>521</v>
      </c>
      <c r="D529" s="3">
        <v>521</v>
      </c>
      <c r="E529" s="10">
        <v>20.3</v>
      </c>
      <c r="F529" s="17">
        <f t="shared" si="101"/>
        <v>-0.29166666666666685</v>
      </c>
      <c r="G529" s="17">
        <f t="shared" si="102"/>
        <v>-1.0500000000000007</v>
      </c>
      <c r="S529">
        <f t="shared" si="92"/>
        <v>0</v>
      </c>
      <c r="T529">
        <f t="shared" si="93"/>
        <v>20.3</v>
      </c>
      <c r="U529">
        <f t="shared" si="94"/>
        <v>5.6388888888888893</v>
      </c>
      <c r="W529">
        <f t="shared" si="95"/>
        <v>-288.75000000000017</v>
      </c>
      <c r="X529">
        <f t="shared" si="96"/>
        <v>135.9666</v>
      </c>
      <c r="Y529">
        <f t="shared" si="97"/>
        <v>17.204666010296535</v>
      </c>
      <c r="Z529">
        <f>Table1[[#This Row],[Accel (N)]]+Table1[[#This Row],[RR (N)]]+Table1[[#This Row],[Aero Drag (N)]]</f>
        <v>-135.57873398970364</v>
      </c>
      <c r="AA529">
        <f>Table1[[#This Row],[Total (N)]]*((E529/3.6)/1000)</f>
        <v>-0.76451341666416228</v>
      </c>
      <c r="AB529">
        <f>Table1[[#This Row],[Power (kW)]]*1000</f>
        <v>-764.51341666416226</v>
      </c>
      <c r="AC529">
        <f>(Table1[[#This Row],[Power (kW)]]*1000)*D529</f>
        <v>-398311.49008202855</v>
      </c>
      <c r="AD529" s="25">
        <f t="shared" si="98"/>
        <v>764.51341666416226</v>
      </c>
      <c r="AE529" s="25">
        <f t="shared" si="99"/>
        <v>0</v>
      </c>
      <c r="AF529" s="25">
        <f>SUM($AD$8:AD529)</f>
        <v>354616.60762067547</v>
      </c>
      <c r="AG529" s="25">
        <f>SUM($AE$8:AE529)</f>
        <v>919000.25738259358</v>
      </c>
      <c r="AH529" s="25"/>
      <c r="AI529" s="37">
        <f>SUM($AD$8:AD529)</f>
        <v>354616.60762067547</v>
      </c>
      <c r="AJ529" s="37">
        <f>SUM($AE$8:AE529)</f>
        <v>919000.25738259358</v>
      </c>
      <c r="AK529" s="37">
        <f t="shared" si="100"/>
        <v>248231.6253344728</v>
      </c>
    </row>
    <row r="530" spans="2:37" x14ac:dyDescent="0.3">
      <c r="B530" s="3" t="s">
        <v>47</v>
      </c>
      <c r="C530" s="3">
        <v>522</v>
      </c>
      <c r="D530" s="3">
        <v>522</v>
      </c>
      <c r="E530" s="10">
        <v>19.2</v>
      </c>
      <c r="F530" s="17">
        <f t="shared" si="101"/>
        <v>-0.34722222222222221</v>
      </c>
      <c r="G530" s="17">
        <f t="shared" si="102"/>
        <v>-1.25</v>
      </c>
      <c r="S530">
        <f t="shared" si="92"/>
        <v>0</v>
      </c>
      <c r="T530">
        <f t="shared" si="93"/>
        <v>19.2</v>
      </c>
      <c r="U530">
        <f t="shared" si="94"/>
        <v>5.333333333333333</v>
      </c>
      <c r="W530">
        <f t="shared" si="95"/>
        <v>-343.75</v>
      </c>
      <c r="X530">
        <f t="shared" si="96"/>
        <v>135.9666</v>
      </c>
      <c r="Y530">
        <f t="shared" si="97"/>
        <v>15.390638156800001</v>
      </c>
      <c r="Z530">
        <f>Table1[[#This Row],[Accel (N)]]+Table1[[#This Row],[RR (N)]]+Table1[[#This Row],[Aero Drag (N)]]</f>
        <v>-192.39276184319999</v>
      </c>
      <c r="AA530">
        <f>Table1[[#This Row],[Total (N)]]*((E530/3.6)/1000)</f>
        <v>-1.0260947298304</v>
      </c>
      <c r="AB530">
        <f>Table1[[#This Row],[Power (kW)]]*1000</f>
        <v>-1026.0947298304</v>
      </c>
      <c r="AC530">
        <f>(Table1[[#This Row],[Power (kW)]]*1000)*D530</f>
        <v>-535621.44897146872</v>
      </c>
      <c r="AD530" s="25">
        <f t="shared" si="98"/>
        <v>1026.0947298304</v>
      </c>
      <c r="AE530" s="25">
        <f t="shared" si="99"/>
        <v>0</v>
      </c>
      <c r="AF530" s="25">
        <f>SUM($AD$8:AD530)</f>
        <v>355642.70235050586</v>
      </c>
      <c r="AG530" s="25">
        <f>SUM($AE$8:AE530)</f>
        <v>919000.25738259358</v>
      </c>
      <c r="AH530" s="25"/>
      <c r="AI530" s="37">
        <f>SUM($AD$8:AD530)</f>
        <v>355642.70235050586</v>
      </c>
      <c r="AJ530" s="37">
        <f>SUM($AE$8:AE530)</f>
        <v>919000.25738259358</v>
      </c>
      <c r="AK530" s="37">
        <f t="shared" si="100"/>
        <v>248949.89164535407</v>
      </c>
    </row>
    <row r="531" spans="2:37" x14ac:dyDescent="0.3">
      <c r="B531" s="3" t="s">
        <v>47</v>
      </c>
      <c r="C531" s="3">
        <v>523</v>
      </c>
      <c r="D531" s="3">
        <v>523</v>
      </c>
      <c r="E531" s="10">
        <v>17.8</v>
      </c>
      <c r="F531" s="17">
        <f t="shared" si="101"/>
        <v>-0.51388888888888873</v>
      </c>
      <c r="G531" s="17">
        <f t="shared" si="102"/>
        <v>-1.8499999999999996</v>
      </c>
      <c r="S531">
        <f t="shared" si="92"/>
        <v>0</v>
      </c>
      <c r="T531">
        <f t="shared" si="93"/>
        <v>17.8</v>
      </c>
      <c r="U531">
        <f t="shared" si="94"/>
        <v>4.9444444444444446</v>
      </c>
      <c r="W531">
        <f t="shared" si="95"/>
        <v>-508.74999999999983</v>
      </c>
      <c r="X531">
        <f t="shared" si="96"/>
        <v>135.9666</v>
      </c>
      <c r="Y531">
        <f t="shared" si="97"/>
        <v>13.227999657119447</v>
      </c>
      <c r="Z531">
        <f>Table1[[#This Row],[Accel (N)]]+Table1[[#This Row],[RR (N)]]+Table1[[#This Row],[Aero Drag (N)]]</f>
        <v>-359.55540034288038</v>
      </c>
      <c r="AA531">
        <f>Table1[[#This Row],[Total (N)]]*((E531/3.6)/1000)</f>
        <v>-1.7778017016953531</v>
      </c>
      <c r="AB531">
        <f>Table1[[#This Row],[Power (kW)]]*1000</f>
        <v>-1777.8017016953531</v>
      </c>
      <c r="AC531">
        <f>(Table1[[#This Row],[Power (kW)]]*1000)*D531</f>
        <v>-929790.28998666967</v>
      </c>
      <c r="AD531" s="25">
        <f t="shared" si="98"/>
        <v>1777.8017016953531</v>
      </c>
      <c r="AE531" s="25">
        <f t="shared" si="99"/>
        <v>0</v>
      </c>
      <c r="AF531" s="25">
        <f>SUM($AD$8:AD531)</f>
        <v>357420.50405220123</v>
      </c>
      <c r="AG531" s="25">
        <f>SUM($AE$8:AE531)</f>
        <v>919000.25738259358</v>
      </c>
      <c r="AH531" s="25"/>
      <c r="AI531" s="37">
        <f>SUM($AD$8:AD531)</f>
        <v>357420.50405220123</v>
      </c>
      <c r="AJ531" s="37">
        <f>SUM($AE$8:AE531)</f>
        <v>919000.25738259358</v>
      </c>
      <c r="AK531" s="37">
        <f t="shared" si="100"/>
        <v>250194.35283654084</v>
      </c>
    </row>
    <row r="532" spans="2:37" x14ac:dyDescent="0.3">
      <c r="B532" s="3" t="s">
        <v>47</v>
      </c>
      <c r="C532" s="3">
        <v>524</v>
      </c>
      <c r="D532" s="3">
        <v>524</v>
      </c>
      <c r="E532" s="10">
        <v>15.5</v>
      </c>
      <c r="F532" s="17">
        <f t="shared" si="101"/>
        <v>-0.81944444444444442</v>
      </c>
      <c r="G532" s="17">
        <f t="shared" si="102"/>
        <v>-2.95</v>
      </c>
      <c r="S532">
        <f t="shared" si="92"/>
        <v>0</v>
      </c>
      <c r="T532">
        <f t="shared" si="93"/>
        <v>15.5</v>
      </c>
      <c r="U532">
        <f t="shared" si="94"/>
        <v>4.3055555555555554</v>
      </c>
      <c r="W532">
        <f t="shared" si="95"/>
        <v>-811.25</v>
      </c>
      <c r="X532">
        <f t="shared" si="96"/>
        <v>135.9666</v>
      </c>
      <c r="Y532">
        <f t="shared" si="97"/>
        <v>10.030384161163195</v>
      </c>
      <c r="Z532">
        <f>Table1[[#This Row],[Accel (N)]]+Table1[[#This Row],[RR (N)]]+Table1[[#This Row],[Aero Drag (N)]]</f>
        <v>-665.25301583883686</v>
      </c>
      <c r="AA532">
        <f>Table1[[#This Row],[Total (N)]]*((E532/3.6)/1000)</f>
        <v>-2.8642838181949921</v>
      </c>
      <c r="AB532">
        <f>Table1[[#This Row],[Power (kW)]]*1000</f>
        <v>-2864.2838181949919</v>
      </c>
      <c r="AC532">
        <f>(Table1[[#This Row],[Power (kW)]]*1000)*D532</f>
        <v>-1500884.7207341758</v>
      </c>
      <c r="AD532" s="25">
        <f t="shared" si="98"/>
        <v>2864.2838181949919</v>
      </c>
      <c r="AE532" s="25">
        <f t="shared" si="99"/>
        <v>0</v>
      </c>
      <c r="AF532" s="25">
        <f>SUM($AD$8:AD532)</f>
        <v>360284.78787039622</v>
      </c>
      <c r="AG532" s="25">
        <f>SUM($AE$8:AE532)</f>
        <v>919000.25738259358</v>
      </c>
      <c r="AH532" s="25"/>
      <c r="AI532" s="37">
        <f>SUM($AD$8:AD532)</f>
        <v>360284.78787039622</v>
      </c>
      <c r="AJ532" s="37">
        <f>SUM($AE$8:AE532)</f>
        <v>919000.25738259358</v>
      </c>
      <c r="AK532" s="37">
        <f t="shared" si="100"/>
        <v>252199.35150927733</v>
      </c>
    </row>
    <row r="533" spans="2:37" x14ac:dyDescent="0.3">
      <c r="B533" s="3" t="s">
        <v>47</v>
      </c>
      <c r="C533" s="3">
        <v>525</v>
      </c>
      <c r="D533" s="3">
        <v>525</v>
      </c>
      <c r="E533" s="10">
        <v>11.9</v>
      </c>
      <c r="F533" s="17">
        <f t="shared" si="101"/>
        <v>-1.0972222222222223</v>
      </c>
      <c r="G533" s="17">
        <f t="shared" si="102"/>
        <v>-3.95</v>
      </c>
      <c r="S533">
        <f t="shared" si="92"/>
        <v>0</v>
      </c>
      <c r="T533">
        <f t="shared" si="93"/>
        <v>11.9</v>
      </c>
      <c r="U533">
        <f t="shared" si="94"/>
        <v>3.3055555555555554</v>
      </c>
      <c r="W533">
        <f t="shared" si="95"/>
        <v>-1086.25</v>
      </c>
      <c r="X533">
        <f t="shared" si="96"/>
        <v>135.9666</v>
      </c>
      <c r="Y533">
        <f t="shared" si="97"/>
        <v>5.9121860606131946</v>
      </c>
      <c r="Z533">
        <f>Table1[[#This Row],[Accel (N)]]+Table1[[#This Row],[RR (N)]]+Table1[[#This Row],[Aero Drag (N)]]</f>
        <v>-944.37121393938685</v>
      </c>
      <c r="AA533">
        <f>Table1[[#This Row],[Total (N)]]*((E533/3.6)/1000)</f>
        <v>-3.1216715127440842</v>
      </c>
      <c r="AB533">
        <f>Table1[[#This Row],[Power (kW)]]*1000</f>
        <v>-3121.6715127440843</v>
      </c>
      <c r="AC533">
        <f>(Table1[[#This Row],[Power (kW)]]*1000)*D533</f>
        <v>-1638877.5441906443</v>
      </c>
      <c r="AD533" s="25">
        <f t="shared" si="98"/>
        <v>3121.6715127440843</v>
      </c>
      <c r="AE533" s="25">
        <f t="shared" si="99"/>
        <v>0</v>
      </c>
      <c r="AF533" s="25">
        <f>SUM($AD$8:AD533)</f>
        <v>363406.45938314032</v>
      </c>
      <c r="AG533" s="25">
        <f>SUM($AE$8:AE533)</f>
        <v>919000.25738259358</v>
      </c>
      <c r="AH533" s="25"/>
      <c r="AI533" s="37">
        <f>SUM($AD$8:AD533)</f>
        <v>363406.45938314032</v>
      </c>
      <c r="AJ533" s="37">
        <f>SUM($AE$8:AE533)</f>
        <v>919000.25738259358</v>
      </c>
      <c r="AK533" s="37">
        <f t="shared" si="100"/>
        <v>254384.52156819819</v>
      </c>
    </row>
    <row r="534" spans="2:37" x14ac:dyDescent="0.3">
      <c r="B534" s="3" t="s">
        <v>47</v>
      </c>
      <c r="C534" s="3">
        <v>526</v>
      </c>
      <c r="D534" s="3">
        <v>526</v>
      </c>
      <c r="E534" s="10">
        <v>7.6</v>
      </c>
      <c r="F534" s="17">
        <f t="shared" si="101"/>
        <v>-1.0972222222222223</v>
      </c>
      <c r="G534" s="17">
        <f t="shared" si="102"/>
        <v>-3.95</v>
      </c>
      <c r="S534">
        <f t="shared" si="92"/>
        <v>0</v>
      </c>
      <c r="T534">
        <f t="shared" si="93"/>
        <v>7.6</v>
      </c>
      <c r="U534">
        <f t="shared" si="94"/>
        <v>2.1111111111111112</v>
      </c>
      <c r="W534">
        <f t="shared" si="95"/>
        <v>-1086.25</v>
      </c>
      <c r="X534">
        <f t="shared" si="96"/>
        <v>135.9666</v>
      </c>
      <c r="Y534">
        <f t="shared" si="97"/>
        <v>2.4114671764777782</v>
      </c>
      <c r="Z534">
        <f>Table1[[#This Row],[Accel (N)]]+Table1[[#This Row],[RR (N)]]+Table1[[#This Row],[Aero Drag (N)]]</f>
        <v>-947.87193282352223</v>
      </c>
      <c r="AA534">
        <f>Table1[[#This Row],[Total (N)]]*((E534/3.6)/1000)</f>
        <v>-2.0010629692941029</v>
      </c>
      <c r="AB534">
        <f>Table1[[#This Row],[Power (kW)]]*1000</f>
        <v>-2001.0629692941029</v>
      </c>
      <c r="AC534">
        <f>(Table1[[#This Row],[Power (kW)]]*1000)*D534</f>
        <v>-1052559.1218486982</v>
      </c>
      <c r="AD534" s="25">
        <f t="shared" si="98"/>
        <v>2001.0629692941029</v>
      </c>
      <c r="AE534" s="25">
        <f t="shared" si="99"/>
        <v>0</v>
      </c>
      <c r="AF534" s="25">
        <f>SUM($AD$8:AD534)</f>
        <v>365407.5223524344</v>
      </c>
      <c r="AG534" s="25">
        <f>SUM($AE$8:AE534)</f>
        <v>919000.25738259358</v>
      </c>
      <c r="AH534" s="25"/>
      <c r="AI534" s="37">
        <f>SUM($AD$8:AD534)</f>
        <v>365407.5223524344</v>
      </c>
      <c r="AJ534" s="37">
        <f>SUM($AE$8:AE534)</f>
        <v>919000.25738259358</v>
      </c>
      <c r="AK534" s="37">
        <f t="shared" si="100"/>
        <v>255785.26564670407</v>
      </c>
    </row>
    <row r="535" spans="2:37" x14ac:dyDescent="0.3">
      <c r="B535" s="3" t="s">
        <v>47</v>
      </c>
      <c r="C535" s="3">
        <v>527</v>
      </c>
      <c r="D535" s="3">
        <v>527</v>
      </c>
      <c r="E535" s="10">
        <v>4</v>
      </c>
      <c r="F535" s="17">
        <f t="shared" si="101"/>
        <v>-0.77777777777777768</v>
      </c>
      <c r="G535" s="17">
        <f t="shared" si="102"/>
        <v>-2.8</v>
      </c>
      <c r="S535">
        <f t="shared" si="92"/>
        <v>0</v>
      </c>
      <c r="T535">
        <f t="shared" si="93"/>
        <v>4</v>
      </c>
      <c r="U535">
        <f t="shared" si="94"/>
        <v>1.1111111111111112</v>
      </c>
      <c r="W535">
        <f t="shared" si="95"/>
        <v>-769.99999999999989</v>
      </c>
      <c r="X535">
        <f t="shared" si="96"/>
        <v>135.9666</v>
      </c>
      <c r="Y535">
        <f t="shared" si="97"/>
        <v>0.667996447777778</v>
      </c>
      <c r="Z535">
        <f>Table1[[#This Row],[Accel (N)]]+Table1[[#This Row],[RR (N)]]+Table1[[#This Row],[Aero Drag (N)]]</f>
        <v>-633.36540355222212</v>
      </c>
      <c r="AA535">
        <f>Table1[[#This Row],[Total (N)]]*((E535/3.6)/1000)</f>
        <v>-0.70373933728024685</v>
      </c>
      <c r="AB535">
        <f>Table1[[#This Row],[Power (kW)]]*1000</f>
        <v>-703.7393372802469</v>
      </c>
      <c r="AC535">
        <f>(Table1[[#This Row],[Power (kW)]]*1000)*D535</f>
        <v>-370870.63074669009</v>
      </c>
      <c r="AD535" s="25">
        <f t="shared" si="98"/>
        <v>703.7393372802469</v>
      </c>
      <c r="AE535" s="25">
        <f t="shared" si="99"/>
        <v>0</v>
      </c>
      <c r="AF535" s="25">
        <f>SUM($AD$8:AD535)</f>
        <v>366111.26168971462</v>
      </c>
      <c r="AG535" s="25">
        <f>SUM($AE$8:AE535)</f>
        <v>919000.25738259358</v>
      </c>
      <c r="AH535" s="25"/>
      <c r="AI535" s="37">
        <f>SUM($AD$8:AD535)</f>
        <v>366111.26168971462</v>
      </c>
      <c r="AJ535" s="37">
        <f>SUM($AE$8:AE535)</f>
        <v>919000.25738259358</v>
      </c>
      <c r="AK535" s="37">
        <f t="shared" si="100"/>
        <v>256277.88318280023</v>
      </c>
    </row>
    <row r="536" spans="2:37" x14ac:dyDescent="0.3">
      <c r="B536" s="3" t="s">
        <v>47</v>
      </c>
      <c r="C536" s="3">
        <v>528</v>
      </c>
      <c r="D536" s="3">
        <v>528</v>
      </c>
      <c r="E536" s="10">
        <v>2</v>
      </c>
      <c r="F536" s="17">
        <f t="shared" si="101"/>
        <v>-0.41666666666666663</v>
      </c>
      <c r="G536" s="17">
        <f t="shared" si="102"/>
        <v>-1.5</v>
      </c>
      <c r="S536">
        <f t="shared" si="92"/>
        <v>0</v>
      </c>
      <c r="T536">
        <f t="shared" si="93"/>
        <v>2</v>
      </c>
      <c r="U536">
        <f t="shared" si="94"/>
        <v>0.55555555555555558</v>
      </c>
      <c r="W536">
        <f t="shared" si="95"/>
        <v>-412.49999999999994</v>
      </c>
      <c r="X536">
        <f t="shared" si="96"/>
        <v>135.9666</v>
      </c>
      <c r="Y536">
        <f t="shared" si="97"/>
        <v>0.1669991119444445</v>
      </c>
      <c r="Z536">
        <f>Table1[[#This Row],[Accel (N)]]+Table1[[#This Row],[RR (N)]]+Table1[[#This Row],[Aero Drag (N)]]</f>
        <v>-276.36640088805547</v>
      </c>
      <c r="AA536">
        <f>Table1[[#This Row],[Total (N)]]*((E536/3.6)/1000)</f>
        <v>-0.15353688938225304</v>
      </c>
      <c r="AB536">
        <f>Table1[[#This Row],[Power (kW)]]*1000</f>
        <v>-153.53688938225304</v>
      </c>
      <c r="AC536">
        <f>(Table1[[#This Row],[Power (kW)]]*1000)*D536</f>
        <v>-81067.477593829608</v>
      </c>
      <c r="AD536" s="25">
        <f t="shared" si="98"/>
        <v>153.53688938225304</v>
      </c>
      <c r="AE536" s="25">
        <f t="shared" si="99"/>
        <v>0</v>
      </c>
      <c r="AF536" s="25">
        <f>SUM($AD$8:AD536)</f>
        <v>366264.79857909685</v>
      </c>
      <c r="AG536" s="25">
        <f>SUM($AE$8:AE536)</f>
        <v>919000.25738259358</v>
      </c>
      <c r="AH536" s="25"/>
      <c r="AI536" s="37">
        <f>SUM($AD$8:AD536)</f>
        <v>366264.79857909685</v>
      </c>
      <c r="AJ536" s="37">
        <f>SUM($AE$8:AE536)</f>
        <v>919000.25738259358</v>
      </c>
      <c r="AK536" s="37">
        <f t="shared" si="100"/>
        <v>256385.35900536779</v>
      </c>
    </row>
    <row r="537" spans="2:37" x14ac:dyDescent="0.3">
      <c r="B537" s="3" t="s">
        <v>47</v>
      </c>
      <c r="C537" s="3">
        <v>529</v>
      </c>
      <c r="D537" s="3">
        <v>529</v>
      </c>
      <c r="E537" s="10">
        <v>1</v>
      </c>
      <c r="F537" s="17">
        <f t="shared" si="101"/>
        <v>-0.27777777777777779</v>
      </c>
      <c r="G537" s="17">
        <f t="shared" si="102"/>
        <v>-1</v>
      </c>
      <c r="S537">
        <f t="shared" si="92"/>
        <v>0</v>
      </c>
      <c r="T537">
        <f t="shared" si="93"/>
        <v>1</v>
      </c>
      <c r="U537">
        <f t="shared" si="94"/>
        <v>0.27777777777777779</v>
      </c>
      <c r="W537">
        <f t="shared" si="95"/>
        <v>-275</v>
      </c>
      <c r="X537">
        <f t="shared" si="96"/>
        <v>135.9666</v>
      </c>
      <c r="Y537">
        <f t="shared" si="97"/>
        <v>4.1749777986111125E-2</v>
      </c>
      <c r="Z537">
        <f>Table1[[#This Row],[Accel (N)]]+Table1[[#This Row],[RR (N)]]+Table1[[#This Row],[Aero Drag (N)]]</f>
        <v>-138.9916502220139</v>
      </c>
      <c r="AA537">
        <f>Table1[[#This Row],[Total (N)]]*((E537/3.6)/1000)</f>
        <v>-3.8608791728337193E-2</v>
      </c>
      <c r="AB537">
        <f>Table1[[#This Row],[Power (kW)]]*1000</f>
        <v>-38.608791728337195</v>
      </c>
      <c r="AC537">
        <f>(Table1[[#This Row],[Power (kW)]]*1000)*D537</f>
        <v>-20424.050824290378</v>
      </c>
      <c r="AD537" s="25">
        <f t="shared" si="98"/>
        <v>38.608791728337195</v>
      </c>
      <c r="AE537" s="25">
        <f t="shared" si="99"/>
        <v>0</v>
      </c>
      <c r="AF537" s="25">
        <f>SUM($AD$8:AD537)</f>
        <v>366303.40737082518</v>
      </c>
      <c r="AG537" s="25">
        <f>SUM($AE$8:AE537)</f>
        <v>919000.25738259358</v>
      </c>
      <c r="AH537" s="25"/>
      <c r="AI537" s="37">
        <f>SUM($AD$8:AD537)</f>
        <v>366303.40737082518</v>
      </c>
      <c r="AJ537" s="37">
        <f>SUM($AE$8:AE537)</f>
        <v>919000.25738259358</v>
      </c>
      <c r="AK537" s="37">
        <f t="shared" si="100"/>
        <v>256412.38515957762</v>
      </c>
    </row>
    <row r="538" spans="2:37" x14ac:dyDescent="0.3">
      <c r="B538" s="3" t="s">
        <v>47</v>
      </c>
      <c r="C538" s="3">
        <v>530</v>
      </c>
      <c r="D538" s="3">
        <v>530</v>
      </c>
      <c r="E538" s="10">
        <v>0</v>
      </c>
      <c r="F538" s="17">
        <f t="shared" si="101"/>
        <v>-0.1388888888888889</v>
      </c>
      <c r="G538" s="17">
        <f t="shared" si="102"/>
        <v>-0.5</v>
      </c>
      <c r="S538">
        <f t="shared" si="92"/>
        <v>1</v>
      </c>
      <c r="T538" t="str">
        <f t="shared" si="93"/>
        <v/>
      </c>
      <c r="U538">
        <f t="shared" si="94"/>
        <v>0</v>
      </c>
      <c r="W538">
        <f t="shared" si="95"/>
        <v>-137.5</v>
      </c>
      <c r="X538">
        <f t="shared" si="96"/>
        <v>135.9666</v>
      </c>
      <c r="Y538">
        <f t="shared" si="97"/>
        <v>0</v>
      </c>
      <c r="Z538">
        <f>Table1[[#This Row],[Accel (N)]]+Table1[[#This Row],[RR (N)]]+Table1[[#This Row],[Aero Drag (N)]]</f>
        <v>-1.5334000000000003</v>
      </c>
      <c r="AA538">
        <f>Table1[[#This Row],[Total (N)]]*((E538/3.6)/1000)</f>
        <v>0</v>
      </c>
      <c r="AB538">
        <f>Table1[[#This Row],[Power (kW)]]*1000</f>
        <v>0</v>
      </c>
      <c r="AC538">
        <f>(Table1[[#This Row],[Power (kW)]]*1000)*D538</f>
        <v>0</v>
      </c>
      <c r="AD538" s="25">
        <f t="shared" si="98"/>
        <v>0</v>
      </c>
      <c r="AE538" s="25">
        <f t="shared" si="99"/>
        <v>0</v>
      </c>
      <c r="AF538" s="25">
        <f>SUM($AD$8:AD538)</f>
        <v>366303.40737082518</v>
      </c>
      <c r="AG538" s="25">
        <f>SUM($AE$8:AE538)</f>
        <v>919000.25738259358</v>
      </c>
      <c r="AH538" s="25"/>
      <c r="AI538" s="37">
        <f>SUM($AD$8:AD538)</f>
        <v>366303.40737082518</v>
      </c>
      <c r="AJ538" s="37">
        <f>SUM($AE$8:AE538)</f>
        <v>919000.25738259358</v>
      </c>
      <c r="AK538" s="37">
        <f t="shared" si="100"/>
        <v>256412.38515957762</v>
      </c>
    </row>
    <row r="539" spans="2:37" x14ac:dyDescent="0.3">
      <c r="B539" s="3" t="s">
        <v>47</v>
      </c>
      <c r="C539" s="3">
        <v>531</v>
      </c>
      <c r="D539" s="3">
        <v>531</v>
      </c>
      <c r="E539" s="10">
        <v>0</v>
      </c>
      <c r="F539" s="17">
        <f t="shared" si="101"/>
        <v>0</v>
      </c>
      <c r="G539" s="17">
        <f t="shared" si="102"/>
        <v>0</v>
      </c>
      <c r="S539">
        <f t="shared" si="92"/>
        <v>1</v>
      </c>
      <c r="T539" t="str">
        <f t="shared" si="93"/>
        <v/>
      </c>
      <c r="U539">
        <f t="shared" si="94"/>
        <v>0</v>
      </c>
      <c r="W539">
        <f t="shared" si="95"/>
        <v>0</v>
      </c>
      <c r="X539">
        <f t="shared" si="96"/>
        <v>135.9666</v>
      </c>
      <c r="Y539">
        <f t="shared" si="97"/>
        <v>0</v>
      </c>
      <c r="Z539">
        <f>Table1[[#This Row],[Accel (N)]]+Table1[[#This Row],[RR (N)]]+Table1[[#This Row],[Aero Drag (N)]]</f>
        <v>135.9666</v>
      </c>
      <c r="AA539">
        <f>Table1[[#This Row],[Total (N)]]*((E539/3.6)/1000)</f>
        <v>0</v>
      </c>
      <c r="AB539">
        <f>Table1[[#This Row],[Power (kW)]]*1000</f>
        <v>0</v>
      </c>
      <c r="AC539">
        <f>(Table1[[#This Row],[Power (kW)]]*1000)*D539</f>
        <v>0</v>
      </c>
      <c r="AD539" s="25">
        <f t="shared" si="98"/>
        <v>0</v>
      </c>
      <c r="AE539" s="25">
        <f t="shared" si="99"/>
        <v>0</v>
      </c>
      <c r="AF539" s="25">
        <f>SUM($AD$8:AD539)</f>
        <v>366303.40737082518</v>
      </c>
      <c r="AG539" s="25">
        <f>SUM($AE$8:AE539)</f>
        <v>919000.25738259358</v>
      </c>
      <c r="AH539" s="25"/>
      <c r="AI539" s="37">
        <f>SUM($AD$8:AD539)</f>
        <v>366303.40737082518</v>
      </c>
      <c r="AJ539" s="37">
        <f>SUM($AE$8:AE539)</f>
        <v>919000.25738259358</v>
      </c>
      <c r="AK539" s="37">
        <f t="shared" si="100"/>
        <v>256412.38515957762</v>
      </c>
    </row>
    <row r="540" spans="2:37" x14ac:dyDescent="0.3">
      <c r="B540" s="3" t="s">
        <v>47</v>
      </c>
      <c r="C540" s="3">
        <v>532</v>
      </c>
      <c r="D540" s="3">
        <v>532</v>
      </c>
      <c r="E540" s="10">
        <v>0</v>
      </c>
      <c r="F540" s="17">
        <f t="shared" si="101"/>
        <v>2.777777777777778E-2</v>
      </c>
      <c r="G540" s="17">
        <f t="shared" si="102"/>
        <v>0.1</v>
      </c>
      <c r="S540">
        <f t="shared" si="92"/>
        <v>1</v>
      </c>
      <c r="T540" t="str">
        <f t="shared" si="93"/>
        <v/>
      </c>
      <c r="U540">
        <f t="shared" si="94"/>
        <v>0</v>
      </c>
      <c r="W540">
        <f t="shared" si="95"/>
        <v>27.500000000000004</v>
      </c>
      <c r="X540">
        <f t="shared" si="96"/>
        <v>135.9666</v>
      </c>
      <c r="Y540">
        <f t="shared" si="97"/>
        <v>0</v>
      </c>
      <c r="Z540">
        <f>Table1[[#This Row],[Accel (N)]]+Table1[[#This Row],[RR (N)]]+Table1[[#This Row],[Aero Drag (N)]]</f>
        <v>163.4666</v>
      </c>
      <c r="AA540">
        <f>Table1[[#This Row],[Total (N)]]*((E540/3.6)/1000)</f>
        <v>0</v>
      </c>
      <c r="AB540">
        <f>Table1[[#This Row],[Power (kW)]]*1000</f>
        <v>0</v>
      </c>
      <c r="AC540">
        <f>(Table1[[#This Row],[Power (kW)]]*1000)*D540</f>
        <v>0</v>
      </c>
      <c r="AD540" s="25">
        <f t="shared" si="98"/>
        <v>0</v>
      </c>
      <c r="AE540" s="25">
        <f t="shared" si="99"/>
        <v>0</v>
      </c>
      <c r="AF540" s="25">
        <f>SUM($AD$8:AD540)</f>
        <v>366303.40737082518</v>
      </c>
      <c r="AG540" s="25">
        <f>SUM($AE$8:AE540)</f>
        <v>919000.25738259358</v>
      </c>
      <c r="AH540" s="25"/>
      <c r="AI540" s="37">
        <f>SUM($AD$8:AD540)</f>
        <v>366303.40737082518</v>
      </c>
      <c r="AJ540" s="37">
        <f>SUM($AE$8:AE540)</f>
        <v>919000.25738259358</v>
      </c>
      <c r="AK540" s="37">
        <f t="shared" si="100"/>
        <v>256412.38515957762</v>
      </c>
    </row>
    <row r="541" spans="2:37" x14ac:dyDescent="0.3">
      <c r="B541" s="3" t="s">
        <v>47</v>
      </c>
      <c r="C541" s="3">
        <v>533</v>
      </c>
      <c r="D541" s="3">
        <v>533</v>
      </c>
      <c r="E541" s="10">
        <v>0.2</v>
      </c>
      <c r="F541" s="17">
        <f t="shared" si="101"/>
        <v>0.16666666666666666</v>
      </c>
      <c r="G541" s="17">
        <f t="shared" si="102"/>
        <v>0.6</v>
      </c>
      <c r="S541">
        <f t="shared" si="92"/>
        <v>1</v>
      </c>
      <c r="T541" t="str">
        <f t="shared" si="93"/>
        <v/>
      </c>
      <c r="U541">
        <f t="shared" si="94"/>
        <v>5.5555555555555559E-2</v>
      </c>
      <c r="W541">
        <f t="shared" si="95"/>
        <v>165</v>
      </c>
      <c r="X541">
        <f t="shared" si="96"/>
        <v>135.9666</v>
      </c>
      <c r="Y541">
        <f t="shared" si="97"/>
        <v>1.6699911194444448E-3</v>
      </c>
      <c r="Z541">
        <f>Table1[[#This Row],[Accel (N)]]+Table1[[#This Row],[RR (N)]]+Table1[[#This Row],[Aero Drag (N)]]</f>
        <v>300.96826999111943</v>
      </c>
      <c r="AA541">
        <f>Table1[[#This Row],[Total (N)]]*((E541/3.6)/1000)</f>
        <v>1.6720459443951081E-2</v>
      </c>
      <c r="AB541">
        <f>Table1[[#This Row],[Power (kW)]]*1000</f>
        <v>16.720459443951082</v>
      </c>
      <c r="AC541">
        <f>(Table1[[#This Row],[Power (kW)]]*1000)*D541</f>
        <v>8912.0048836259266</v>
      </c>
      <c r="AD541" s="25">
        <f t="shared" si="98"/>
        <v>0</v>
      </c>
      <c r="AE541" s="25">
        <f t="shared" si="99"/>
        <v>16.720459443951082</v>
      </c>
      <c r="AF541" s="25">
        <f>SUM($AD$8:AD541)</f>
        <v>366303.40737082518</v>
      </c>
      <c r="AG541" s="25">
        <f>SUM($AE$8:AE541)</f>
        <v>919016.97784203757</v>
      </c>
      <c r="AH541" s="25"/>
      <c r="AI541" s="37">
        <f>SUM($AD$8:AD541)</f>
        <v>366303.40737082518</v>
      </c>
      <c r="AJ541" s="37">
        <f>SUM($AE$8:AE541)</f>
        <v>919016.97784203757</v>
      </c>
      <c r="AK541" s="37">
        <f t="shared" si="100"/>
        <v>256412.38515957762</v>
      </c>
    </row>
    <row r="542" spans="2:37" x14ac:dyDescent="0.3">
      <c r="B542" s="3" t="s">
        <v>47</v>
      </c>
      <c r="C542" s="3">
        <v>534</v>
      </c>
      <c r="D542" s="3">
        <v>534</v>
      </c>
      <c r="E542" s="10">
        <v>1.2</v>
      </c>
      <c r="F542" s="17">
        <f t="shared" si="101"/>
        <v>0.41666666666666663</v>
      </c>
      <c r="G542" s="17">
        <f t="shared" si="102"/>
        <v>1.5</v>
      </c>
      <c r="S542">
        <f t="shared" si="92"/>
        <v>0</v>
      </c>
      <c r="T542">
        <f t="shared" si="93"/>
        <v>1.2</v>
      </c>
      <c r="U542">
        <f t="shared" si="94"/>
        <v>0.33333333333333331</v>
      </c>
      <c r="W542">
        <f t="shared" si="95"/>
        <v>412.49999999999994</v>
      </c>
      <c r="X542">
        <f t="shared" si="96"/>
        <v>135.9666</v>
      </c>
      <c r="Y542">
        <f t="shared" si="97"/>
        <v>6.0119680300000006E-2</v>
      </c>
      <c r="Z542">
        <f>Table1[[#This Row],[Accel (N)]]+Table1[[#This Row],[RR (N)]]+Table1[[#This Row],[Aero Drag (N)]]</f>
        <v>548.52671968029995</v>
      </c>
      <c r="AA542">
        <f>Table1[[#This Row],[Total (N)]]*((E542/3.6)/1000)</f>
        <v>0.18284223989343332</v>
      </c>
      <c r="AB542">
        <f>Table1[[#This Row],[Power (kW)]]*1000</f>
        <v>182.84223989343332</v>
      </c>
      <c r="AC542">
        <f>(Table1[[#This Row],[Power (kW)]]*1000)*D542</f>
        <v>97637.756103093387</v>
      </c>
      <c r="AD542" s="25">
        <f t="shared" si="98"/>
        <v>0</v>
      </c>
      <c r="AE542" s="25">
        <f t="shared" si="99"/>
        <v>182.84223989343332</v>
      </c>
      <c r="AF542" s="25">
        <f>SUM($AD$8:AD542)</f>
        <v>366303.40737082518</v>
      </c>
      <c r="AG542" s="25">
        <f>SUM($AE$8:AE542)</f>
        <v>919199.82008193096</v>
      </c>
      <c r="AH542" s="25"/>
      <c r="AI542" s="37">
        <f>SUM($AD$8:AD542)</f>
        <v>366303.40737082518</v>
      </c>
      <c r="AJ542" s="37">
        <f>SUM($AE$8:AE542)</f>
        <v>919199.82008193096</v>
      </c>
      <c r="AK542" s="37">
        <f t="shared" si="100"/>
        <v>256412.38515957762</v>
      </c>
    </row>
    <row r="543" spans="2:37" x14ac:dyDescent="0.3">
      <c r="B543" s="3" t="s">
        <v>47</v>
      </c>
      <c r="C543" s="3">
        <v>535</v>
      </c>
      <c r="D543" s="3">
        <v>535</v>
      </c>
      <c r="E543" s="10">
        <v>3.2</v>
      </c>
      <c r="F543" s="17">
        <f t="shared" si="101"/>
        <v>0.55555555555555558</v>
      </c>
      <c r="G543" s="17">
        <f t="shared" si="102"/>
        <v>2</v>
      </c>
      <c r="S543">
        <f t="shared" si="92"/>
        <v>0</v>
      </c>
      <c r="T543">
        <f t="shared" si="93"/>
        <v>3.2</v>
      </c>
      <c r="U543">
        <f t="shared" si="94"/>
        <v>0.88888888888888895</v>
      </c>
      <c r="W543">
        <f t="shared" si="95"/>
        <v>550</v>
      </c>
      <c r="X543">
        <f t="shared" si="96"/>
        <v>135.9666</v>
      </c>
      <c r="Y543">
        <f t="shared" si="97"/>
        <v>0.42751772657777787</v>
      </c>
      <c r="Z543">
        <f>Table1[[#This Row],[Accel (N)]]+Table1[[#This Row],[RR (N)]]+Table1[[#This Row],[Aero Drag (N)]]</f>
        <v>686.39411772657775</v>
      </c>
      <c r="AA543">
        <f>Table1[[#This Row],[Total (N)]]*((E543/3.6)/1000)</f>
        <v>0.61012810464584688</v>
      </c>
      <c r="AB543">
        <f>Table1[[#This Row],[Power (kW)]]*1000</f>
        <v>610.12810464584686</v>
      </c>
      <c r="AC543">
        <f>(Table1[[#This Row],[Power (kW)]]*1000)*D543</f>
        <v>326418.53598552808</v>
      </c>
      <c r="AD543" s="25">
        <f t="shared" si="98"/>
        <v>0</v>
      </c>
      <c r="AE543" s="25">
        <f t="shared" si="99"/>
        <v>610.12810464584686</v>
      </c>
      <c r="AF543" s="25">
        <f>SUM($AD$8:AD543)</f>
        <v>366303.40737082518</v>
      </c>
      <c r="AG543" s="25">
        <f>SUM($AE$8:AE543)</f>
        <v>919809.94818657683</v>
      </c>
      <c r="AH543" s="25"/>
      <c r="AI543" s="37">
        <f>SUM($AD$8:AD543)</f>
        <v>366303.40737082518</v>
      </c>
      <c r="AJ543" s="37">
        <f>SUM($AE$8:AE543)</f>
        <v>919809.94818657683</v>
      </c>
      <c r="AK543" s="37">
        <f t="shared" si="100"/>
        <v>256412.38515957762</v>
      </c>
    </row>
    <row r="544" spans="2:37" x14ac:dyDescent="0.3">
      <c r="B544" s="3" t="s">
        <v>47</v>
      </c>
      <c r="C544" s="3">
        <v>536</v>
      </c>
      <c r="D544" s="3">
        <v>536</v>
      </c>
      <c r="E544" s="10">
        <v>5.2</v>
      </c>
      <c r="F544" s="17">
        <f t="shared" si="101"/>
        <v>0.69444444444444431</v>
      </c>
      <c r="G544" s="17">
        <f t="shared" si="102"/>
        <v>2.4999999999999996</v>
      </c>
      <c r="S544">
        <f t="shared" si="92"/>
        <v>0</v>
      </c>
      <c r="T544">
        <f t="shared" si="93"/>
        <v>5.2</v>
      </c>
      <c r="U544">
        <f t="shared" si="94"/>
        <v>1.4444444444444444</v>
      </c>
      <c r="W544">
        <f t="shared" si="95"/>
        <v>687.49999999999989</v>
      </c>
      <c r="X544">
        <f t="shared" si="96"/>
        <v>135.9666</v>
      </c>
      <c r="Y544">
        <f t="shared" si="97"/>
        <v>1.1289139967444446</v>
      </c>
      <c r="Z544">
        <f>Table1[[#This Row],[Accel (N)]]+Table1[[#This Row],[RR (N)]]+Table1[[#This Row],[Aero Drag (N)]]</f>
        <v>824.59551399674433</v>
      </c>
      <c r="AA544">
        <f>Table1[[#This Row],[Total (N)]]*((E544/3.6)/1000)</f>
        <v>1.1910824091064085</v>
      </c>
      <c r="AB544">
        <f>Table1[[#This Row],[Power (kW)]]*1000</f>
        <v>1191.0824091064085</v>
      </c>
      <c r="AC544">
        <f>(Table1[[#This Row],[Power (kW)]]*1000)*D544</f>
        <v>638420.17128103494</v>
      </c>
      <c r="AD544" s="25">
        <f t="shared" si="98"/>
        <v>0</v>
      </c>
      <c r="AE544" s="25">
        <f t="shared" si="99"/>
        <v>1191.0824091064085</v>
      </c>
      <c r="AF544" s="25">
        <f>SUM($AD$8:AD544)</f>
        <v>366303.40737082518</v>
      </c>
      <c r="AG544" s="25">
        <f>SUM($AE$8:AE544)</f>
        <v>921001.03059568326</v>
      </c>
      <c r="AH544" s="25"/>
      <c r="AI544" s="37">
        <f>SUM($AD$8:AD544)</f>
        <v>366303.40737082518</v>
      </c>
      <c r="AJ544" s="37">
        <f>SUM($AE$8:AE544)</f>
        <v>921001.03059568326</v>
      </c>
      <c r="AK544" s="37">
        <f t="shared" si="100"/>
        <v>256412.38515957762</v>
      </c>
    </row>
    <row r="545" spans="2:37" x14ac:dyDescent="0.3">
      <c r="B545" s="3" t="s">
        <v>47</v>
      </c>
      <c r="C545" s="3">
        <v>537</v>
      </c>
      <c r="D545" s="3">
        <v>537</v>
      </c>
      <c r="E545" s="10">
        <v>8.1999999999999993</v>
      </c>
      <c r="F545" s="17">
        <f t="shared" si="101"/>
        <v>1.0833333333333333</v>
      </c>
      <c r="G545" s="17">
        <f t="shared" si="102"/>
        <v>3.9</v>
      </c>
      <c r="S545">
        <f t="shared" si="92"/>
        <v>0</v>
      </c>
      <c r="T545">
        <f t="shared" si="93"/>
        <v>8.1999999999999993</v>
      </c>
      <c r="U545">
        <f t="shared" si="94"/>
        <v>2.2777777777777777</v>
      </c>
      <c r="W545">
        <f t="shared" si="95"/>
        <v>1072.5</v>
      </c>
      <c r="X545">
        <f t="shared" si="96"/>
        <v>135.9666</v>
      </c>
      <c r="Y545">
        <f t="shared" si="97"/>
        <v>2.8072550717861113</v>
      </c>
      <c r="Z545">
        <f>Table1[[#This Row],[Accel (N)]]+Table1[[#This Row],[RR (N)]]+Table1[[#This Row],[Aero Drag (N)]]</f>
        <v>1211.2738550717861</v>
      </c>
      <c r="AA545">
        <f>Table1[[#This Row],[Total (N)]]*((E545/3.6)/1000)</f>
        <v>2.7590126698857351</v>
      </c>
      <c r="AB545">
        <f>Table1[[#This Row],[Power (kW)]]*1000</f>
        <v>2759.0126698857352</v>
      </c>
      <c r="AC545">
        <f>(Table1[[#This Row],[Power (kW)]]*1000)*D545</f>
        <v>1481589.8037286398</v>
      </c>
      <c r="AD545" s="25">
        <f t="shared" si="98"/>
        <v>0</v>
      </c>
      <c r="AE545" s="25">
        <f t="shared" si="99"/>
        <v>2759.0126698857352</v>
      </c>
      <c r="AF545" s="25">
        <f>SUM($AD$8:AD545)</f>
        <v>366303.40737082518</v>
      </c>
      <c r="AG545" s="25">
        <f>SUM($AE$8:AE545)</f>
        <v>923760.04326556902</v>
      </c>
      <c r="AH545" s="25"/>
      <c r="AI545" s="37">
        <f>SUM($AD$8:AD545)</f>
        <v>366303.40737082518</v>
      </c>
      <c r="AJ545" s="37">
        <f>SUM($AE$8:AE545)</f>
        <v>923760.04326556902</v>
      </c>
      <c r="AK545" s="37">
        <f t="shared" si="100"/>
        <v>256412.38515957762</v>
      </c>
    </row>
    <row r="546" spans="2:37" x14ac:dyDescent="0.3">
      <c r="B546" s="3" t="s">
        <v>47</v>
      </c>
      <c r="C546" s="3">
        <v>538</v>
      </c>
      <c r="D546" s="3">
        <v>538</v>
      </c>
      <c r="E546" s="10">
        <v>13</v>
      </c>
      <c r="F546" s="17">
        <f t="shared" si="101"/>
        <v>1.4722222222222223</v>
      </c>
      <c r="G546" s="17">
        <f t="shared" si="102"/>
        <v>5.3000000000000007</v>
      </c>
      <c r="S546">
        <f t="shared" si="92"/>
        <v>0</v>
      </c>
      <c r="T546">
        <f t="shared" si="93"/>
        <v>13</v>
      </c>
      <c r="U546">
        <f t="shared" si="94"/>
        <v>3.6111111111111112</v>
      </c>
      <c r="W546">
        <f t="shared" si="95"/>
        <v>1457.5</v>
      </c>
      <c r="X546">
        <f t="shared" si="96"/>
        <v>135.9666</v>
      </c>
      <c r="Y546">
        <f t="shared" si="97"/>
        <v>7.0557124796527786</v>
      </c>
      <c r="Z546">
        <f>Table1[[#This Row],[Accel (N)]]+Table1[[#This Row],[RR (N)]]+Table1[[#This Row],[Aero Drag (N)]]</f>
        <v>1600.5223124796528</v>
      </c>
      <c r="AA546">
        <f>Table1[[#This Row],[Total (N)]]*((E546/3.6)/1000)</f>
        <v>5.7796639061765234</v>
      </c>
      <c r="AB546">
        <f>Table1[[#This Row],[Power (kW)]]*1000</f>
        <v>5779.6639061765236</v>
      </c>
      <c r="AC546">
        <f>(Table1[[#This Row],[Power (kW)]]*1000)*D546</f>
        <v>3109459.1815229696</v>
      </c>
      <c r="AD546" s="25">
        <f t="shared" si="98"/>
        <v>0</v>
      </c>
      <c r="AE546" s="25">
        <f t="shared" si="99"/>
        <v>5779.6639061765236</v>
      </c>
      <c r="AF546" s="25">
        <f>SUM($AD$8:AD546)</f>
        <v>366303.40737082518</v>
      </c>
      <c r="AG546" s="25">
        <f>SUM($AE$8:AE546)</f>
        <v>929539.7071717456</v>
      </c>
      <c r="AH546" s="25"/>
      <c r="AI546" s="37">
        <f>SUM($AD$8:AD546)</f>
        <v>366303.40737082518</v>
      </c>
      <c r="AJ546" s="37">
        <f>SUM($AE$8:AE546)</f>
        <v>929539.7071717456</v>
      </c>
      <c r="AK546" s="37">
        <f t="shared" si="100"/>
        <v>256412.38515957762</v>
      </c>
    </row>
    <row r="547" spans="2:37" x14ac:dyDescent="0.3">
      <c r="B547" s="3" t="s">
        <v>47</v>
      </c>
      <c r="C547" s="3">
        <v>539</v>
      </c>
      <c r="D547" s="3">
        <v>539</v>
      </c>
      <c r="E547" s="10">
        <v>18.8</v>
      </c>
      <c r="F547" s="17">
        <f t="shared" si="101"/>
        <v>1.4027777777777779</v>
      </c>
      <c r="G547" s="17">
        <f t="shared" si="102"/>
        <v>5.0500000000000007</v>
      </c>
      <c r="S547">
        <f t="shared" si="92"/>
        <v>0</v>
      </c>
      <c r="T547">
        <f t="shared" si="93"/>
        <v>18.8</v>
      </c>
      <c r="U547">
        <f t="shared" si="94"/>
        <v>5.2222222222222223</v>
      </c>
      <c r="W547">
        <f t="shared" si="95"/>
        <v>1388.7500000000002</v>
      </c>
      <c r="X547">
        <f t="shared" si="96"/>
        <v>135.9666</v>
      </c>
      <c r="Y547">
        <f t="shared" si="97"/>
        <v>14.756041531411112</v>
      </c>
      <c r="Z547">
        <f>Table1[[#This Row],[Accel (N)]]+Table1[[#This Row],[RR (N)]]+Table1[[#This Row],[Aero Drag (N)]]</f>
        <v>1539.4726415314112</v>
      </c>
      <c r="AA547">
        <f>Table1[[#This Row],[Total (N)]]*((E547/3.6)/1000)</f>
        <v>8.0394682391084817</v>
      </c>
      <c r="AB547">
        <f>Table1[[#This Row],[Power (kW)]]*1000</f>
        <v>8039.4682391084816</v>
      </c>
      <c r="AC547">
        <f>(Table1[[#This Row],[Power (kW)]]*1000)*D547</f>
        <v>4333273.380879472</v>
      </c>
      <c r="AD547" s="25">
        <f t="shared" si="98"/>
        <v>0</v>
      </c>
      <c r="AE547" s="25">
        <f t="shared" si="99"/>
        <v>8039.4682391084816</v>
      </c>
      <c r="AF547" s="25">
        <f>SUM($AD$8:AD547)</f>
        <v>366303.40737082518</v>
      </c>
      <c r="AG547" s="25">
        <f>SUM($AE$8:AE547)</f>
        <v>937579.17541085405</v>
      </c>
      <c r="AH547" s="25"/>
      <c r="AI547" s="37">
        <f>SUM($AD$8:AD547)</f>
        <v>366303.40737082518</v>
      </c>
      <c r="AJ547" s="37">
        <f>SUM($AE$8:AE547)</f>
        <v>937579.17541085405</v>
      </c>
      <c r="AK547" s="37">
        <f t="shared" si="100"/>
        <v>256412.38515957762</v>
      </c>
    </row>
    <row r="548" spans="2:37" x14ac:dyDescent="0.3">
      <c r="B548" s="3" t="s">
        <v>47</v>
      </c>
      <c r="C548" s="3">
        <v>540</v>
      </c>
      <c r="D548" s="3">
        <v>540</v>
      </c>
      <c r="E548" s="10">
        <v>23.1</v>
      </c>
      <c r="F548" s="17">
        <f t="shared" si="101"/>
        <v>0.79166666666666652</v>
      </c>
      <c r="G548" s="17">
        <f t="shared" si="102"/>
        <v>2.8499999999999996</v>
      </c>
      <c r="S548">
        <f t="shared" si="92"/>
        <v>0</v>
      </c>
      <c r="T548">
        <f t="shared" si="93"/>
        <v>23.1</v>
      </c>
      <c r="U548">
        <f t="shared" si="94"/>
        <v>6.416666666666667</v>
      </c>
      <c r="W548">
        <f t="shared" si="95"/>
        <v>783.74999999999989</v>
      </c>
      <c r="X548">
        <f t="shared" si="96"/>
        <v>135.9666</v>
      </c>
      <c r="Y548">
        <f t="shared" si="97"/>
        <v>22.278099031168754</v>
      </c>
      <c r="Z548">
        <f>Table1[[#This Row],[Accel (N)]]+Table1[[#This Row],[RR (N)]]+Table1[[#This Row],[Aero Drag (N)]]</f>
        <v>941.99469903116858</v>
      </c>
      <c r="AA548">
        <f>Table1[[#This Row],[Total (N)]]*((E548/3.6)/1000)</f>
        <v>6.0444659854499987</v>
      </c>
      <c r="AB548">
        <f>Table1[[#This Row],[Power (kW)]]*1000</f>
        <v>6044.4659854499987</v>
      </c>
      <c r="AC548">
        <f>(Table1[[#This Row],[Power (kW)]]*1000)*D548</f>
        <v>3264011.6321429992</v>
      </c>
      <c r="AD548" s="25">
        <f t="shared" si="98"/>
        <v>0</v>
      </c>
      <c r="AE548" s="25">
        <f t="shared" si="99"/>
        <v>6044.4659854499987</v>
      </c>
      <c r="AF548" s="25">
        <f>SUM($AD$8:AD548)</f>
        <v>366303.40737082518</v>
      </c>
      <c r="AG548" s="25">
        <f>SUM($AE$8:AE548)</f>
        <v>943623.64139630401</v>
      </c>
      <c r="AH548" s="25"/>
      <c r="AI548" s="37">
        <f>SUM($AD$8:AD548)</f>
        <v>366303.40737082518</v>
      </c>
      <c r="AJ548" s="37">
        <f>SUM($AE$8:AE548)</f>
        <v>943623.64139630401</v>
      </c>
      <c r="AK548" s="37">
        <f t="shared" si="100"/>
        <v>256412.38515957762</v>
      </c>
    </row>
    <row r="549" spans="2:37" x14ac:dyDescent="0.3">
      <c r="B549" s="3" t="s">
        <v>47</v>
      </c>
      <c r="C549" s="3">
        <v>541</v>
      </c>
      <c r="D549" s="3">
        <v>541</v>
      </c>
      <c r="E549" s="10">
        <v>24.5</v>
      </c>
      <c r="F549" s="17">
        <f t="shared" si="101"/>
        <v>0.19444444444444425</v>
      </c>
      <c r="G549" s="17">
        <f t="shared" si="102"/>
        <v>0.69999999999999929</v>
      </c>
      <c r="S549">
        <f t="shared" si="92"/>
        <v>0</v>
      </c>
      <c r="T549">
        <f t="shared" si="93"/>
        <v>24.5</v>
      </c>
      <c r="U549">
        <f t="shared" si="94"/>
        <v>6.8055555555555554</v>
      </c>
      <c r="W549">
        <f t="shared" si="95"/>
        <v>192.4999999999998</v>
      </c>
      <c r="X549">
        <f t="shared" si="96"/>
        <v>135.9666</v>
      </c>
      <c r="Y549">
        <f t="shared" si="97"/>
        <v>25.060304236163194</v>
      </c>
      <c r="Z549">
        <f>Table1[[#This Row],[Accel (N)]]+Table1[[#This Row],[RR (N)]]+Table1[[#This Row],[Aero Drag (N)]]</f>
        <v>353.52690423616298</v>
      </c>
      <c r="AA549">
        <f>Table1[[#This Row],[Total (N)]]*((E549/3.6)/1000)</f>
        <v>2.4059469871627757</v>
      </c>
      <c r="AB549">
        <f>Table1[[#This Row],[Power (kW)]]*1000</f>
        <v>2405.9469871627757</v>
      </c>
      <c r="AC549">
        <f>(Table1[[#This Row],[Power (kW)]]*1000)*D549</f>
        <v>1301617.3200550617</v>
      </c>
      <c r="AD549" s="25">
        <f t="shared" si="98"/>
        <v>0</v>
      </c>
      <c r="AE549" s="25">
        <f t="shared" si="99"/>
        <v>2405.9469871627757</v>
      </c>
      <c r="AF549" s="25">
        <f>SUM($AD$8:AD549)</f>
        <v>366303.40737082518</v>
      </c>
      <c r="AG549" s="25">
        <f>SUM($AE$8:AE549)</f>
        <v>946029.58838346682</v>
      </c>
      <c r="AH549" s="25"/>
      <c r="AI549" s="37">
        <f>SUM($AD$8:AD549)</f>
        <v>366303.40737082518</v>
      </c>
      <c r="AJ549" s="37">
        <f>SUM($AE$8:AE549)</f>
        <v>946029.58838346682</v>
      </c>
      <c r="AK549" s="37">
        <f t="shared" si="100"/>
        <v>256412.38515957762</v>
      </c>
    </row>
    <row r="550" spans="2:37" x14ac:dyDescent="0.3">
      <c r="B550" s="3" t="s">
        <v>47</v>
      </c>
      <c r="C550" s="3">
        <v>542</v>
      </c>
      <c r="D550" s="3">
        <v>542</v>
      </c>
      <c r="E550" s="10">
        <v>24.5</v>
      </c>
      <c r="F550" s="17">
        <f t="shared" si="101"/>
        <v>-2.7777777777777679E-2</v>
      </c>
      <c r="G550" s="17">
        <f t="shared" si="102"/>
        <v>-9.9999999999999645E-2</v>
      </c>
      <c r="S550">
        <f t="shared" si="92"/>
        <v>0</v>
      </c>
      <c r="T550">
        <f t="shared" si="93"/>
        <v>24.5</v>
      </c>
      <c r="U550">
        <f t="shared" si="94"/>
        <v>6.8055555555555554</v>
      </c>
      <c r="W550">
        <f t="shared" si="95"/>
        <v>-27.499999999999901</v>
      </c>
      <c r="X550">
        <f t="shared" si="96"/>
        <v>135.9666</v>
      </c>
      <c r="Y550">
        <f t="shared" si="97"/>
        <v>25.060304236163194</v>
      </c>
      <c r="Z550">
        <f>Table1[[#This Row],[Accel (N)]]+Table1[[#This Row],[RR (N)]]+Table1[[#This Row],[Aero Drag (N)]]</f>
        <v>133.52690423616329</v>
      </c>
      <c r="AA550">
        <f>Table1[[#This Row],[Total (N)]]*((E550/3.6)/1000)</f>
        <v>0.90872476494055565</v>
      </c>
      <c r="AB550">
        <f>Table1[[#This Row],[Power (kW)]]*1000</f>
        <v>908.7247649405557</v>
      </c>
      <c r="AC550">
        <f>(Table1[[#This Row],[Power (kW)]]*1000)*D550</f>
        <v>492528.8225977812</v>
      </c>
      <c r="AD550" s="25">
        <f t="shared" si="98"/>
        <v>0</v>
      </c>
      <c r="AE550" s="25">
        <f t="shared" si="99"/>
        <v>908.7247649405557</v>
      </c>
      <c r="AF550" s="25">
        <f>SUM($AD$8:AD550)</f>
        <v>366303.40737082518</v>
      </c>
      <c r="AG550" s="25">
        <f>SUM($AE$8:AE550)</f>
        <v>946938.31314840738</v>
      </c>
      <c r="AH550" s="25"/>
      <c r="AI550" s="37">
        <f>SUM($AD$8:AD550)</f>
        <v>366303.40737082518</v>
      </c>
      <c r="AJ550" s="37">
        <f>SUM($AE$8:AE550)</f>
        <v>946938.31314840738</v>
      </c>
      <c r="AK550" s="37">
        <f t="shared" si="100"/>
        <v>256412.38515957762</v>
      </c>
    </row>
    <row r="551" spans="2:37" x14ac:dyDescent="0.3">
      <c r="B551" s="3" t="s">
        <v>47</v>
      </c>
      <c r="C551" s="3">
        <v>543</v>
      </c>
      <c r="D551" s="3">
        <v>543</v>
      </c>
      <c r="E551" s="10">
        <v>24.3</v>
      </c>
      <c r="F551" s="17">
        <f t="shared" si="101"/>
        <v>-0.12499999999999981</v>
      </c>
      <c r="G551" s="17">
        <f t="shared" si="102"/>
        <v>-0.44999999999999929</v>
      </c>
      <c r="S551">
        <f t="shared" si="92"/>
        <v>0</v>
      </c>
      <c r="T551">
        <f t="shared" si="93"/>
        <v>24.3</v>
      </c>
      <c r="U551">
        <f t="shared" si="94"/>
        <v>6.75</v>
      </c>
      <c r="W551">
        <f t="shared" si="95"/>
        <v>-123.7499999999998</v>
      </c>
      <c r="X551">
        <f t="shared" si="96"/>
        <v>135.9666</v>
      </c>
      <c r="Y551">
        <f t="shared" si="97"/>
        <v>24.652826403018754</v>
      </c>
      <c r="Z551">
        <f>Table1[[#This Row],[Accel (N)]]+Table1[[#This Row],[RR (N)]]+Table1[[#This Row],[Aero Drag (N)]]</f>
        <v>36.869426403018949</v>
      </c>
      <c r="AA551">
        <f>Table1[[#This Row],[Total (N)]]*((E551/3.6)/1000)</f>
        <v>0.24886862822037789</v>
      </c>
      <c r="AB551">
        <f>Table1[[#This Row],[Power (kW)]]*1000</f>
        <v>248.8686282203779</v>
      </c>
      <c r="AC551">
        <f>(Table1[[#This Row],[Power (kW)]]*1000)*D551</f>
        <v>135135.66512366521</v>
      </c>
      <c r="AD551" s="25">
        <f t="shared" si="98"/>
        <v>0</v>
      </c>
      <c r="AE551" s="25">
        <f t="shared" si="99"/>
        <v>248.8686282203779</v>
      </c>
      <c r="AF551" s="25">
        <f>SUM($AD$8:AD551)</f>
        <v>366303.40737082518</v>
      </c>
      <c r="AG551" s="25">
        <f>SUM($AE$8:AE551)</f>
        <v>947187.18177662778</v>
      </c>
      <c r="AH551" s="25"/>
      <c r="AI551" s="37">
        <f>SUM($AD$8:AD551)</f>
        <v>366303.40737082518</v>
      </c>
      <c r="AJ551" s="37">
        <f>SUM($AE$8:AE551)</f>
        <v>947187.18177662778</v>
      </c>
      <c r="AK551" s="37">
        <f t="shared" si="100"/>
        <v>256412.38515957762</v>
      </c>
    </row>
    <row r="552" spans="2:37" x14ac:dyDescent="0.3">
      <c r="B552" s="3" t="s">
        <v>47</v>
      </c>
      <c r="C552" s="3">
        <v>544</v>
      </c>
      <c r="D552" s="3">
        <v>544</v>
      </c>
      <c r="E552" s="10">
        <v>23.6</v>
      </c>
      <c r="F552" s="17">
        <f t="shared" si="101"/>
        <v>-0.27777777777777779</v>
      </c>
      <c r="G552" s="17">
        <f t="shared" si="102"/>
        <v>-1</v>
      </c>
      <c r="S552">
        <f t="shared" si="92"/>
        <v>0</v>
      </c>
      <c r="T552">
        <f t="shared" si="93"/>
        <v>23.6</v>
      </c>
      <c r="U552">
        <f t="shared" si="94"/>
        <v>6.5555555555555554</v>
      </c>
      <c r="W552">
        <f t="shared" si="95"/>
        <v>-275</v>
      </c>
      <c r="X552">
        <f t="shared" si="96"/>
        <v>135.9666</v>
      </c>
      <c r="Y552">
        <f t="shared" si="97"/>
        <v>23.252956347144444</v>
      </c>
      <c r="Z552">
        <f>Table1[[#This Row],[Accel (N)]]+Table1[[#This Row],[RR (N)]]+Table1[[#This Row],[Aero Drag (N)]]</f>
        <v>-115.78044365285555</v>
      </c>
      <c r="AA552">
        <f>Table1[[#This Row],[Total (N)]]*((E552/3.6)/1000)</f>
        <v>-0.75900513061316421</v>
      </c>
      <c r="AB552">
        <f>Table1[[#This Row],[Power (kW)]]*1000</f>
        <v>-759.00513061316417</v>
      </c>
      <c r="AC552">
        <f>(Table1[[#This Row],[Power (kW)]]*1000)*D552</f>
        <v>-412898.79105356132</v>
      </c>
      <c r="AD552" s="25">
        <f t="shared" si="98"/>
        <v>759.00513061316417</v>
      </c>
      <c r="AE552" s="25">
        <f t="shared" si="99"/>
        <v>0</v>
      </c>
      <c r="AF552" s="25">
        <f>SUM($AD$8:AD552)</f>
        <v>367062.41250143835</v>
      </c>
      <c r="AG552" s="25">
        <f>SUM($AE$8:AE552)</f>
        <v>947187.18177662778</v>
      </c>
      <c r="AH552" s="25"/>
      <c r="AI552" s="37">
        <f>SUM($AD$8:AD552)</f>
        <v>367062.41250143835</v>
      </c>
      <c r="AJ552" s="37">
        <f>SUM($AE$8:AE552)</f>
        <v>947187.18177662778</v>
      </c>
      <c r="AK552" s="37">
        <f t="shared" si="100"/>
        <v>256943.68875100682</v>
      </c>
    </row>
    <row r="553" spans="2:37" x14ac:dyDescent="0.3">
      <c r="B553" s="3" t="s">
        <v>47</v>
      </c>
      <c r="C553" s="3">
        <v>545</v>
      </c>
      <c r="D553" s="3">
        <v>545</v>
      </c>
      <c r="E553" s="10">
        <v>22.3</v>
      </c>
      <c r="F553" s="17">
        <f t="shared" si="101"/>
        <v>-0.4861111111111111</v>
      </c>
      <c r="G553" s="17">
        <f t="shared" si="102"/>
        <v>-1.75</v>
      </c>
      <c r="S553">
        <f t="shared" si="92"/>
        <v>0</v>
      </c>
      <c r="T553">
        <f t="shared" si="93"/>
        <v>22.3</v>
      </c>
      <c r="U553">
        <f t="shared" si="94"/>
        <v>6.1944444444444446</v>
      </c>
      <c r="W553">
        <f t="shared" si="95"/>
        <v>-481.25</v>
      </c>
      <c r="X553">
        <f t="shared" si="96"/>
        <v>135.9666</v>
      </c>
      <c r="Y553">
        <f t="shared" si="97"/>
        <v>20.761747094713201</v>
      </c>
      <c r="Z553">
        <f>Table1[[#This Row],[Accel (N)]]+Table1[[#This Row],[RR (N)]]+Table1[[#This Row],[Aero Drag (N)]]</f>
        <v>-324.52165290528683</v>
      </c>
      <c r="AA553">
        <f>Table1[[#This Row],[Total (N)]]*((E553/3.6)/1000)</f>
        <v>-2.0102313499410824</v>
      </c>
      <c r="AB553">
        <f>Table1[[#This Row],[Power (kW)]]*1000</f>
        <v>-2010.2313499410825</v>
      </c>
      <c r="AC553">
        <f>(Table1[[#This Row],[Power (kW)]]*1000)*D553</f>
        <v>-1095576.0857178899</v>
      </c>
      <c r="AD553" s="25">
        <f t="shared" si="98"/>
        <v>2010.2313499410825</v>
      </c>
      <c r="AE553" s="25">
        <f t="shared" si="99"/>
        <v>0</v>
      </c>
      <c r="AF553" s="25">
        <f>SUM($AD$8:AD553)</f>
        <v>369072.64385137946</v>
      </c>
      <c r="AG553" s="25">
        <f>SUM($AE$8:AE553)</f>
        <v>947187.18177662778</v>
      </c>
      <c r="AH553" s="25"/>
      <c r="AI553" s="37">
        <f>SUM($AD$8:AD553)</f>
        <v>369072.64385137946</v>
      </c>
      <c r="AJ553" s="37">
        <f>SUM($AE$8:AE553)</f>
        <v>947187.18177662778</v>
      </c>
      <c r="AK553" s="37">
        <f t="shared" si="100"/>
        <v>258350.85069596561</v>
      </c>
    </row>
    <row r="554" spans="2:37" x14ac:dyDescent="0.3">
      <c r="B554" s="3" t="s">
        <v>47</v>
      </c>
      <c r="C554" s="3">
        <v>546</v>
      </c>
      <c r="D554" s="3">
        <v>546</v>
      </c>
      <c r="E554" s="10">
        <v>20.100000000000001</v>
      </c>
      <c r="F554" s="17">
        <f t="shared" si="101"/>
        <v>-0.5277777777777779</v>
      </c>
      <c r="G554" s="17">
        <f t="shared" si="102"/>
        <v>-1.9000000000000004</v>
      </c>
      <c r="S554">
        <f t="shared" si="92"/>
        <v>0</v>
      </c>
      <c r="T554">
        <f t="shared" si="93"/>
        <v>20.100000000000001</v>
      </c>
      <c r="U554">
        <f t="shared" si="94"/>
        <v>5.5833333333333339</v>
      </c>
      <c r="W554">
        <f t="shared" si="95"/>
        <v>-522.50000000000011</v>
      </c>
      <c r="X554">
        <f t="shared" si="96"/>
        <v>135.9666</v>
      </c>
      <c r="Y554">
        <f t="shared" si="97"/>
        <v>16.867327804168756</v>
      </c>
      <c r="Z554">
        <f>Table1[[#This Row],[Accel (N)]]+Table1[[#This Row],[RR (N)]]+Table1[[#This Row],[Aero Drag (N)]]</f>
        <v>-369.66607219583136</v>
      </c>
      <c r="AA554">
        <f>Table1[[#This Row],[Total (N)]]*((E554/3.6)/1000)</f>
        <v>-2.0639689030933921</v>
      </c>
      <c r="AB554">
        <f>Table1[[#This Row],[Power (kW)]]*1000</f>
        <v>-2063.9689030933919</v>
      </c>
      <c r="AC554">
        <f>(Table1[[#This Row],[Power (kW)]]*1000)*D554</f>
        <v>-1126927.021088992</v>
      </c>
      <c r="AD554" s="25">
        <f t="shared" si="98"/>
        <v>2063.9689030933919</v>
      </c>
      <c r="AE554" s="25">
        <f t="shared" si="99"/>
        <v>0</v>
      </c>
      <c r="AF554" s="25">
        <f>SUM($AD$8:AD554)</f>
        <v>371136.61275447282</v>
      </c>
      <c r="AG554" s="25">
        <f>SUM($AE$8:AE554)</f>
        <v>947187.18177662778</v>
      </c>
      <c r="AH554" s="25"/>
      <c r="AI554" s="37">
        <f>SUM($AD$8:AD554)</f>
        <v>371136.61275447282</v>
      </c>
      <c r="AJ554" s="37">
        <f>SUM($AE$8:AE554)</f>
        <v>947187.18177662778</v>
      </c>
      <c r="AK554" s="37">
        <f t="shared" si="100"/>
        <v>259795.62892813096</v>
      </c>
    </row>
    <row r="555" spans="2:37" x14ac:dyDescent="0.3">
      <c r="B555" s="3" t="s">
        <v>47</v>
      </c>
      <c r="C555" s="3">
        <v>547</v>
      </c>
      <c r="D555" s="3">
        <v>547</v>
      </c>
      <c r="E555" s="10">
        <v>18.5</v>
      </c>
      <c r="F555" s="17">
        <f t="shared" si="101"/>
        <v>-0.40277777777777807</v>
      </c>
      <c r="G555" s="17">
        <f t="shared" si="102"/>
        <v>-1.4500000000000011</v>
      </c>
      <c r="S555">
        <f t="shared" si="92"/>
        <v>0</v>
      </c>
      <c r="T555">
        <f t="shared" si="93"/>
        <v>18.5</v>
      </c>
      <c r="U555">
        <f t="shared" si="94"/>
        <v>5.1388888888888884</v>
      </c>
      <c r="W555">
        <f t="shared" si="95"/>
        <v>-398.75000000000028</v>
      </c>
      <c r="X555">
        <f t="shared" si="96"/>
        <v>135.9666</v>
      </c>
      <c r="Y555">
        <f t="shared" si="97"/>
        <v>14.288861515746527</v>
      </c>
      <c r="Z555">
        <f>Table1[[#This Row],[Accel (N)]]+Table1[[#This Row],[RR (N)]]+Table1[[#This Row],[Aero Drag (N)]]</f>
        <v>-248.49453848425372</v>
      </c>
      <c r="AA555">
        <f>Table1[[#This Row],[Total (N)]]*((E555/3.6)/1000)</f>
        <v>-1.2769858227663036</v>
      </c>
      <c r="AB555">
        <f>Table1[[#This Row],[Power (kW)]]*1000</f>
        <v>-1276.9858227663035</v>
      </c>
      <c r="AC555">
        <f>(Table1[[#This Row],[Power (kW)]]*1000)*D555</f>
        <v>-698511.24505316804</v>
      </c>
      <c r="AD555" s="25">
        <f t="shared" si="98"/>
        <v>1276.9858227663035</v>
      </c>
      <c r="AE555" s="25">
        <f t="shared" si="99"/>
        <v>0</v>
      </c>
      <c r="AF555" s="25">
        <f>SUM($AD$8:AD555)</f>
        <v>372413.59857723914</v>
      </c>
      <c r="AG555" s="25">
        <f>SUM($AE$8:AE555)</f>
        <v>947187.18177662778</v>
      </c>
      <c r="AH555" s="25"/>
      <c r="AI555" s="37">
        <f>SUM($AD$8:AD555)</f>
        <v>372413.59857723914</v>
      </c>
      <c r="AJ555" s="37">
        <f>SUM($AE$8:AE555)</f>
        <v>947187.18177662778</v>
      </c>
      <c r="AK555" s="37">
        <f t="shared" si="100"/>
        <v>260689.51900406738</v>
      </c>
    </row>
    <row r="556" spans="2:37" x14ac:dyDescent="0.3">
      <c r="B556" s="3" t="s">
        <v>47</v>
      </c>
      <c r="C556" s="3">
        <v>548</v>
      </c>
      <c r="D556" s="3">
        <v>548</v>
      </c>
      <c r="E556" s="10">
        <v>17.2</v>
      </c>
      <c r="F556" s="17">
        <f t="shared" si="101"/>
        <v>-0.30555555555555547</v>
      </c>
      <c r="G556" s="17">
        <f t="shared" si="102"/>
        <v>-1.0999999999999996</v>
      </c>
      <c r="S556">
        <f t="shared" si="92"/>
        <v>0</v>
      </c>
      <c r="T556">
        <f t="shared" si="93"/>
        <v>17.2</v>
      </c>
      <c r="U556">
        <f t="shared" si="94"/>
        <v>4.7777777777777777</v>
      </c>
      <c r="W556">
        <f t="shared" si="95"/>
        <v>-302.49999999999989</v>
      </c>
      <c r="X556">
        <f t="shared" si="96"/>
        <v>135.9666</v>
      </c>
      <c r="Y556">
        <f t="shared" si="97"/>
        <v>12.351254319411112</v>
      </c>
      <c r="Z556">
        <f>Table1[[#This Row],[Accel (N)]]+Table1[[#This Row],[RR (N)]]+Table1[[#This Row],[Aero Drag (N)]]</f>
        <v>-154.18214568058877</v>
      </c>
      <c r="AA556">
        <f>Table1[[#This Row],[Total (N)]]*((E556/3.6)/1000)</f>
        <v>-0.73664802936281304</v>
      </c>
      <c r="AB556">
        <f>Table1[[#This Row],[Power (kW)]]*1000</f>
        <v>-736.64802936281308</v>
      </c>
      <c r="AC556">
        <f>(Table1[[#This Row],[Power (kW)]]*1000)*D556</f>
        <v>-403683.12009082158</v>
      </c>
      <c r="AD556" s="25">
        <f t="shared" si="98"/>
        <v>736.64802936281308</v>
      </c>
      <c r="AE556" s="25">
        <f t="shared" si="99"/>
        <v>0</v>
      </c>
      <c r="AF556" s="25">
        <f>SUM($AD$8:AD556)</f>
        <v>373150.24660660198</v>
      </c>
      <c r="AG556" s="25">
        <f>SUM($AE$8:AE556)</f>
        <v>947187.18177662778</v>
      </c>
      <c r="AH556" s="25"/>
      <c r="AI556" s="37">
        <f>SUM($AD$8:AD556)</f>
        <v>373150.24660660198</v>
      </c>
      <c r="AJ556" s="37">
        <f>SUM($AE$8:AE556)</f>
        <v>947187.18177662778</v>
      </c>
      <c r="AK556" s="37">
        <f t="shared" si="100"/>
        <v>261205.17262462137</v>
      </c>
    </row>
    <row r="557" spans="2:37" x14ac:dyDescent="0.3">
      <c r="B557" s="3" t="s">
        <v>47</v>
      </c>
      <c r="C557" s="3">
        <v>549</v>
      </c>
      <c r="D557" s="3">
        <v>549</v>
      </c>
      <c r="E557" s="10">
        <v>16.3</v>
      </c>
      <c r="F557" s="17">
        <f t="shared" si="101"/>
        <v>-0.24999999999999983</v>
      </c>
      <c r="G557" s="17">
        <f t="shared" si="102"/>
        <v>-0.89999999999999947</v>
      </c>
      <c r="S557">
        <f t="shared" si="92"/>
        <v>0</v>
      </c>
      <c r="T557">
        <f t="shared" si="93"/>
        <v>16.3</v>
      </c>
      <c r="U557">
        <f t="shared" si="94"/>
        <v>4.5277777777777777</v>
      </c>
      <c r="W557">
        <f t="shared" si="95"/>
        <v>-247.49999999999983</v>
      </c>
      <c r="X557">
        <f t="shared" si="96"/>
        <v>135.9666</v>
      </c>
      <c r="Y557">
        <f t="shared" si="97"/>
        <v>11.092498513129863</v>
      </c>
      <c r="Z557">
        <f>Table1[[#This Row],[Accel (N)]]+Table1[[#This Row],[RR (N)]]+Table1[[#This Row],[Aero Drag (N)]]</f>
        <v>-100.44090148686996</v>
      </c>
      <c r="AA557">
        <f>Table1[[#This Row],[Total (N)]]*((E557/3.6)/1000)</f>
        <v>-0.45477408173221673</v>
      </c>
      <c r="AB557">
        <f>Table1[[#This Row],[Power (kW)]]*1000</f>
        <v>-454.7740817322167</v>
      </c>
      <c r="AC557">
        <f>(Table1[[#This Row],[Power (kW)]]*1000)*D557</f>
        <v>-249670.97087098696</v>
      </c>
      <c r="AD557" s="25">
        <f t="shared" si="98"/>
        <v>454.7740817322167</v>
      </c>
      <c r="AE557" s="25">
        <f t="shared" si="99"/>
        <v>0</v>
      </c>
      <c r="AF557" s="25">
        <f>SUM($AD$8:AD557)</f>
        <v>373605.02068833419</v>
      </c>
      <c r="AG557" s="25">
        <f>SUM($AE$8:AE557)</f>
        <v>947187.18177662778</v>
      </c>
      <c r="AH557" s="25"/>
      <c r="AI557" s="37">
        <f>SUM($AD$8:AD557)</f>
        <v>373605.02068833419</v>
      </c>
      <c r="AJ557" s="37">
        <f>SUM($AE$8:AE557)</f>
        <v>947187.18177662778</v>
      </c>
      <c r="AK557" s="37">
        <f t="shared" si="100"/>
        <v>261523.5144818339</v>
      </c>
    </row>
    <row r="558" spans="2:37" x14ac:dyDescent="0.3">
      <c r="B558" s="3" t="s">
        <v>47</v>
      </c>
      <c r="C558" s="3">
        <v>550</v>
      </c>
      <c r="D558" s="3">
        <v>550</v>
      </c>
      <c r="E558" s="10">
        <v>15.4</v>
      </c>
      <c r="F558" s="17">
        <f t="shared" si="101"/>
        <v>-0.2222222222222224</v>
      </c>
      <c r="G558" s="17">
        <f t="shared" si="102"/>
        <v>-0.80000000000000071</v>
      </c>
      <c r="S558">
        <f t="shared" si="92"/>
        <v>0</v>
      </c>
      <c r="T558">
        <f t="shared" si="93"/>
        <v>15.4</v>
      </c>
      <c r="U558">
        <f t="shared" si="94"/>
        <v>4.2777777777777777</v>
      </c>
      <c r="W558">
        <f t="shared" si="95"/>
        <v>-220.00000000000017</v>
      </c>
      <c r="X558">
        <f t="shared" si="96"/>
        <v>135.9666</v>
      </c>
      <c r="Y558">
        <f t="shared" si="97"/>
        <v>9.9013773471861128</v>
      </c>
      <c r="Z558">
        <f>Table1[[#This Row],[Accel (N)]]+Table1[[#This Row],[RR (N)]]+Table1[[#This Row],[Aero Drag (N)]]</f>
        <v>-74.132022652814058</v>
      </c>
      <c r="AA558">
        <f>Table1[[#This Row],[Total (N)]]*((E558/3.6)/1000)</f>
        <v>-0.31712031912592681</v>
      </c>
      <c r="AB558">
        <f>Table1[[#This Row],[Power (kW)]]*1000</f>
        <v>-317.12031912592681</v>
      </c>
      <c r="AC558">
        <f>(Table1[[#This Row],[Power (kW)]]*1000)*D558</f>
        <v>-174416.17551925973</v>
      </c>
      <c r="AD558" s="25">
        <f t="shared" si="98"/>
        <v>317.12031912592681</v>
      </c>
      <c r="AE558" s="25">
        <f t="shared" si="99"/>
        <v>0</v>
      </c>
      <c r="AF558" s="25">
        <f>SUM($AD$8:AD558)</f>
        <v>373922.14100746013</v>
      </c>
      <c r="AG558" s="25">
        <f>SUM($AE$8:AE558)</f>
        <v>947187.18177662778</v>
      </c>
      <c r="AH558" s="25"/>
      <c r="AI558" s="37">
        <f>SUM($AD$8:AD558)</f>
        <v>373922.14100746013</v>
      </c>
      <c r="AJ558" s="37">
        <f>SUM($AE$8:AE558)</f>
        <v>947187.18177662778</v>
      </c>
      <c r="AK558" s="37">
        <f t="shared" si="100"/>
        <v>261745.49870522207</v>
      </c>
    </row>
    <row r="559" spans="2:37" x14ac:dyDescent="0.3">
      <c r="B559" s="3" t="s">
        <v>47</v>
      </c>
      <c r="C559" s="3">
        <v>551</v>
      </c>
      <c r="D559" s="3">
        <v>551</v>
      </c>
      <c r="E559" s="10">
        <v>14.7</v>
      </c>
      <c r="F559" s="17">
        <f t="shared" si="101"/>
        <v>-0.15277777777777773</v>
      </c>
      <c r="G559" s="17">
        <f t="shared" si="102"/>
        <v>-0.54999999999999982</v>
      </c>
      <c r="S559">
        <f t="shared" si="92"/>
        <v>0</v>
      </c>
      <c r="T559">
        <f t="shared" si="93"/>
        <v>14.7</v>
      </c>
      <c r="U559">
        <f t="shared" si="94"/>
        <v>4.083333333333333</v>
      </c>
      <c r="W559">
        <f t="shared" si="95"/>
        <v>-151.24999999999994</v>
      </c>
      <c r="X559">
        <f t="shared" si="96"/>
        <v>135.9666</v>
      </c>
      <c r="Y559">
        <f t="shared" si="97"/>
        <v>9.0217095250187498</v>
      </c>
      <c r="Z559">
        <f>Table1[[#This Row],[Accel (N)]]+Table1[[#This Row],[RR (N)]]+Table1[[#This Row],[Aero Drag (N)]]</f>
        <v>-6.2616904749811937</v>
      </c>
      <c r="AA559">
        <f>Table1[[#This Row],[Total (N)]]*((E559/3.6)/1000)</f>
        <v>-2.5568569439506538E-2</v>
      </c>
      <c r="AB559">
        <f>Table1[[#This Row],[Power (kW)]]*1000</f>
        <v>-25.56856943950654</v>
      </c>
      <c r="AC559">
        <f>(Table1[[#This Row],[Power (kW)]]*1000)*D559</f>
        <v>-14088.281761168104</v>
      </c>
      <c r="AD559" s="25">
        <f t="shared" si="98"/>
        <v>25.56856943950654</v>
      </c>
      <c r="AE559" s="25">
        <f t="shared" si="99"/>
        <v>0</v>
      </c>
      <c r="AF559" s="25">
        <f>SUM($AD$8:AD559)</f>
        <v>373947.70957689965</v>
      </c>
      <c r="AG559" s="25">
        <f>SUM($AE$8:AE559)</f>
        <v>947187.18177662778</v>
      </c>
      <c r="AH559" s="25"/>
      <c r="AI559" s="37">
        <f>SUM($AD$8:AD559)</f>
        <v>373947.70957689965</v>
      </c>
      <c r="AJ559" s="37">
        <f>SUM($AE$8:AE559)</f>
        <v>947187.18177662778</v>
      </c>
      <c r="AK559" s="37">
        <f t="shared" si="100"/>
        <v>261763.39670382973</v>
      </c>
    </row>
    <row r="560" spans="2:37" x14ac:dyDescent="0.3">
      <c r="B560" s="3" t="s">
        <v>47</v>
      </c>
      <c r="C560" s="3">
        <v>552</v>
      </c>
      <c r="D560" s="3">
        <v>552</v>
      </c>
      <c r="E560" s="10">
        <v>14.3</v>
      </c>
      <c r="F560" s="17">
        <f t="shared" si="101"/>
        <v>-0.1388888888888889</v>
      </c>
      <c r="G560" s="17">
        <f t="shared" si="102"/>
        <v>-0.5</v>
      </c>
      <c r="S560">
        <f t="shared" si="92"/>
        <v>0</v>
      </c>
      <c r="T560">
        <f t="shared" si="93"/>
        <v>14.3</v>
      </c>
      <c r="U560">
        <f t="shared" si="94"/>
        <v>3.9722222222222223</v>
      </c>
      <c r="W560">
        <f t="shared" si="95"/>
        <v>-137.5</v>
      </c>
      <c r="X560">
        <f t="shared" si="96"/>
        <v>135.9666</v>
      </c>
      <c r="Y560">
        <f t="shared" si="97"/>
        <v>8.5374121003798624</v>
      </c>
      <c r="Z560">
        <f>Table1[[#This Row],[Accel (N)]]+Table1[[#This Row],[RR (N)]]+Table1[[#This Row],[Aero Drag (N)]]</f>
        <v>7.0040121003798621</v>
      </c>
      <c r="AA560">
        <f>Table1[[#This Row],[Total (N)]]*((E560/3.6)/1000)</f>
        <v>2.7821492509842231E-2</v>
      </c>
      <c r="AB560">
        <f>Table1[[#This Row],[Power (kW)]]*1000</f>
        <v>27.82149250984223</v>
      </c>
      <c r="AC560">
        <f>(Table1[[#This Row],[Power (kW)]]*1000)*D560</f>
        <v>15357.46386543291</v>
      </c>
      <c r="AD560" s="25">
        <f t="shared" si="98"/>
        <v>0</v>
      </c>
      <c r="AE560" s="25">
        <f t="shared" si="99"/>
        <v>27.82149250984223</v>
      </c>
      <c r="AF560" s="25">
        <f>SUM($AD$8:AD560)</f>
        <v>373947.70957689965</v>
      </c>
      <c r="AG560" s="25">
        <f>SUM($AE$8:AE560)</f>
        <v>947215.00326913758</v>
      </c>
      <c r="AH560" s="25"/>
      <c r="AI560" s="37">
        <f>SUM($AD$8:AD560)</f>
        <v>373947.70957689965</v>
      </c>
      <c r="AJ560" s="37">
        <f>SUM($AE$8:AE560)</f>
        <v>947215.00326913758</v>
      </c>
      <c r="AK560" s="37">
        <f t="shared" si="100"/>
        <v>261763.39670382973</v>
      </c>
    </row>
    <row r="561" spans="2:37" x14ac:dyDescent="0.3">
      <c r="B561" s="3" t="s">
        <v>47</v>
      </c>
      <c r="C561" s="3">
        <v>553</v>
      </c>
      <c r="D561" s="3">
        <v>553</v>
      </c>
      <c r="E561" s="10">
        <v>13.7</v>
      </c>
      <c r="F561" s="17">
        <f t="shared" si="101"/>
        <v>-0.1388888888888889</v>
      </c>
      <c r="G561" s="17">
        <f t="shared" si="102"/>
        <v>-0.5</v>
      </c>
      <c r="S561">
        <f t="shared" si="92"/>
        <v>0</v>
      </c>
      <c r="T561">
        <f t="shared" si="93"/>
        <v>13.7</v>
      </c>
      <c r="U561">
        <f t="shared" si="94"/>
        <v>3.8055555555555554</v>
      </c>
      <c r="W561">
        <f t="shared" si="95"/>
        <v>-137.5</v>
      </c>
      <c r="X561">
        <f t="shared" si="96"/>
        <v>135.9666</v>
      </c>
      <c r="Y561">
        <f t="shared" si="97"/>
        <v>7.8360158302131948</v>
      </c>
      <c r="Z561">
        <f>Table1[[#This Row],[Accel (N)]]+Table1[[#This Row],[RR (N)]]+Table1[[#This Row],[Aero Drag (N)]]</f>
        <v>6.3026158302131945</v>
      </c>
      <c r="AA561">
        <f>Table1[[#This Row],[Total (N)]]*((E561/3.6)/1000)</f>
        <v>2.3984954687200213E-2</v>
      </c>
      <c r="AB561">
        <f>Table1[[#This Row],[Power (kW)]]*1000</f>
        <v>23.984954687200212</v>
      </c>
      <c r="AC561">
        <f>(Table1[[#This Row],[Power (kW)]]*1000)*D561</f>
        <v>13263.679942021718</v>
      </c>
      <c r="AD561" s="25">
        <f t="shared" si="98"/>
        <v>0</v>
      </c>
      <c r="AE561" s="25">
        <f t="shared" si="99"/>
        <v>23.984954687200212</v>
      </c>
      <c r="AF561" s="25">
        <f>SUM($AD$8:AD561)</f>
        <v>373947.70957689965</v>
      </c>
      <c r="AG561" s="25">
        <f>SUM($AE$8:AE561)</f>
        <v>947238.98822382477</v>
      </c>
      <c r="AH561" s="25"/>
      <c r="AI561" s="37">
        <f>SUM($AD$8:AD561)</f>
        <v>373947.70957689965</v>
      </c>
      <c r="AJ561" s="37">
        <f>SUM($AE$8:AE561)</f>
        <v>947238.98822382477</v>
      </c>
      <c r="AK561" s="37">
        <f t="shared" si="100"/>
        <v>261763.39670382973</v>
      </c>
    </row>
    <row r="562" spans="2:37" x14ac:dyDescent="0.3">
      <c r="B562" s="3" t="s">
        <v>47</v>
      </c>
      <c r="C562" s="3">
        <v>554</v>
      </c>
      <c r="D562" s="3">
        <v>554</v>
      </c>
      <c r="E562" s="10">
        <v>13.3</v>
      </c>
      <c r="F562" s="17">
        <f t="shared" si="101"/>
        <v>-8.3333333333333287E-2</v>
      </c>
      <c r="G562" s="17">
        <f t="shared" si="102"/>
        <v>-0.29999999999999982</v>
      </c>
      <c r="S562">
        <f t="shared" si="92"/>
        <v>0</v>
      </c>
      <c r="T562">
        <f t="shared" si="93"/>
        <v>13.3</v>
      </c>
      <c r="U562">
        <f t="shared" si="94"/>
        <v>3.6944444444444446</v>
      </c>
      <c r="W562">
        <f t="shared" si="95"/>
        <v>-82.499999999999957</v>
      </c>
      <c r="X562">
        <f t="shared" si="96"/>
        <v>135.9666</v>
      </c>
      <c r="Y562">
        <f t="shared" si="97"/>
        <v>7.3851182279631962</v>
      </c>
      <c r="Z562">
        <f>Table1[[#This Row],[Accel (N)]]+Table1[[#This Row],[RR (N)]]+Table1[[#This Row],[Aero Drag (N)]]</f>
        <v>60.851718227963239</v>
      </c>
      <c r="AA562">
        <f>Table1[[#This Row],[Total (N)]]*((E562/3.6)/1000)</f>
        <v>0.22481329234219755</v>
      </c>
      <c r="AB562">
        <f>Table1[[#This Row],[Power (kW)]]*1000</f>
        <v>224.81329234219754</v>
      </c>
      <c r="AC562">
        <f>(Table1[[#This Row],[Power (kW)]]*1000)*D562</f>
        <v>124546.56395757744</v>
      </c>
      <c r="AD562" s="25">
        <f t="shared" si="98"/>
        <v>0</v>
      </c>
      <c r="AE562" s="25">
        <f t="shared" si="99"/>
        <v>224.81329234219754</v>
      </c>
      <c r="AF562" s="25">
        <f>SUM($AD$8:AD562)</f>
        <v>373947.70957689965</v>
      </c>
      <c r="AG562" s="25">
        <f>SUM($AE$8:AE562)</f>
        <v>947463.801516167</v>
      </c>
      <c r="AH562" s="25"/>
      <c r="AI562" s="37">
        <f>SUM($AD$8:AD562)</f>
        <v>373947.70957689965</v>
      </c>
      <c r="AJ562" s="37">
        <f>SUM($AE$8:AE562)</f>
        <v>947463.801516167</v>
      </c>
      <c r="AK562" s="37">
        <f t="shared" si="100"/>
        <v>261763.39670382973</v>
      </c>
    </row>
    <row r="563" spans="2:37" x14ac:dyDescent="0.3">
      <c r="B563" s="3" t="s">
        <v>47</v>
      </c>
      <c r="C563" s="3">
        <v>555</v>
      </c>
      <c r="D563" s="3">
        <v>555</v>
      </c>
      <c r="E563" s="10">
        <v>13.1</v>
      </c>
      <c r="F563" s="17">
        <f t="shared" si="101"/>
        <v>-2.7777777777777925E-2</v>
      </c>
      <c r="G563" s="17">
        <f t="shared" si="102"/>
        <v>-0.10000000000000053</v>
      </c>
      <c r="S563">
        <f t="shared" si="92"/>
        <v>0</v>
      </c>
      <c r="T563">
        <f t="shared" si="93"/>
        <v>13.1</v>
      </c>
      <c r="U563">
        <f t="shared" si="94"/>
        <v>3.6388888888888888</v>
      </c>
      <c r="W563">
        <f t="shared" si="95"/>
        <v>-27.500000000000146</v>
      </c>
      <c r="X563">
        <f t="shared" si="96"/>
        <v>135.9666</v>
      </c>
      <c r="Y563">
        <f t="shared" si="97"/>
        <v>7.1646794001965288</v>
      </c>
      <c r="Z563">
        <f>Table1[[#This Row],[Accel (N)]]+Table1[[#This Row],[RR (N)]]+Table1[[#This Row],[Aero Drag (N)]]</f>
        <v>115.63127940019639</v>
      </c>
      <c r="AA563">
        <f>Table1[[#This Row],[Total (N)]]*((E563/3.6)/1000)</f>
        <v>0.42076937781738133</v>
      </c>
      <c r="AB563">
        <f>Table1[[#This Row],[Power (kW)]]*1000</f>
        <v>420.76937781738133</v>
      </c>
      <c r="AC563">
        <f>(Table1[[#This Row],[Power (kW)]]*1000)*D563</f>
        <v>233527.00468864664</v>
      </c>
      <c r="AD563" s="25">
        <f t="shared" si="98"/>
        <v>0</v>
      </c>
      <c r="AE563" s="25">
        <f t="shared" si="99"/>
        <v>420.76937781738133</v>
      </c>
      <c r="AF563" s="25">
        <f>SUM($AD$8:AD563)</f>
        <v>373947.70957689965</v>
      </c>
      <c r="AG563" s="25">
        <f>SUM($AE$8:AE563)</f>
        <v>947884.5708939844</v>
      </c>
      <c r="AH563" s="25"/>
      <c r="AI563" s="37">
        <f>SUM($AD$8:AD563)</f>
        <v>373947.70957689965</v>
      </c>
      <c r="AJ563" s="37">
        <f>SUM($AE$8:AE563)</f>
        <v>947884.5708939844</v>
      </c>
      <c r="AK563" s="37">
        <f t="shared" si="100"/>
        <v>261763.39670382973</v>
      </c>
    </row>
    <row r="564" spans="2:37" x14ac:dyDescent="0.3">
      <c r="B564" s="3" t="s">
        <v>47</v>
      </c>
      <c r="C564" s="3">
        <v>556</v>
      </c>
      <c r="D564" s="3">
        <v>556</v>
      </c>
      <c r="E564" s="10">
        <v>13.1</v>
      </c>
      <c r="F564" s="17">
        <f t="shared" si="101"/>
        <v>2.7777777777777925E-2</v>
      </c>
      <c r="G564" s="17">
        <f t="shared" si="102"/>
        <v>0.10000000000000053</v>
      </c>
      <c r="S564">
        <f t="shared" si="92"/>
        <v>0</v>
      </c>
      <c r="T564">
        <f t="shared" si="93"/>
        <v>13.1</v>
      </c>
      <c r="U564">
        <f t="shared" si="94"/>
        <v>3.6388888888888888</v>
      </c>
      <c r="W564">
        <f t="shared" si="95"/>
        <v>27.500000000000146</v>
      </c>
      <c r="X564">
        <f t="shared" si="96"/>
        <v>135.9666</v>
      </c>
      <c r="Y564">
        <f t="shared" si="97"/>
        <v>7.1646794001965288</v>
      </c>
      <c r="Z564">
        <f>Table1[[#This Row],[Accel (N)]]+Table1[[#This Row],[RR (N)]]+Table1[[#This Row],[Aero Drag (N)]]</f>
        <v>170.63127940019666</v>
      </c>
      <c r="AA564">
        <f>Table1[[#This Row],[Total (N)]]*((E564/3.6)/1000)</f>
        <v>0.62090826670627119</v>
      </c>
      <c r="AB564">
        <f>Table1[[#This Row],[Power (kW)]]*1000</f>
        <v>620.90826670627121</v>
      </c>
      <c r="AC564">
        <f>(Table1[[#This Row],[Power (kW)]]*1000)*D564</f>
        <v>345224.99628868682</v>
      </c>
      <c r="AD564" s="25">
        <f t="shared" si="98"/>
        <v>0</v>
      </c>
      <c r="AE564" s="25">
        <f t="shared" si="99"/>
        <v>620.90826670627121</v>
      </c>
      <c r="AF564" s="25">
        <f>SUM($AD$8:AD564)</f>
        <v>373947.70957689965</v>
      </c>
      <c r="AG564" s="25">
        <f>SUM($AE$8:AE564)</f>
        <v>948505.47916069068</v>
      </c>
      <c r="AH564" s="25"/>
      <c r="AI564" s="37">
        <f>SUM($AD$8:AD564)</f>
        <v>373947.70957689965</v>
      </c>
      <c r="AJ564" s="37">
        <f>SUM($AE$8:AE564)</f>
        <v>948505.47916069068</v>
      </c>
      <c r="AK564" s="37">
        <f t="shared" si="100"/>
        <v>261763.39670382973</v>
      </c>
    </row>
    <row r="565" spans="2:37" x14ac:dyDescent="0.3">
      <c r="B565" s="3" t="s">
        <v>47</v>
      </c>
      <c r="C565" s="3">
        <v>557</v>
      </c>
      <c r="D565" s="3">
        <v>557</v>
      </c>
      <c r="E565" s="10">
        <v>13.3</v>
      </c>
      <c r="F565" s="17">
        <f t="shared" si="101"/>
        <v>9.7222222222222363E-2</v>
      </c>
      <c r="G565" s="17">
        <f t="shared" si="102"/>
        <v>0.35000000000000053</v>
      </c>
      <c r="S565">
        <f t="shared" si="92"/>
        <v>0</v>
      </c>
      <c r="T565">
        <f t="shared" si="93"/>
        <v>13.3</v>
      </c>
      <c r="U565">
        <f t="shared" si="94"/>
        <v>3.6944444444444446</v>
      </c>
      <c r="W565">
        <f t="shared" si="95"/>
        <v>96.250000000000142</v>
      </c>
      <c r="X565">
        <f t="shared" si="96"/>
        <v>135.9666</v>
      </c>
      <c r="Y565">
        <f t="shared" si="97"/>
        <v>7.3851182279631962</v>
      </c>
      <c r="Z565">
        <f>Table1[[#This Row],[Accel (N)]]+Table1[[#This Row],[RR (N)]]+Table1[[#This Row],[Aero Drag (N)]]</f>
        <v>239.60171822796335</v>
      </c>
      <c r="AA565">
        <f>Table1[[#This Row],[Total (N)]]*((E565/3.6)/1000)</f>
        <v>0.88519523678664236</v>
      </c>
      <c r="AB565">
        <f>Table1[[#This Row],[Power (kW)]]*1000</f>
        <v>885.19523678664234</v>
      </c>
      <c r="AC565">
        <f>(Table1[[#This Row],[Power (kW)]]*1000)*D565</f>
        <v>493053.74689015979</v>
      </c>
      <c r="AD565" s="25">
        <f t="shared" si="98"/>
        <v>0</v>
      </c>
      <c r="AE565" s="25">
        <f t="shared" si="99"/>
        <v>885.19523678664234</v>
      </c>
      <c r="AF565" s="25">
        <f>SUM($AD$8:AD565)</f>
        <v>373947.70957689965</v>
      </c>
      <c r="AG565" s="25">
        <f>SUM($AE$8:AE565)</f>
        <v>949390.6743974773</v>
      </c>
      <c r="AH565" s="25"/>
      <c r="AI565" s="37">
        <f>SUM($AD$8:AD565)</f>
        <v>373947.70957689965</v>
      </c>
      <c r="AJ565" s="37">
        <f>SUM($AE$8:AE565)</f>
        <v>949390.6743974773</v>
      </c>
      <c r="AK565" s="37">
        <f t="shared" si="100"/>
        <v>261763.39670382973</v>
      </c>
    </row>
    <row r="566" spans="2:37" x14ac:dyDescent="0.3">
      <c r="B566" s="3" t="s">
        <v>47</v>
      </c>
      <c r="C566" s="3">
        <v>558</v>
      </c>
      <c r="D566" s="3">
        <v>558</v>
      </c>
      <c r="E566" s="10">
        <v>13.8</v>
      </c>
      <c r="F566" s="17">
        <f t="shared" si="101"/>
        <v>0.16666666666666657</v>
      </c>
      <c r="G566" s="17">
        <f t="shared" si="102"/>
        <v>0.59999999999999964</v>
      </c>
      <c r="S566">
        <f t="shared" si="92"/>
        <v>0</v>
      </c>
      <c r="T566">
        <f t="shared" si="93"/>
        <v>13.8</v>
      </c>
      <c r="U566">
        <f t="shared" si="94"/>
        <v>3.8333333333333335</v>
      </c>
      <c r="W566">
        <f t="shared" si="95"/>
        <v>164.99999999999991</v>
      </c>
      <c r="X566">
        <f t="shared" si="96"/>
        <v>135.9666</v>
      </c>
      <c r="Y566">
        <f t="shared" si="97"/>
        <v>7.9508277196750026</v>
      </c>
      <c r="Z566">
        <f>Table1[[#This Row],[Accel (N)]]+Table1[[#This Row],[RR (N)]]+Table1[[#This Row],[Aero Drag (N)]]</f>
        <v>308.91742771967489</v>
      </c>
      <c r="AA566">
        <f>Table1[[#This Row],[Total (N)]]*((E566/3.6)/1000)</f>
        <v>1.1841834729254206</v>
      </c>
      <c r="AB566">
        <f>Table1[[#This Row],[Power (kW)]]*1000</f>
        <v>1184.1834729254206</v>
      </c>
      <c r="AC566">
        <f>(Table1[[#This Row],[Power (kW)]]*1000)*D566</f>
        <v>660774.37789238465</v>
      </c>
      <c r="AD566" s="25">
        <f t="shared" si="98"/>
        <v>0</v>
      </c>
      <c r="AE566" s="25">
        <f t="shared" si="99"/>
        <v>1184.1834729254206</v>
      </c>
      <c r="AF566" s="25">
        <f>SUM($AD$8:AD566)</f>
        <v>373947.70957689965</v>
      </c>
      <c r="AG566" s="25">
        <f>SUM($AE$8:AE566)</f>
        <v>950574.85787040275</v>
      </c>
      <c r="AH566" s="25"/>
      <c r="AI566" s="37">
        <f>SUM($AD$8:AD566)</f>
        <v>373947.70957689965</v>
      </c>
      <c r="AJ566" s="37">
        <f>SUM($AE$8:AE566)</f>
        <v>950574.85787040275</v>
      </c>
      <c r="AK566" s="37">
        <f t="shared" si="100"/>
        <v>261763.39670382973</v>
      </c>
    </row>
    <row r="567" spans="2:37" x14ac:dyDescent="0.3">
      <c r="B567" s="3" t="s">
        <v>47</v>
      </c>
      <c r="C567" s="3">
        <v>559</v>
      </c>
      <c r="D567" s="3">
        <v>559</v>
      </c>
      <c r="E567" s="10">
        <v>14.5</v>
      </c>
      <c r="F567" s="17">
        <f t="shared" si="101"/>
        <v>0.37499999999999989</v>
      </c>
      <c r="G567" s="17">
        <f t="shared" si="102"/>
        <v>1.3499999999999996</v>
      </c>
      <c r="S567">
        <f t="shared" si="92"/>
        <v>0</v>
      </c>
      <c r="T567">
        <f t="shared" si="93"/>
        <v>14.5</v>
      </c>
      <c r="U567">
        <f t="shared" si="94"/>
        <v>4.0277777777777777</v>
      </c>
      <c r="W567">
        <f t="shared" si="95"/>
        <v>371.24999999999989</v>
      </c>
      <c r="X567">
        <f t="shared" si="96"/>
        <v>135.9666</v>
      </c>
      <c r="Y567">
        <f t="shared" si="97"/>
        <v>8.777890821579863</v>
      </c>
      <c r="Z567">
        <f>Table1[[#This Row],[Accel (N)]]+Table1[[#This Row],[RR (N)]]+Table1[[#This Row],[Aero Drag (N)]]</f>
        <v>515.99449082157969</v>
      </c>
      <c r="AA567">
        <f>Table1[[#This Row],[Total (N)]]*((E567/3.6)/1000)</f>
        <v>2.0783111435869182</v>
      </c>
      <c r="AB567">
        <f>Table1[[#This Row],[Power (kW)]]*1000</f>
        <v>2078.3111435869182</v>
      </c>
      <c r="AC567">
        <f>(Table1[[#This Row],[Power (kW)]]*1000)*D567</f>
        <v>1161775.9292650872</v>
      </c>
      <c r="AD567" s="25">
        <f t="shared" si="98"/>
        <v>0</v>
      </c>
      <c r="AE567" s="25">
        <f t="shared" si="99"/>
        <v>2078.3111435869182</v>
      </c>
      <c r="AF567" s="25">
        <f>SUM($AD$8:AD567)</f>
        <v>373947.70957689965</v>
      </c>
      <c r="AG567" s="25">
        <f>SUM($AE$8:AE567)</f>
        <v>952653.16901398962</v>
      </c>
      <c r="AH567" s="25"/>
      <c r="AI567" s="37">
        <f>SUM($AD$8:AD567)</f>
        <v>373947.70957689965</v>
      </c>
      <c r="AJ567" s="37">
        <f>SUM($AE$8:AE567)</f>
        <v>952653.16901398962</v>
      </c>
      <c r="AK567" s="37">
        <f t="shared" si="100"/>
        <v>261763.39670382973</v>
      </c>
    </row>
    <row r="568" spans="2:37" x14ac:dyDescent="0.3">
      <c r="B568" s="3" t="s">
        <v>47</v>
      </c>
      <c r="C568" s="3">
        <v>560</v>
      </c>
      <c r="D568" s="3">
        <v>560</v>
      </c>
      <c r="E568" s="10">
        <v>16.5</v>
      </c>
      <c r="F568" s="17">
        <f t="shared" si="101"/>
        <v>0.34722222222222221</v>
      </c>
      <c r="G568" s="17">
        <f t="shared" si="102"/>
        <v>1.25</v>
      </c>
      <c r="S568">
        <f t="shared" si="92"/>
        <v>0</v>
      </c>
      <c r="T568">
        <f t="shared" si="93"/>
        <v>16.5</v>
      </c>
      <c r="U568">
        <f t="shared" si="94"/>
        <v>4.583333333333333</v>
      </c>
      <c r="W568">
        <f t="shared" si="95"/>
        <v>343.75</v>
      </c>
      <c r="X568">
        <f t="shared" si="96"/>
        <v>135.9666</v>
      </c>
      <c r="Y568">
        <f t="shared" si="97"/>
        <v>11.366377056718751</v>
      </c>
      <c r="Z568">
        <f>Table1[[#This Row],[Accel (N)]]+Table1[[#This Row],[RR (N)]]+Table1[[#This Row],[Aero Drag (N)]]</f>
        <v>491.08297705671873</v>
      </c>
      <c r="AA568">
        <f>Table1[[#This Row],[Total (N)]]*((E568/3.6)/1000)</f>
        <v>2.2507969781766275</v>
      </c>
      <c r="AB568">
        <f>Table1[[#This Row],[Power (kW)]]*1000</f>
        <v>2250.7969781766274</v>
      </c>
      <c r="AC568">
        <f>(Table1[[#This Row],[Power (kW)]]*1000)*D568</f>
        <v>1260446.3077789114</v>
      </c>
      <c r="AD568" s="25">
        <f t="shared" si="98"/>
        <v>0</v>
      </c>
      <c r="AE568" s="25">
        <f t="shared" si="99"/>
        <v>2250.7969781766274</v>
      </c>
      <c r="AF568" s="25">
        <f>SUM($AD$8:AD568)</f>
        <v>373947.70957689965</v>
      </c>
      <c r="AG568" s="25">
        <f>SUM($AE$8:AE568)</f>
        <v>954903.9659921662</v>
      </c>
      <c r="AH568" s="25"/>
      <c r="AI568" s="37">
        <f>SUM($AD$8:AD568)</f>
        <v>373947.70957689965</v>
      </c>
      <c r="AJ568" s="37">
        <f>SUM($AE$8:AE568)</f>
        <v>954903.9659921662</v>
      </c>
      <c r="AK568" s="37">
        <f t="shared" si="100"/>
        <v>261763.39670382973</v>
      </c>
    </row>
    <row r="569" spans="2:37" x14ac:dyDescent="0.3">
      <c r="B569" s="3" t="s">
        <v>47</v>
      </c>
      <c r="C569" s="3">
        <v>561</v>
      </c>
      <c r="D569" s="3">
        <v>561</v>
      </c>
      <c r="E569" s="10">
        <v>17</v>
      </c>
      <c r="F569" s="17">
        <f t="shared" si="101"/>
        <v>6.9444444444444448E-2</v>
      </c>
      <c r="G569" s="17">
        <f t="shared" si="102"/>
        <v>0.25</v>
      </c>
      <c r="S569">
        <f t="shared" si="92"/>
        <v>0</v>
      </c>
      <c r="T569">
        <f t="shared" si="93"/>
        <v>17</v>
      </c>
      <c r="U569">
        <f t="shared" si="94"/>
        <v>4.7222222222222223</v>
      </c>
      <c r="W569">
        <f t="shared" si="95"/>
        <v>68.75</v>
      </c>
      <c r="X569">
        <f t="shared" si="96"/>
        <v>135.9666</v>
      </c>
      <c r="Y569">
        <f t="shared" si="97"/>
        <v>12.065685837986113</v>
      </c>
      <c r="Z569">
        <f>Table1[[#This Row],[Accel (N)]]+Table1[[#This Row],[RR (N)]]+Table1[[#This Row],[Aero Drag (N)]]</f>
        <v>216.78228583798611</v>
      </c>
      <c r="AA569">
        <f>Table1[[#This Row],[Total (N)]]*((E569/3.6)/1000)</f>
        <v>1.0236941275682678</v>
      </c>
      <c r="AB569">
        <f>Table1[[#This Row],[Power (kW)]]*1000</f>
        <v>1023.6941275682678</v>
      </c>
      <c r="AC569">
        <f>(Table1[[#This Row],[Power (kW)]]*1000)*D569</f>
        <v>574292.40556579828</v>
      </c>
      <c r="AD569" s="25">
        <f t="shared" si="98"/>
        <v>0</v>
      </c>
      <c r="AE569" s="25">
        <f t="shared" si="99"/>
        <v>1023.6941275682678</v>
      </c>
      <c r="AF569" s="25">
        <f>SUM($AD$8:AD569)</f>
        <v>373947.70957689965</v>
      </c>
      <c r="AG569" s="25">
        <f>SUM($AE$8:AE569)</f>
        <v>955927.66011973447</v>
      </c>
      <c r="AH569" s="25"/>
      <c r="AI569" s="37">
        <f>SUM($AD$8:AD569)</f>
        <v>373947.70957689965</v>
      </c>
      <c r="AJ569" s="37">
        <f>SUM($AE$8:AE569)</f>
        <v>955927.66011973447</v>
      </c>
      <c r="AK569" s="37">
        <f t="shared" si="100"/>
        <v>261763.39670382973</v>
      </c>
    </row>
    <row r="570" spans="2:37" x14ac:dyDescent="0.3">
      <c r="B570" s="3" t="s">
        <v>47</v>
      </c>
      <c r="C570" s="3">
        <v>562</v>
      </c>
      <c r="D570" s="3">
        <v>562</v>
      </c>
      <c r="E570" s="10">
        <v>17</v>
      </c>
      <c r="F570" s="17">
        <f t="shared" si="101"/>
        <v>0</v>
      </c>
      <c r="G570" s="17">
        <f t="shared" si="102"/>
        <v>0</v>
      </c>
      <c r="S570">
        <f t="shared" si="92"/>
        <v>0</v>
      </c>
      <c r="T570">
        <f t="shared" si="93"/>
        <v>17</v>
      </c>
      <c r="U570">
        <f t="shared" si="94"/>
        <v>4.7222222222222223</v>
      </c>
      <c r="W570">
        <f t="shared" si="95"/>
        <v>0</v>
      </c>
      <c r="X570">
        <f t="shared" si="96"/>
        <v>135.9666</v>
      </c>
      <c r="Y570">
        <f t="shared" si="97"/>
        <v>12.065685837986113</v>
      </c>
      <c r="Z570">
        <f>Table1[[#This Row],[Accel (N)]]+Table1[[#This Row],[RR (N)]]+Table1[[#This Row],[Aero Drag (N)]]</f>
        <v>148.03228583798611</v>
      </c>
      <c r="AA570">
        <f>Table1[[#This Row],[Total (N)]]*((E570/3.6)/1000)</f>
        <v>0.69904134979048993</v>
      </c>
      <c r="AB570">
        <f>Table1[[#This Row],[Power (kW)]]*1000</f>
        <v>699.0413497904899</v>
      </c>
      <c r="AC570">
        <f>(Table1[[#This Row],[Power (kW)]]*1000)*D570</f>
        <v>392861.23858225532</v>
      </c>
      <c r="AD570" s="25">
        <f t="shared" si="98"/>
        <v>0</v>
      </c>
      <c r="AE570" s="25">
        <f t="shared" si="99"/>
        <v>699.0413497904899</v>
      </c>
      <c r="AF570" s="25">
        <f>SUM($AD$8:AD570)</f>
        <v>373947.70957689965</v>
      </c>
      <c r="AG570" s="25">
        <f>SUM($AE$8:AE570)</f>
        <v>956626.701469525</v>
      </c>
      <c r="AH570" s="25"/>
      <c r="AI570" s="37">
        <f>SUM($AD$8:AD570)</f>
        <v>373947.70957689965</v>
      </c>
      <c r="AJ570" s="37">
        <f>SUM($AE$8:AE570)</f>
        <v>956626.701469525</v>
      </c>
      <c r="AK570" s="37">
        <f t="shared" si="100"/>
        <v>261763.39670382973</v>
      </c>
    </row>
    <row r="571" spans="2:37" x14ac:dyDescent="0.3">
      <c r="B571" s="3" t="s">
        <v>47</v>
      </c>
      <c r="C571" s="3">
        <v>563</v>
      </c>
      <c r="D571" s="3">
        <v>563</v>
      </c>
      <c r="E571" s="10">
        <v>17</v>
      </c>
      <c r="F571" s="17">
        <f t="shared" si="101"/>
        <v>-0.22222222222222215</v>
      </c>
      <c r="G571" s="17">
        <f t="shared" si="102"/>
        <v>-0.79999999999999982</v>
      </c>
      <c r="S571">
        <f t="shared" si="92"/>
        <v>0</v>
      </c>
      <c r="T571">
        <f t="shared" si="93"/>
        <v>17</v>
      </c>
      <c r="U571">
        <f t="shared" si="94"/>
        <v>4.7222222222222223</v>
      </c>
      <c r="W571">
        <f t="shared" si="95"/>
        <v>-219.99999999999994</v>
      </c>
      <c r="X571">
        <f t="shared" si="96"/>
        <v>135.9666</v>
      </c>
      <c r="Y571">
        <f t="shared" si="97"/>
        <v>12.065685837986113</v>
      </c>
      <c r="Z571">
        <f>Table1[[#This Row],[Accel (N)]]+Table1[[#This Row],[RR (N)]]+Table1[[#This Row],[Aero Drag (N)]]</f>
        <v>-71.967714162013834</v>
      </c>
      <c r="AA571">
        <f>Table1[[#This Row],[Total (N)]]*((E571/3.6)/1000)</f>
        <v>-0.33984753909839865</v>
      </c>
      <c r="AB571">
        <f>Table1[[#This Row],[Power (kW)]]*1000</f>
        <v>-339.84753909839867</v>
      </c>
      <c r="AC571">
        <f>(Table1[[#This Row],[Power (kW)]]*1000)*D571</f>
        <v>-191334.16451239845</v>
      </c>
      <c r="AD571" s="25">
        <f t="shared" si="98"/>
        <v>339.84753909839867</v>
      </c>
      <c r="AE571" s="25">
        <f t="shared" si="99"/>
        <v>0</v>
      </c>
      <c r="AF571" s="25">
        <f>SUM($AD$8:AD571)</f>
        <v>374287.55711599806</v>
      </c>
      <c r="AG571" s="25">
        <f>SUM($AE$8:AE571)</f>
        <v>956626.701469525</v>
      </c>
      <c r="AH571" s="25"/>
      <c r="AI571" s="37">
        <f>SUM($AD$8:AD571)</f>
        <v>374287.55711599806</v>
      </c>
      <c r="AJ571" s="37">
        <f>SUM($AE$8:AE571)</f>
        <v>956626.701469525</v>
      </c>
      <c r="AK571" s="37">
        <f t="shared" si="100"/>
        <v>262001.28998119861</v>
      </c>
    </row>
    <row r="572" spans="2:37" x14ac:dyDescent="0.3">
      <c r="B572" s="3" t="s">
        <v>47</v>
      </c>
      <c r="C572" s="3">
        <v>564</v>
      </c>
      <c r="D572" s="3">
        <v>564</v>
      </c>
      <c r="E572" s="10">
        <v>15.4</v>
      </c>
      <c r="F572" s="17">
        <f t="shared" si="101"/>
        <v>-0.95833333333333337</v>
      </c>
      <c r="G572" s="17">
        <f t="shared" si="102"/>
        <v>-3.45</v>
      </c>
      <c r="S572">
        <f t="shared" si="92"/>
        <v>0</v>
      </c>
      <c r="T572">
        <f t="shared" si="93"/>
        <v>15.4</v>
      </c>
      <c r="U572">
        <f t="shared" si="94"/>
        <v>4.2777777777777777</v>
      </c>
      <c r="W572">
        <f t="shared" si="95"/>
        <v>-948.75</v>
      </c>
      <c r="X572">
        <f t="shared" si="96"/>
        <v>135.9666</v>
      </c>
      <c r="Y572">
        <f t="shared" si="97"/>
        <v>9.9013773471861128</v>
      </c>
      <c r="Z572">
        <f>Table1[[#This Row],[Accel (N)]]+Table1[[#This Row],[RR (N)]]+Table1[[#This Row],[Aero Drag (N)]]</f>
        <v>-802.88202265281393</v>
      </c>
      <c r="AA572">
        <f>Table1[[#This Row],[Total (N)]]*((E572/3.6)/1000)</f>
        <v>-3.4345508746814821</v>
      </c>
      <c r="AB572">
        <f>Table1[[#This Row],[Power (kW)]]*1000</f>
        <v>-3434.5508746814821</v>
      </c>
      <c r="AC572">
        <f>(Table1[[#This Row],[Power (kW)]]*1000)*D572</f>
        <v>-1937086.6933203558</v>
      </c>
      <c r="AD572" s="25">
        <f t="shared" si="98"/>
        <v>3434.5508746814821</v>
      </c>
      <c r="AE572" s="25">
        <f t="shared" si="99"/>
        <v>0</v>
      </c>
      <c r="AF572" s="25">
        <f>SUM($AD$8:AD572)</f>
        <v>377722.10799067956</v>
      </c>
      <c r="AG572" s="25">
        <f>SUM($AE$8:AE572)</f>
        <v>956626.701469525</v>
      </c>
      <c r="AH572" s="25"/>
      <c r="AI572" s="37">
        <f>SUM($AD$8:AD572)</f>
        <v>377722.10799067956</v>
      </c>
      <c r="AJ572" s="37">
        <f>SUM($AE$8:AE572)</f>
        <v>956626.701469525</v>
      </c>
      <c r="AK572" s="37">
        <f t="shared" si="100"/>
        <v>264405.47559347568</v>
      </c>
    </row>
    <row r="573" spans="2:37" x14ac:dyDescent="0.3">
      <c r="B573" s="3" t="s">
        <v>47</v>
      </c>
      <c r="C573" s="3">
        <v>565</v>
      </c>
      <c r="D573" s="3">
        <v>565</v>
      </c>
      <c r="E573" s="10">
        <v>10.1</v>
      </c>
      <c r="F573" s="17">
        <f t="shared" si="101"/>
        <v>-1.4722222222222223</v>
      </c>
      <c r="G573" s="17">
        <f t="shared" si="102"/>
        <v>-5.3000000000000007</v>
      </c>
      <c r="S573">
        <f t="shared" si="92"/>
        <v>0</v>
      </c>
      <c r="T573">
        <f t="shared" si="93"/>
        <v>10.1</v>
      </c>
      <c r="U573">
        <f t="shared" si="94"/>
        <v>2.8055555555555554</v>
      </c>
      <c r="W573">
        <f t="shared" si="95"/>
        <v>-1457.5</v>
      </c>
      <c r="X573">
        <f t="shared" si="96"/>
        <v>135.9666</v>
      </c>
      <c r="Y573">
        <f t="shared" si="97"/>
        <v>4.258894852363194</v>
      </c>
      <c r="Z573">
        <f>Table1[[#This Row],[Accel (N)]]+Table1[[#This Row],[RR (N)]]+Table1[[#This Row],[Aero Drag (N)]]</f>
        <v>-1317.2745051476368</v>
      </c>
      <c r="AA573">
        <f>Table1[[#This Row],[Total (N)]]*((E573/3.6)/1000)</f>
        <v>-3.6956868061086476</v>
      </c>
      <c r="AB573">
        <f>Table1[[#This Row],[Power (kW)]]*1000</f>
        <v>-3695.6868061086475</v>
      </c>
      <c r="AC573">
        <f>(Table1[[#This Row],[Power (kW)]]*1000)*D573</f>
        <v>-2088063.0454513859</v>
      </c>
      <c r="AD573" s="25">
        <f t="shared" si="98"/>
        <v>3695.6868061086475</v>
      </c>
      <c r="AE573" s="25">
        <f t="shared" si="99"/>
        <v>0</v>
      </c>
      <c r="AF573" s="25">
        <f>SUM($AD$8:AD573)</f>
        <v>381417.79479678819</v>
      </c>
      <c r="AG573" s="25">
        <f>SUM($AE$8:AE573)</f>
        <v>956626.701469525</v>
      </c>
      <c r="AH573" s="25"/>
      <c r="AI573" s="37">
        <f>SUM($AD$8:AD573)</f>
        <v>381417.79479678819</v>
      </c>
      <c r="AJ573" s="37">
        <f>SUM($AE$8:AE573)</f>
        <v>956626.701469525</v>
      </c>
      <c r="AK573" s="37">
        <f t="shared" si="100"/>
        <v>266992.45635775174</v>
      </c>
    </row>
    <row r="574" spans="2:37" x14ac:dyDescent="0.3">
      <c r="B574" s="3" t="s">
        <v>47</v>
      </c>
      <c r="C574" s="3">
        <v>566</v>
      </c>
      <c r="D574" s="3">
        <v>566</v>
      </c>
      <c r="E574" s="10">
        <v>4.8</v>
      </c>
      <c r="F574" s="17">
        <f t="shared" si="101"/>
        <v>-1.4027777777777777</v>
      </c>
      <c r="G574" s="17">
        <f t="shared" si="102"/>
        <v>-5.05</v>
      </c>
      <c r="S574">
        <f t="shared" si="92"/>
        <v>0</v>
      </c>
      <c r="T574">
        <f t="shared" si="93"/>
        <v>4.8</v>
      </c>
      <c r="U574">
        <f t="shared" si="94"/>
        <v>1.3333333333333333</v>
      </c>
      <c r="W574">
        <f t="shared" si="95"/>
        <v>-1388.75</v>
      </c>
      <c r="X574">
        <f t="shared" si="96"/>
        <v>135.9666</v>
      </c>
      <c r="Y574">
        <f t="shared" si="97"/>
        <v>0.96191488480000009</v>
      </c>
      <c r="Z574">
        <f>Table1[[#This Row],[Accel (N)]]+Table1[[#This Row],[RR (N)]]+Table1[[#This Row],[Aero Drag (N)]]</f>
        <v>-1251.8214851151999</v>
      </c>
      <c r="AA574">
        <f>Table1[[#This Row],[Total (N)]]*((E574/3.6)/1000)</f>
        <v>-1.6690953134869333</v>
      </c>
      <c r="AB574">
        <f>Table1[[#This Row],[Power (kW)]]*1000</f>
        <v>-1669.0953134869333</v>
      </c>
      <c r="AC574">
        <f>(Table1[[#This Row],[Power (kW)]]*1000)*D574</f>
        <v>-944707.94743360428</v>
      </c>
      <c r="AD574" s="25">
        <f t="shared" si="98"/>
        <v>1669.0953134869333</v>
      </c>
      <c r="AE574" s="25">
        <f t="shared" si="99"/>
        <v>0</v>
      </c>
      <c r="AF574" s="25">
        <f>SUM($AD$8:AD574)</f>
        <v>383086.89011027513</v>
      </c>
      <c r="AG574" s="25">
        <f>SUM($AE$8:AE574)</f>
        <v>956626.701469525</v>
      </c>
      <c r="AH574" s="25"/>
      <c r="AI574" s="37">
        <f>SUM($AD$8:AD574)</f>
        <v>383086.89011027513</v>
      </c>
      <c r="AJ574" s="37">
        <f>SUM($AE$8:AE574)</f>
        <v>956626.701469525</v>
      </c>
      <c r="AK574" s="37">
        <f t="shared" si="100"/>
        <v>268160.82307719259</v>
      </c>
    </row>
    <row r="575" spans="2:37" x14ac:dyDescent="0.3">
      <c r="B575" s="3" t="s">
        <v>47</v>
      </c>
      <c r="C575" s="3">
        <v>567</v>
      </c>
      <c r="D575" s="3">
        <v>567</v>
      </c>
      <c r="E575" s="10">
        <v>0</v>
      </c>
      <c r="F575" s="17">
        <f t="shared" si="101"/>
        <v>-0.66666666666666663</v>
      </c>
      <c r="G575" s="17">
        <f t="shared" si="102"/>
        <v>-2.4</v>
      </c>
      <c r="S575">
        <f t="shared" si="92"/>
        <v>1</v>
      </c>
      <c r="T575" t="str">
        <f t="shared" si="93"/>
        <v/>
      </c>
      <c r="U575">
        <f t="shared" si="94"/>
        <v>0</v>
      </c>
      <c r="W575">
        <f t="shared" si="95"/>
        <v>-660</v>
      </c>
      <c r="X575">
        <f t="shared" si="96"/>
        <v>135.9666</v>
      </c>
      <c r="Y575">
        <f t="shared" si="97"/>
        <v>0</v>
      </c>
      <c r="Z575">
        <f>Table1[[#This Row],[Accel (N)]]+Table1[[#This Row],[RR (N)]]+Table1[[#This Row],[Aero Drag (N)]]</f>
        <v>-524.03340000000003</v>
      </c>
      <c r="AA575">
        <f>Table1[[#This Row],[Total (N)]]*((E575/3.6)/1000)</f>
        <v>0</v>
      </c>
      <c r="AB575">
        <f>Table1[[#This Row],[Power (kW)]]*1000</f>
        <v>0</v>
      </c>
      <c r="AC575">
        <f>(Table1[[#This Row],[Power (kW)]]*1000)*D575</f>
        <v>0</v>
      </c>
      <c r="AD575" s="25">
        <f t="shared" si="98"/>
        <v>0</v>
      </c>
      <c r="AE575" s="25">
        <f t="shared" si="99"/>
        <v>0</v>
      </c>
      <c r="AF575" s="25">
        <f>SUM($AD$8:AD575)</f>
        <v>383086.89011027513</v>
      </c>
      <c r="AG575" s="25">
        <f>SUM($AE$8:AE575)</f>
        <v>956626.701469525</v>
      </c>
      <c r="AH575" s="25"/>
      <c r="AI575" s="37">
        <f>SUM($AD$8:AD575)</f>
        <v>383086.89011027513</v>
      </c>
      <c r="AJ575" s="37">
        <f>SUM($AE$8:AE575)</f>
        <v>956626.701469525</v>
      </c>
      <c r="AK575" s="37">
        <f t="shared" si="100"/>
        <v>268160.82307719259</v>
      </c>
    </row>
    <row r="576" spans="2:37" x14ac:dyDescent="0.3">
      <c r="B576" s="3" t="s">
        <v>47</v>
      </c>
      <c r="C576" s="3">
        <v>568</v>
      </c>
      <c r="D576" s="3">
        <v>568</v>
      </c>
      <c r="E576" s="10">
        <v>0</v>
      </c>
      <c r="F576" s="17">
        <f t="shared" si="101"/>
        <v>0</v>
      </c>
      <c r="G576" s="17">
        <f t="shared" si="102"/>
        <v>0</v>
      </c>
      <c r="S576">
        <f t="shared" si="92"/>
        <v>1</v>
      </c>
      <c r="T576" t="str">
        <f t="shared" si="93"/>
        <v/>
      </c>
      <c r="U576">
        <f t="shared" si="94"/>
        <v>0</v>
      </c>
      <c r="W576">
        <f t="shared" si="95"/>
        <v>0</v>
      </c>
      <c r="X576">
        <f t="shared" si="96"/>
        <v>135.9666</v>
      </c>
      <c r="Y576">
        <f t="shared" si="97"/>
        <v>0</v>
      </c>
      <c r="Z576">
        <f>Table1[[#This Row],[Accel (N)]]+Table1[[#This Row],[RR (N)]]+Table1[[#This Row],[Aero Drag (N)]]</f>
        <v>135.9666</v>
      </c>
      <c r="AA576">
        <f>Table1[[#This Row],[Total (N)]]*((E576/3.6)/1000)</f>
        <v>0</v>
      </c>
      <c r="AB576">
        <f>Table1[[#This Row],[Power (kW)]]*1000</f>
        <v>0</v>
      </c>
      <c r="AC576">
        <f>(Table1[[#This Row],[Power (kW)]]*1000)*D576</f>
        <v>0</v>
      </c>
      <c r="AD576" s="25">
        <f t="shared" si="98"/>
        <v>0</v>
      </c>
      <c r="AE576" s="25">
        <f t="shared" si="99"/>
        <v>0</v>
      </c>
      <c r="AF576" s="25">
        <f>SUM($AD$8:AD576)</f>
        <v>383086.89011027513</v>
      </c>
      <c r="AG576" s="25">
        <f>SUM($AE$8:AE576)</f>
        <v>956626.701469525</v>
      </c>
      <c r="AH576" s="25"/>
      <c r="AI576" s="37">
        <f>SUM($AD$8:AD576)</f>
        <v>383086.89011027513</v>
      </c>
      <c r="AJ576" s="37">
        <f>SUM($AE$8:AE576)</f>
        <v>956626.701469525</v>
      </c>
      <c r="AK576" s="37">
        <f t="shared" si="100"/>
        <v>268160.82307719259</v>
      </c>
    </row>
    <row r="577" spans="2:37" x14ac:dyDescent="0.3">
      <c r="B577" s="3" t="s">
        <v>47</v>
      </c>
      <c r="C577" s="3">
        <v>569</v>
      </c>
      <c r="D577" s="3">
        <v>569</v>
      </c>
      <c r="E577" s="10">
        <v>0</v>
      </c>
      <c r="F577" s="17">
        <f t="shared" si="101"/>
        <v>0</v>
      </c>
      <c r="G577" s="17">
        <f t="shared" si="102"/>
        <v>0</v>
      </c>
      <c r="S577">
        <f t="shared" si="92"/>
        <v>1</v>
      </c>
      <c r="T577" t="str">
        <f t="shared" si="93"/>
        <v/>
      </c>
      <c r="U577">
        <f t="shared" si="94"/>
        <v>0</v>
      </c>
      <c r="W577">
        <f t="shared" si="95"/>
        <v>0</v>
      </c>
      <c r="X577">
        <f t="shared" si="96"/>
        <v>135.9666</v>
      </c>
      <c r="Y577">
        <f t="shared" si="97"/>
        <v>0</v>
      </c>
      <c r="Z577">
        <f>Table1[[#This Row],[Accel (N)]]+Table1[[#This Row],[RR (N)]]+Table1[[#This Row],[Aero Drag (N)]]</f>
        <v>135.9666</v>
      </c>
      <c r="AA577">
        <f>Table1[[#This Row],[Total (N)]]*((E577/3.6)/1000)</f>
        <v>0</v>
      </c>
      <c r="AB577">
        <f>Table1[[#This Row],[Power (kW)]]*1000</f>
        <v>0</v>
      </c>
      <c r="AC577">
        <f>(Table1[[#This Row],[Power (kW)]]*1000)*D577</f>
        <v>0</v>
      </c>
      <c r="AD577" s="25">
        <f t="shared" si="98"/>
        <v>0</v>
      </c>
      <c r="AE577" s="25">
        <f t="shared" si="99"/>
        <v>0</v>
      </c>
      <c r="AF577" s="25">
        <f>SUM($AD$8:AD577)</f>
        <v>383086.89011027513</v>
      </c>
      <c r="AG577" s="25">
        <f>SUM($AE$8:AE577)</f>
        <v>956626.701469525</v>
      </c>
      <c r="AH577" s="25"/>
      <c r="AI577" s="37">
        <f>SUM($AD$8:AD577)</f>
        <v>383086.89011027513</v>
      </c>
      <c r="AJ577" s="37">
        <f>SUM($AE$8:AE577)</f>
        <v>956626.701469525</v>
      </c>
      <c r="AK577" s="37">
        <f t="shared" si="100"/>
        <v>268160.82307719259</v>
      </c>
    </row>
    <row r="578" spans="2:37" x14ac:dyDescent="0.3">
      <c r="B578" s="3" t="s">
        <v>47</v>
      </c>
      <c r="C578" s="3">
        <v>570</v>
      </c>
      <c r="D578" s="3">
        <v>570</v>
      </c>
      <c r="E578" s="10">
        <v>0</v>
      </c>
      <c r="F578" s="17">
        <f t="shared" si="101"/>
        <v>0</v>
      </c>
      <c r="G578" s="17">
        <f t="shared" si="102"/>
        <v>0</v>
      </c>
      <c r="S578">
        <f t="shared" si="92"/>
        <v>1</v>
      </c>
      <c r="T578" t="str">
        <f t="shared" si="93"/>
        <v/>
      </c>
      <c r="U578">
        <f t="shared" si="94"/>
        <v>0</v>
      </c>
      <c r="W578">
        <f t="shared" si="95"/>
        <v>0</v>
      </c>
      <c r="X578">
        <f t="shared" si="96"/>
        <v>135.9666</v>
      </c>
      <c r="Y578">
        <f t="shared" si="97"/>
        <v>0</v>
      </c>
      <c r="Z578">
        <f>Table1[[#This Row],[Accel (N)]]+Table1[[#This Row],[RR (N)]]+Table1[[#This Row],[Aero Drag (N)]]</f>
        <v>135.9666</v>
      </c>
      <c r="AA578">
        <f>Table1[[#This Row],[Total (N)]]*((E578/3.6)/1000)</f>
        <v>0</v>
      </c>
      <c r="AB578">
        <f>Table1[[#This Row],[Power (kW)]]*1000</f>
        <v>0</v>
      </c>
      <c r="AC578">
        <f>(Table1[[#This Row],[Power (kW)]]*1000)*D578</f>
        <v>0</v>
      </c>
      <c r="AD578" s="25">
        <f t="shared" si="98"/>
        <v>0</v>
      </c>
      <c r="AE578" s="25">
        <f t="shared" si="99"/>
        <v>0</v>
      </c>
      <c r="AF578" s="25">
        <f>SUM($AD$8:AD578)</f>
        <v>383086.89011027513</v>
      </c>
      <c r="AG578" s="25">
        <f>SUM($AE$8:AE578)</f>
        <v>956626.701469525</v>
      </c>
      <c r="AH578" s="25"/>
      <c r="AI578" s="37">
        <f>SUM($AD$8:AD578)</f>
        <v>383086.89011027513</v>
      </c>
      <c r="AJ578" s="37">
        <f>SUM($AE$8:AE578)</f>
        <v>956626.701469525</v>
      </c>
      <c r="AK578" s="37">
        <f t="shared" si="100"/>
        <v>268160.82307719259</v>
      </c>
    </row>
    <row r="579" spans="2:37" x14ac:dyDescent="0.3">
      <c r="B579" s="3" t="s">
        <v>47</v>
      </c>
      <c r="C579" s="3">
        <v>571</v>
      </c>
      <c r="D579" s="3">
        <v>571</v>
      </c>
      <c r="E579" s="10">
        <v>0</v>
      </c>
      <c r="F579" s="17">
        <f t="shared" si="101"/>
        <v>0</v>
      </c>
      <c r="G579" s="17">
        <f t="shared" si="102"/>
        <v>0</v>
      </c>
      <c r="S579">
        <f t="shared" si="92"/>
        <v>1</v>
      </c>
      <c r="T579" t="str">
        <f t="shared" si="93"/>
        <v/>
      </c>
      <c r="U579">
        <f t="shared" si="94"/>
        <v>0</v>
      </c>
      <c r="W579">
        <f t="shared" si="95"/>
        <v>0</v>
      </c>
      <c r="X579">
        <f t="shared" si="96"/>
        <v>135.9666</v>
      </c>
      <c r="Y579">
        <f t="shared" si="97"/>
        <v>0</v>
      </c>
      <c r="Z579">
        <f>Table1[[#This Row],[Accel (N)]]+Table1[[#This Row],[RR (N)]]+Table1[[#This Row],[Aero Drag (N)]]</f>
        <v>135.9666</v>
      </c>
      <c r="AA579">
        <f>Table1[[#This Row],[Total (N)]]*((E579/3.6)/1000)</f>
        <v>0</v>
      </c>
      <c r="AB579">
        <f>Table1[[#This Row],[Power (kW)]]*1000</f>
        <v>0</v>
      </c>
      <c r="AC579">
        <f>(Table1[[#This Row],[Power (kW)]]*1000)*D579</f>
        <v>0</v>
      </c>
      <c r="AD579" s="25">
        <f t="shared" si="98"/>
        <v>0</v>
      </c>
      <c r="AE579" s="25">
        <f t="shared" si="99"/>
        <v>0</v>
      </c>
      <c r="AF579" s="25">
        <f>SUM($AD$8:AD579)</f>
        <v>383086.89011027513</v>
      </c>
      <c r="AG579" s="25">
        <f>SUM($AE$8:AE579)</f>
        <v>956626.701469525</v>
      </c>
      <c r="AH579" s="25"/>
      <c r="AI579" s="37">
        <f>SUM($AD$8:AD579)</f>
        <v>383086.89011027513</v>
      </c>
      <c r="AJ579" s="37">
        <f>SUM($AE$8:AE579)</f>
        <v>956626.701469525</v>
      </c>
      <c r="AK579" s="37">
        <f t="shared" si="100"/>
        <v>268160.82307719259</v>
      </c>
    </row>
    <row r="580" spans="2:37" x14ac:dyDescent="0.3">
      <c r="B580" s="3" t="s">
        <v>47</v>
      </c>
      <c r="C580" s="3">
        <v>572</v>
      </c>
      <c r="D580" s="3">
        <v>572</v>
      </c>
      <c r="E580" s="10">
        <v>0</v>
      </c>
      <c r="F580" s="17">
        <f t="shared" si="101"/>
        <v>0</v>
      </c>
      <c r="G580" s="17">
        <f t="shared" si="102"/>
        <v>0</v>
      </c>
      <c r="S580">
        <f t="shared" si="92"/>
        <v>1</v>
      </c>
      <c r="T580" t="str">
        <f t="shared" si="93"/>
        <v/>
      </c>
      <c r="U580">
        <f t="shared" si="94"/>
        <v>0</v>
      </c>
      <c r="W580">
        <f t="shared" si="95"/>
        <v>0</v>
      </c>
      <c r="X580">
        <f t="shared" si="96"/>
        <v>135.9666</v>
      </c>
      <c r="Y580">
        <f t="shared" si="97"/>
        <v>0</v>
      </c>
      <c r="Z580">
        <f>Table1[[#This Row],[Accel (N)]]+Table1[[#This Row],[RR (N)]]+Table1[[#This Row],[Aero Drag (N)]]</f>
        <v>135.9666</v>
      </c>
      <c r="AA580">
        <f>Table1[[#This Row],[Total (N)]]*((E580/3.6)/1000)</f>
        <v>0</v>
      </c>
      <c r="AB580">
        <f>Table1[[#This Row],[Power (kW)]]*1000</f>
        <v>0</v>
      </c>
      <c r="AC580">
        <f>(Table1[[#This Row],[Power (kW)]]*1000)*D580</f>
        <v>0</v>
      </c>
      <c r="AD580" s="25">
        <f t="shared" si="98"/>
        <v>0</v>
      </c>
      <c r="AE580" s="25">
        <f t="shared" si="99"/>
        <v>0</v>
      </c>
      <c r="AF580" s="25">
        <f>SUM($AD$8:AD580)</f>
        <v>383086.89011027513</v>
      </c>
      <c r="AG580" s="25">
        <f>SUM($AE$8:AE580)</f>
        <v>956626.701469525</v>
      </c>
      <c r="AH580" s="25"/>
      <c r="AI580" s="37">
        <f>SUM($AD$8:AD580)</f>
        <v>383086.89011027513</v>
      </c>
      <c r="AJ580" s="37">
        <f>SUM($AE$8:AE580)</f>
        <v>956626.701469525</v>
      </c>
      <c r="AK580" s="37">
        <f t="shared" si="100"/>
        <v>268160.82307719259</v>
      </c>
    </row>
    <row r="581" spans="2:37" x14ac:dyDescent="0.3">
      <c r="B581" s="3" t="s">
        <v>47</v>
      </c>
      <c r="C581" s="3">
        <v>573</v>
      </c>
      <c r="D581" s="3">
        <v>573</v>
      </c>
      <c r="E581" s="10">
        <v>0</v>
      </c>
      <c r="F581" s="17">
        <f t="shared" si="101"/>
        <v>0</v>
      </c>
      <c r="G581" s="17">
        <f t="shared" si="102"/>
        <v>0</v>
      </c>
      <c r="S581">
        <f t="shared" si="92"/>
        <v>1</v>
      </c>
      <c r="T581" t="str">
        <f t="shared" si="93"/>
        <v/>
      </c>
      <c r="U581">
        <f t="shared" si="94"/>
        <v>0</v>
      </c>
      <c r="W581">
        <f t="shared" si="95"/>
        <v>0</v>
      </c>
      <c r="X581">
        <f t="shared" si="96"/>
        <v>135.9666</v>
      </c>
      <c r="Y581">
        <f t="shared" si="97"/>
        <v>0</v>
      </c>
      <c r="Z581">
        <f>Table1[[#This Row],[Accel (N)]]+Table1[[#This Row],[RR (N)]]+Table1[[#This Row],[Aero Drag (N)]]</f>
        <v>135.9666</v>
      </c>
      <c r="AA581">
        <f>Table1[[#This Row],[Total (N)]]*((E581/3.6)/1000)</f>
        <v>0</v>
      </c>
      <c r="AB581">
        <f>Table1[[#This Row],[Power (kW)]]*1000</f>
        <v>0</v>
      </c>
      <c r="AC581">
        <f>(Table1[[#This Row],[Power (kW)]]*1000)*D581</f>
        <v>0</v>
      </c>
      <c r="AD581" s="25">
        <f t="shared" si="98"/>
        <v>0</v>
      </c>
      <c r="AE581" s="25">
        <f t="shared" si="99"/>
        <v>0</v>
      </c>
      <c r="AF581" s="25">
        <f>SUM($AD$8:AD581)</f>
        <v>383086.89011027513</v>
      </c>
      <c r="AG581" s="25">
        <f>SUM($AE$8:AE581)</f>
        <v>956626.701469525</v>
      </c>
      <c r="AH581" s="25"/>
      <c r="AI581" s="37">
        <f>SUM($AD$8:AD581)</f>
        <v>383086.89011027513</v>
      </c>
      <c r="AJ581" s="37">
        <f>SUM($AE$8:AE581)</f>
        <v>956626.701469525</v>
      </c>
      <c r="AK581" s="37">
        <f t="shared" si="100"/>
        <v>268160.82307719259</v>
      </c>
    </row>
    <row r="582" spans="2:37" x14ac:dyDescent="0.3">
      <c r="B582" s="3" t="s">
        <v>47</v>
      </c>
      <c r="C582" s="3">
        <v>574</v>
      </c>
      <c r="D582" s="3">
        <v>574</v>
      </c>
      <c r="E582" s="10">
        <v>0</v>
      </c>
      <c r="F582" s="17">
        <f t="shared" si="101"/>
        <v>0</v>
      </c>
      <c r="G582" s="17">
        <f t="shared" si="102"/>
        <v>0</v>
      </c>
      <c r="S582">
        <f t="shared" si="92"/>
        <v>1</v>
      </c>
      <c r="T582" t="str">
        <f t="shared" si="93"/>
        <v/>
      </c>
      <c r="U582">
        <f t="shared" si="94"/>
        <v>0</v>
      </c>
      <c r="W582">
        <f t="shared" si="95"/>
        <v>0</v>
      </c>
      <c r="X582">
        <f t="shared" si="96"/>
        <v>135.9666</v>
      </c>
      <c r="Y582">
        <f t="shared" si="97"/>
        <v>0</v>
      </c>
      <c r="Z582">
        <f>Table1[[#This Row],[Accel (N)]]+Table1[[#This Row],[RR (N)]]+Table1[[#This Row],[Aero Drag (N)]]</f>
        <v>135.9666</v>
      </c>
      <c r="AA582">
        <f>Table1[[#This Row],[Total (N)]]*((E582/3.6)/1000)</f>
        <v>0</v>
      </c>
      <c r="AB582">
        <f>Table1[[#This Row],[Power (kW)]]*1000</f>
        <v>0</v>
      </c>
      <c r="AC582">
        <f>(Table1[[#This Row],[Power (kW)]]*1000)*D582</f>
        <v>0</v>
      </c>
      <c r="AD582" s="25">
        <f t="shared" si="98"/>
        <v>0</v>
      </c>
      <c r="AE582" s="25">
        <f t="shared" si="99"/>
        <v>0</v>
      </c>
      <c r="AF582" s="25">
        <f>SUM($AD$8:AD582)</f>
        <v>383086.89011027513</v>
      </c>
      <c r="AG582" s="25">
        <f>SUM($AE$8:AE582)</f>
        <v>956626.701469525</v>
      </c>
      <c r="AH582" s="25"/>
      <c r="AI582" s="37">
        <f>SUM($AD$8:AD582)</f>
        <v>383086.89011027513</v>
      </c>
      <c r="AJ582" s="37">
        <f>SUM($AE$8:AE582)</f>
        <v>956626.701469525</v>
      </c>
      <c r="AK582" s="37">
        <f t="shared" si="100"/>
        <v>268160.82307719259</v>
      </c>
    </row>
    <row r="583" spans="2:37" x14ac:dyDescent="0.3">
      <c r="B583" s="3" t="s">
        <v>47</v>
      </c>
      <c r="C583" s="3">
        <v>575</v>
      </c>
      <c r="D583" s="3">
        <v>575</v>
      </c>
      <c r="E583" s="10">
        <v>0</v>
      </c>
      <c r="F583" s="17">
        <f t="shared" si="101"/>
        <v>0</v>
      </c>
      <c r="G583" s="17">
        <f t="shared" si="102"/>
        <v>0</v>
      </c>
      <c r="S583">
        <f t="shared" si="92"/>
        <v>1</v>
      </c>
      <c r="T583" t="str">
        <f t="shared" si="93"/>
        <v/>
      </c>
      <c r="U583">
        <f t="shared" si="94"/>
        <v>0</v>
      </c>
      <c r="W583">
        <f t="shared" si="95"/>
        <v>0</v>
      </c>
      <c r="X583">
        <f t="shared" si="96"/>
        <v>135.9666</v>
      </c>
      <c r="Y583">
        <f t="shared" si="97"/>
        <v>0</v>
      </c>
      <c r="Z583">
        <f>Table1[[#This Row],[Accel (N)]]+Table1[[#This Row],[RR (N)]]+Table1[[#This Row],[Aero Drag (N)]]</f>
        <v>135.9666</v>
      </c>
      <c r="AA583">
        <f>Table1[[#This Row],[Total (N)]]*((E583/3.6)/1000)</f>
        <v>0</v>
      </c>
      <c r="AB583">
        <f>Table1[[#This Row],[Power (kW)]]*1000</f>
        <v>0</v>
      </c>
      <c r="AC583">
        <f>(Table1[[#This Row],[Power (kW)]]*1000)*D583</f>
        <v>0</v>
      </c>
      <c r="AD583" s="25">
        <f t="shared" si="98"/>
        <v>0</v>
      </c>
      <c r="AE583" s="25">
        <f t="shared" si="99"/>
        <v>0</v>
      </c>
      <c r="AF583" s="25">
        <f>SUM($AD$8:AD583)</f>
        <v>383086.89011027513</v>
      </c>
      <c r="AG583" s="25">
        <f>SUM($AE$8:AE583)</f>
        <v>956626.701469525</v>
      </c>
      <c r="AH583" s="25"/>
      <c r="AI583" s="37">
        <f>SUM($AD$8:AD583)</f>
        <v>383086.89011027513</v>
      </c>
      <c r="AJ583" s="37">
        <f>SUM($AE$8:AE583)</f>
        <v>956626.701469525</v>
      </c>
      <c r="AK583" s="37">
        <f t="shared" si="100"/>
        <v>268160.82307719259</v>
      </c>
    </row>
    <row r="584" spans="2:37" x14ac:dyDescent="0.3">
      <c r="B584" s="3" t="s">
        <v>47</v>
      </c>
      <c r="C584" s="3">
        <v>576</v>
      </c>
      <c r="D584" s="3">
        <v>576</v>
      </c>
      <c r="E584" s="10">
        <v>0</v>
      </c>
      <c r="F584" s="17">
        <f t="shared" si="101"/>
        <v>0</v>
      </c>
      <c r="G584" s="17">
        <f t="shared" si="102"/>
        <v>0</v>
      </c>
      <c r="S584">
        <f t="shared" ref="S584:S647" si="103">IF(E584&lt;1,1,0)</f>
        <v>1</v>
      </c>
      <c r="T584" t="str">
        <f t="shared" ref="T584:T647" si="104">IF(S584=1,"",E584)</f>
        <v/>
      </c>
      <c r="U584">
        <f t="shared" ref="U584:U647" si="105">E584/3.6</f>
        <v>0</v>
      </c>
      <c r="W584">
        <f t="shared" ref="W584:W647" si="106">$J$17*F584</f>
        <v>0</v>
      </c>
      <c r="X584">
        <f t="shared" ref="X584:X647" si="107">$J$17*9.81*$J$18</f>
        <v>135.9666</v>
      </c>
      <c r="Y584">
        <f t="shared" ref="Y584:Y647" si="108">0.5*$J$14*$J$21*1.29^2*(E584/3.6)^2</f>
        <v>0</v>
      </c>
      <c r="Z584">
        <f>Table1[[#This Row],[Accel (N)]]+Table1[[#This Row],[RR (N)]]+Table1[[#This Row],[Aero Drag (N)]]</f>
        <v>135.9666</v>
      </c>
      <c r="AA584">
        <f>Table1[[#This Row],[Total (N)]]*((E584/3.6)/1000)</f>
        <v>0</v>
      </c>
      <c r="AB584">
        <f>Table1[[#This Row],[Power (kW)]]*1000</f>
        <v>0</v>
      </c>
      <c r="AC584">
        <f>(Table1[[#This Row],[Power (kW)]]*1000)*D584</f>
        <v>0</v>
      </c>
      <c r="AD584" s="25">
        <f t="shared" ref="AD584:AD647" si="109">IF(AB584&lt;0, AB584, 0) *-1</f>
        <v>0</v>
      </c>
      <c r="AE584" s="25">
        <f t="shared" ref="AE584:AE647" si="110">IF(AB584&gt;0, AB584, 0)</f>
        <v>0</v>
      </c>
      <c r="AF584" s="25">
        <f>SUM($AD$8:AD584)</f>
        <v>383086.89011027513</v>
      </c>
      <c r="AG584" s="25">
        <f>SUM($AE$8:AE584)</f>
        <v>956626.701469525</v>
      </c>
      <c r="AH584" s="25"/>
      <c r="AI584" s="37">
        <f>SUM($AD$8:AD584)</f>
        <v>383086.89011027513</v>
      </c>
      <c r="AJ584" s="37">
        <f>SUM($AE$8:AE584)</f>
        <v>956626.701469525</v>
      </c>
      <c r="AK584" s="37">
        <f t="shared" si="100"/>
        <v>268160.82307719259</v>
      </c>
    </row>
    <row r="585" spans="2:37" x14ac:dyDescent="0.3">
      <c r="B585" s="3" t="s">
        <v>47</v>
      </c>
      <c r="C585" s="3">
        <v>577</v>
      </c>
      <c r="D585" s="3">
        <v>577</v>
      </c>
      <c r="E585" s="10">
        <v>0</v>
      </c>
      <c r="F585" s="17">
        <f t="shared" si="101"/>
        <v>0</v>
      </c>
      <c r="G585" s="17">
        <f t="shared" si="102"/>
        <v>0</v>
      </c>
      <c r="S585">
        <f t="shared" si="103"/>
        <v>1</v>
      </c>
      <c r="T585" t="str">
        <f t="shared" si="104"/>
        <v/>
      </c>
      <c r="U585">
        <f t="shared" si="105"/>
        <v>0</v>
      </c>
      <c r="W585">
        <f t="shared" si="106"/>
        <v>0</v>
      </c>
      <c r="X585">
        <f t="shared" si="107"/>
        <v>135.9666</v>
      </c>
      <c r="Y585">
        <f t="shared" si="108"/>
        <v>0</v>
      </c>
      <c r="Z585">
        <f>Table1[[#This Row],[Accel (N)]]+Table1[[#This Row],[RR (N)]]+Table1[[#This Row],[Aero Drag (N)]]</f>
        <v>135.9666</v>
      </c>
      <c r="AA585">
        <f>Table1[[#This Row],[Total (N)]]*((E585/3.6)/1000)</f>
        <v>0</v>
      </c>
      <c r="AB585">
        <f>Table1[[#This Row],[Power (kW)]]*1000</f>
        <v>0</v>
      </c>
      <c r="AC585">
        <f>(Table1[[#This Row],[Power (kW)]]*1000)*D585</f>
        <v>0</v>
      </c>
      <c r="AD585" s="25">
        <f t="shared" si="109"/>
        <v>0</v>
      </c>
      <c r="AE585" s="25">
        <f t="shared" si="110"/>
        <v>0</v>
      </c>
      <c r="AF585" s="25">
        <f>SUM($AD$8:AD585)</f>
        <v>383086.89011027513</v>
      </c>
      <c r="AG585" s="25">
        <f>SUM($AE$8:AE585)</f>
        <v>956626.701469525</v>
      </c>
      <c r="AH585" s="25"/>
      <c r="AI585" s="37">
        <f>SUM($AD$8:AD585)</f>
        <v>383086.89011027513</v>
      </c>
      <c r="AJ585" s="37">
        <f>SUM($AE$8:AE585)</f>
        <v>956626.701469525</v>
      </c>
      <c r="AK585" s="37">
        <f t="shared" ref="AK585:AK648" si="111">AI585*0.7</f>
        <v>268160.82307719259</v>
      </c>
    </row>
    <row r="586" spans="2:37" x14ac:dyDescent="0.3">
      <c r="B586" s="3" t="s">
        <v>47</v>
      </c>
      <c r="C586" s="3">
        <v>578</v>
      </c>
      <c r="D586" s="3">
        <v>578</v>
      </c>
      <c r="E586" s="10">
        <v>0</v>
      </c>
      <c r="F586" s="17">
        <f t="shared" ref="F586:F649" si="112">($E587-$E585)/2/3.6</f>
        <v>0</v>
      </c>
      <c r="G586" s="17">
        <f t="shared" ref="G586:G649" si="113">($E587-$E585)/2</f>
        <v>0</v>
      </c>
      <c r="S586">
        <f t="shared" si="103"/>
        <v>1</v>
      </c>
      <c r="T586" t="str">
        <f t="shared" si="104"/>
        <v/>
      </c>
      <c r="U586">
        <f t="shared" si="105"/>
        <v>0</v>
      </c>
      <c r="W586">
        <f t="shared" si="106"/>
        <v>0</v>
      </c>
      <c r="X586">
        <f t="shared" si="107"/>
        <v>135.9666</v>
      </c>
      <c r="Y586">
        <f t="shared" si="108"/>
        <v>0</v>
      </c>
      <c r="Z586">
        <f>Table1[[#This Row],[Accel (N)]]+Table1[[#This Row],[RR (N)]]+Table1[[#This Row],[Aero Drag (N)]]</f>
        <v>135.9666</v>
      </c>
      <c r="AA586">
        <f>Table1[[#This Row],[Total (N)]]*((E586/3.6)/1000)</f>
        <v>0</v>
      </c>
      <c r="AB586">
        <f>Table1[[#This Row],[Power (kW)]]*1000</f>
        <v>0</v>
      </c>
      <c r="AC586">
        <f>(Table1[[#This Row],[Power (kW)]]*1000)*D586</f>
        <v>0</v>
      </c>
      <c r="AD586" s="25">
        <f t="shared" si="109"/>
        <v>0</v>
      </c>
      <c r="AE586" s="25">
        <f t="shared" si="110"/>
        <v>0</v>
      </c>
      <c r="AF586" s="25">
        <f>SUM($AD$8:AD586)</f>
        <v>383086.89011027513</v>
      </c>
      <c r="AG586" s="25">
        <f>SUM($AE$8:AE586)</f>
        <v>956626.701469525</v>
      </c>
      <c r="AH586" s="25"/>
      <c r="AI586" s="37">
        <f>SUM($AD$8:AD586)</f>
        <v>383086.89011027513</v>
      </c>
      <c r="AJ586" s="37">
        <f>SUM($AE$8:AE586)</f>
        <v>956626.701469525</v>
      </c>
      <c r="AK586" s="37">
        <f t="shared" si="111"/>
        <v>268160.82307719259</v>
      </c>
    </row>
    <row r="587" spans="2:37" x14ac:dyDescent="0.3">
      <c r="B587" s="3" t="s">
        <v>47</v>
      </c>
      <c r="C587" s="3">
        <v>579</v>
      </c>
      <c r="D587" s="3">
        <v>579</v>
      </c>
      <c r="E587" s="10">
        <v>0</v>
      </c>
      <c r="F587" s="17">
        <f t="shared" si="112"/>
        <v>0</v>
      </c>
      <c r="G587" s="17">
        <f t="shared" si="113"/>
        <v>0</v>
      </c>
      <c r="S587">
        <f t="shared" si="103"/>
        <v>1</v>
      </c>
      <c r="T587" t="str">
        <f t="shared" si="104"/>
        <v/>
      </c>
      <c r="U587">
        <f t="shared" si="105"/>
        <v>0</v>
      </c>
      <c r="W587">
        <f t="shared" si="106"/>
        <v>0</v>
      </c>
      <c r="X587">
        <f t="shared" si="107"/>
        <v>135.9666</v>
      </c>
      <c r="Y587">
        <f t="shared" si="108"/>
        <v>0</v>
      </c>
      <c r="Z587">
        <f>Table1[[#This Row],[Accel (N)]]+Table1[[#This Row],[RR (N)]]+Table1[[#This Row],[Aero Drag (N)]]</f>
        <v>135.9666</v>
      </c>
      <c r="AA587">
        <f>Table1[[#This Row],[Total (N)]]*((E587/3.6)/1000)</f>
        <v>0</v>
      </c>
      <c r="AB587">
        <f>Table1[[#This Row],[Power (kW)]]*1000</f>
        <v>0</v>
      </c>
      <c r="AC587">
        <f>(Table1[[#This Row],[Power (kW)]]*1000)*D587</f>
        <v>0</v>
      </c>
      <c r="AD587" s="25">
        <f t="shared" si="109"/>
        <v>0</v>
      </c>
      <c r="AE587" s="25">
        <f t="shared" si="110"/>
        <v>0</v>
      </c>
      <c r="AF587" s="25">
        <f>SUM($AD$8:AD587)</f>
        <v>383086.89011027513</v>
      </c>
      <c r="AG587" s="25">
        <f>SUM($AE$8:AE587)</f>
        <v>956626.701469525</v>
      </c>
      <c r="AH587" s="25"/>
      <c r="AI587" s="37">
        <f>SUM($AD$8:AD587)</f>
        <v>383086.89011027513</v>
      </c>
      <c r="AJ587" s="37">
        <f>SUM($AE$8:AE587)</f>
        <v>956626.701469525</v>
      </c>
      <c r="AK587" s="37">
        <f t="shared" si="111"/>
        <v>268160.82307719259</v>
      </c>
    </row>
    <row r="588" spans="2:37" x14ac:dyDescent="0.3">
      <c r="B588" s="3" t="s">
        <v>47</v>
      </c>
      <c r="C588" s="3">
        <v>580</v>
      </c>
      <c r="D588" s="3">
        <v>580</v>
      </c>
      <c r="E588" s="10">
        <v>0</v>
      </c>
      <c r="F588" s="17">
        <f t="shared" si="112"/>
        <v>0</v>
      </c>
      <c r="G588" s="17">
        <f t="shared" si="113"/>
        <v>0</v>
      </c>
      <c r="S588">
        <f t="shared" si="103"/>
        <v>1</v>
      </c>
      <c r="T588" t="str">
        <f t="shared" si="104"/>
        <v/>
      </c>
      <c r="U588">
        <f t="shared" si="105"/>
        <v>0</v>
      </c>
      <c r="W588">
        <f t="shared" si="106"/>
        <v>0</v>
      </c>
      <c r="X588">
        <f t="shared" si="107"/>
        <v>135.9666</v>
      </c>
      <c r="Y588">
        <f t="shared" si="108"/>
        <v>0</v>
      </c>
      <c r="Z588">
        <f>Table1[[#This Row],[Accel (N)]]+Table1[[#This Row],[RR (N)]]+Table1[[#This Row],[Aero Drag (N)]]</f>
        <v>135.9666</v>
      </c>
      <c r="AA588">
        <f>Table1[[#This Row],[Total (N)]]*((E588/3.6)/1000)</f>
        <v>0</v>
      </c>
      <c r="AB588">
        <f>Table1[[#This Row],[Power (kW)]]*1000</f>
        <v>0</v>
      </c>
      <c r="AC588">
        <f>(Table1[[#This Row],[Power (kW)]]*1000)*D588</f>
        <v>0</v>
      </c>
      <c r="AD588" s="25">
        <f t="shared" si="109"/>
        <v>0</v>
      </c>
      <c r="AE588" s="25">
        <f t="shared" si="110"/>
        <v>0</v>
      </c>
      <c r="AF588" s="25">
        <f>SUM($AD$8:AD588)</f>
        <v>383086.89011027513</v>
      </c>
      <c r="AG588" s="25">
        <f>SUM($AE$8:AE588)</f>
        <v>956626.701469525</v>
      </c>
      <c r="AH588" s="25"/>
      <c r="AI588" s="37">
        <f>SUM($AD$8:AD588)</f>
        <v>383086.89011027513</v>
      </c>
      <c r="AJ588" s="37">
        <f>SUM($AE$8:AE588)</f>
        <v>956626.701469525</v>
      </c>
      <c r="AK588" s="37">
        <f t="shared" si="111"/>
        <v>268160.82307719259</v>
      </c>
    </row>
    <row r="589" spans="2:37" x14ac:dyDescent="0.3">
      <c r="B589" s="3" t="s">
        <v>47</v>
      </c>
      <c r="C589" s="3">
        <v>581</v>
      </c>
      <c r="D589" s="3">
        <v>581</v>
      </c>
      <c r="E589" s="10">
        <v>0</v>
      </c>
      <c r="F589" s="17">
        <f t="shared" si="112"/>
        <v>0</v>
      </c>
      <c r="G589" s="17">
        <f t="shared" si="113"/>
        <v>0</v>
      </c>
      <c r="S589">
        <f t="shared" si="103"/>
        <v>1</v>
      </c>
      <c r="T589" t="str">
        <f t="shared" si="104"/>
        <v/>
      </c>
      <c r="U589">
        <f t="shared" si="105"/>
        <v>0</v>
      </c>
      <c r="W589">
        <f t="shared" si="106"/>
        <v>0</v>
      </c>
      <c r="X589">
        <f t="shared" si="107"/>
        <v>135.9666</v>
      </c>
      <c r="Y589">
        <f t="shared" si="108"/>
        <v>0</v>
      </c>
      <c r="Z589">
        <f>Table1[[#This Row],[Accel (N)]]+Table1[[#This Row],[RR (N)]]+Table1[[#This Row],[Aero Drag (N)]]</f>
        <v>135.9666</v>
      </c>
      <c r="AA589">
        <f>Table1[[#This Row],[Total (N)]]*((E589/3.6)/1000)</f>
        <v>0</v>
      </c>
      <c r="AB589">
        <f>Table1[[#This Row],[Power (kW)]]*1000</f>
        <v>0</v>
      </c>
      <c r="AC589">
        <f>(Table1[[#This Row],[Power (kW)]]*1000)*D589</f>
        <v>0</v>
      </c>
      <c r="AD589" s="25">
        <f t="shared" si="109"/>
        <v>0</v>
      </c>
      <c r="AE589" s="25">
        <f t="shared" si="110"/>
        <v>0</v>
      </c>
      <c r="AF589" s="25">
        <f>SUM($AD$8:AD589)</f>
        <v>383086.89011027513</v>
      </c>
      <c r="AG589" s="25">
        <f>SUM($AE$8:AE589)</f>
        <v>956626.701469525</v>
      </c>
      <c r="AH589" s="25"/>
      <c r="AI589" s="37">
        <f>SUM($AD$8:AD589)</f>
        <v>383086.89011027513</v>
      </c>
      <c r="AJ589" s="37">
        <f>SUM($AE$8:AE589)</f>
        <v>956626.701469525</v>
      </c>
      <c r="AK589" s="37">
        <f t="shared" si="111"/>
        <v>268160.82307719259</v>
      </c>
    </row>
    <row r="590" spans="2:37" x14ac:dyDescent="0.3">
      <c r="B590" s="3" t="s">
        <v>47</v>
      </c>
      <c r="C590" s="3">
        <v>582</v>
      </c>
      <c r="D590" s="3">
        <v>582</v>
      </c>
      <c r="E590" s="10">
        <v>0</v>
      </c>
      <c r="F590" s="17">
        <f t="shared" si="112"/>
        <v>0</v>
      </c>
      <c r="G590" s="17">
        <f t="shared" si="113"/>
        <v>0</v>
      </c>
      <c r="S590">
        <f t="shared" si="103"/>
        <v>1</v>
      </c>
      <c r="T590" t="str">
        <f t="shared" si="104"/>
        <v/>
      </c>
      <c r="U590">
        <f t="shared" si="105"/>
        <v>0</v>
      </c>
      <c r="W590">
        <f t="shared" si="106"/>
        <v>0</v>
      </c>
      <c r="X590">
        <f t="shared" si="107"/>
        <v>135.9666</v>
      </c>
      <c r="Y590">
        <f t="shared" si="108"/>
        <v>0</v>
      </c>
      <c r="Z590">
        <f>Table1[[#This Row],[Accel (N)]]+Table1[[#This Row],[RR (N)]]+Table1[[#This Row],[Aero Drag (N)]]</f>
        <v>135.9666</v>
      </c>
      <c r="AA590">
        <f>Table1[[#This Row],[Total (N)]]*((E590/3.6)/1000)</f>
        <v>0</v>
      </c>
      <c r="AB590">
        <f>Table1[[#This Row],[Power (kW)]]*1000</f>
        <v>0</v>
      </c>
      <c r="AC590">
        <f>(Table1[[#This Row],[Power (kW)]]*1000)*D590</f>
        <v>0</v>
      </c>
      <c r="AD590" s="25">
        <f t="shared" si="109"/>
        <v>0</v>
      </c>
      <c r="AE590" s="25">
        <f t="shared" si="110"/>
        <v>0</v>
      </c>
      <c r="AF590" s="25">
        <f>SUM($AD$8:AD590)</f>
        <v>383086.89011027513</v>
      </c>
      <c r="AG590" s="25">
        <f>SUM($AE$8:AE590)</f>
        <v>956626.701469525</v>
      </c>
      <c r="AH590" s="25"/>
      <c r="AI590" s="37">
        <f>SUM($AD$8:AD590)</f>
        <v>383086.89011027513</v>
      </c>
      <c r="AJ590" s="37">
        <f>SUM($AE$8:AE590)</f>
        <v>956626.701469525</v>
      </c>
      <c r="AK590" s="37">
        <f t="shared" si="111"/>
        <v>268160.82307719259</v>
      </c>
    </row>
    <row r="591" spans="2:37" x14ac:dyDescent="0.3">
      <c r="B591" s="3" t="s">
        <v>47</v>
      </c>
      <c r="C591" s="3">
        <v>583</v>
      </c>
      <c r="D591" s="3">
        <v>583</v>
      </c>
      <c r="E591" s="10">
        <v>0</v>
      </c>
      <c r="F591" s="17">
        <f t="shared" si="112"/>
        <v>0</v>
      </c>
      <c r="G591" s="17">
        <f t="shared" si="113"/>
        <v>0</v>
      </c>
      <c r="S591">
        <f t="shared" si="103"/>
        <v>1</v>
      </c>
      <c r="T591" t="str">
        <f t="shared" si="104"/>
        <v/>
      </c>
      <c r="U591">
        <f t="shared" si="105"/>
        <v>0</v>
      </c>
      <c r="W591">
        <f t="shared" si="106"/>
        <v>0</v>
      </c>
      <c r="X591">
        <f t="shared" si="107"/>
        <v>135.9666</v>
      </c>
      <c r="Y591">
        <f t="shared" si="108"/>
        <v>0</v>
      </c>
      <c r="Z591">
        <f>Table1[[#This Row],[Accel (N)]]+Table1[[#This Row],[RR (N)]]+Table1[[#This Row],[Aero Drag (N)]]</f>
        <v>135.9666</v>
      </c>
      <c r="AA591">
        <f>Table1[[#This Row],[Total (N)]]*((E591/3.6)/1000)</f>
        <v>0</v>
      </c>
      <c r="AB591">
        <f>Table1[[#This Row],[Power (kW)]]*1000</f>
        <v>0</v>
      </c>
      <c r="AC591">
        <f>(Table1[[#This Row],[Power (kW)]]*1000)*D591</f>
        <v>0</v>
      </c>
      <c r="AD591" s="25">
        <f t="shared" si="109"/>
        <v>0</v>
      </c>
      <c r="AE591" s="25">
        <f t="shared" si="110"/>
        <v>0</v>
      </c>
      <c r="AF591" s="25">
        <f>SUM($AD$8:AD591)</f>
        <v>383086.89011027513</v>
      </c>
      <c r="AG591" s="25">
        <f>SUM($AE$8:AE591)</f>
        <v>956626.701469525</v>
      </c>
      <c r="AH591" s="25"/>
      <c r="AI591" s="37">
        <f>SUM($AD$8:AD591)</f>
        <v>383086.89011027513</v>
      </c>
      <c r="AJ591" s="37">
        <f>SUM($AE$8:AE591)</f>
        <v>956626.701469525</v>
      </c>
      <c r="AK591" s="37">
        <f t="shared" si="111"/>
        <v>268160.82307719259</v>
      </c>
    </row>
    <row r="592" spans="2:37" x14ac:dyDescent="0.3">
      <c r="B592" s="3" t="s">
        <v>47</v>
      </c>
      <c r="C592" s="3">
        <v>584</v>
      </c>
      <c r="D592" s="3">
        <v>584</v>
      </c>
      <c r="E592" s="10">
        <v>0</v>
      </c>
      <c r="F592" s="17">
        <f t="shared" si="112"/>
        <v>0</v>
      </c>
      <c r="G592" s="17">
        <f t="shared" si="113"/>
        <v>0</v>
      </c>
      <c r="S592">
        <f t="shared" si="103"/>
        <v>1</v>
      </c>
      <c r="T592" t="str">
        <f t="shared" si="104"/>
        <v/>
      </c>
      <c r="U592">
        <f t="shared" si="105"/>
        <v>0</v>
      </c>
      <c r="W592">
        <f t="shared" si="106"/>
        <v>0</v>
      </c>
      <c r="X592">
        <f t="shared" si="107"/>
        <v>135.9666</v>
      </c>
      <c r="Y592">
        <f t="shared" si="108"/>
        <v>0</v>
      </c>
      <c r="Z592">
        <f>Table1[[#This Row],[Accel (N)]]+Table1[[#This Row],[RR (N)]]+Table1[[#This Row],[Aero Drag (N)]]</f>
        <v>135.9666</v>
      </c>
      <c r="AA592">
        <f>Table1[[#This Row],[Total (N)]]*((E592/3.6)/1000)</f>
        <v>0</v>
      </c>
      <c r="AB592">
        <f>Table1[[#This Row],[Power (kW)]]*1000</f>
        <v>0</v>
      </c>
      <c r="AC592">
        <f>(Table1[[#This Row],[Power (kW)]]*1000)*D592</f>
        <v>0</v>
      </c>
      <c r="AD592" s="25">
        <f t="shared" si="109"/>
        <v>0</v>
      </c>
      <c r="AE592" s="25">
        <f t="shared" si="110"/>
        <v>0</v>
      </c>
      <c r="AF592" s="25">
        <f>SUM($AD$8:AD592)</f>
        <v>383086.89011027513</v>
      </c>
      <c r="AG592" s="25">
        <f>SUM($AE$8:AE592)</f>
        <v>956626.701469525</v>
      </c>
      <c r="AH592" s="25"/>
      <c r="AI592" s="37">
        <f>SUM($AD$8:AD592)</f>
        <v>383086.89011027513</v>
      </c>
      <c r="AJ592" s="37">
        <f>SUM($AE$8:AE592)</f>
        <v>956626.701469525</v>
      </c>
      <c r="AK592" s="37">
        <f t="shared" si="111"/>
        <v>268160.82307719259</v>
      </c>
    </row>
    <row r="593" spans="2:37" x14ac:dyDescent="0.3">
      <c r="B593" s="3" t="s">
        <v>47</v>
      </c>
      <c r="C593" s="3">
        <v>585</v>
      </c>
      <c r="D593" s="3">
        <v>585</v>
      </c>
      <c r="E593" s="10">
        <v>0</v>
      </c>
      <c r="F593" s="17">
        <f t="shared" si="112"/>
        <v>0</v>
      </c>
      <c r="G593" s="17">
        <f t="shared" si="113"/>
        <v>0</v>
      </c>
      <c r="S593">
        <f t="shared" si="103"/>
        <v>1</v>
      </c>
      <c r="T593" t="str">
        <f t="shared" si="104"/>
        <v/>
      </c>
      <c r="U593">
        <f t="shared" si="105"/>
        <v>0</v>
      </c>
      <c r="W593">
        <f t="shared" si="106"/>
        <v>0</v>
      </c>
      <c r="X593">
        <f t="shared" si="107"/>
        <v>135.9666</v>
      </c>
      <c r="Y593">
        <f t="shared" si="108"/>
        <v>0</v>
      </c>
      <c r="Z593">
        <f>Table1[[#This Row],[Accel (N)]]+Table1[[#This Row],[RR (N)]]+Table1[[#This Row],[Aero Drag (N)]]</f>
        <v>135.9666</v>
      </c>
      <c r="AA593">
        <f>Table1[[#This Row],[Total (N)]]*((E593/3.6)/1000)</f>
        <v>0</v>
      </c>
      <c r="AB593">
        <f>Table1[[#This Row],[Power (kW)]]*1000</f>
        <v>0</v>
      </c>
      <c r="AC593">
        <f>(Table1[[#This Row],[Power (kW)]]*1000)*D593</f>
        <v>0</v>
      </c>
      <c r="AD593" s="25">
        <f t="shared" si="109"/>
        <v>0</v>
      </c>
      <c r="AE593" s="25">
        <f t="shared" si="110"/>
        <v>0</v>
      </c>
      <c r="AF593" s="25">
        <f>SUM($AD$8:AD593)</f>
        <v>383086.89011027513</v>
      </c>
      <c r="AG593" s="25">
        <f>SUM($AE$8:AE593)</f>
        <v>956626.701469525</v>
      </c>
      <c r="AH593" s="25"/>
      <c r="AI593" s="37">
        <f>SUM($AD$8:AD593)</f>
        <v>383086.89011027513</v>
      </c>
      <c r="AJ593" s="37">
        <f>SUM($AE$8:AE593)</f>
        <v>956626.701469525</v>
      </c>
      <c r="AK593" s="37">
        <f t="shared" si="111"/>
        <v>268160.82307719259</v>
      </c>
    </row>
    <row r="594" spans="2:37" x14ac:dyDescent="0.3">
      <c r="B594" s="3" t="s">
        <v>47</v>
      </c>
      <c r="C594" s="3">
        <v>586</v>
      </c>
      <c r="D594" s="3">
        <v>586</v>
      </c>
      <c r="E594" s="10">
        <v>0</v>
      </c>
      <c r="F594" s="17">
        <f t="shared" si="112"/>
        <v>0</v>
      </c>
      <c r="G594" s="17">
        <f t="shared" si="113"/>
        <v>0</v>
      </c>
      <c r="S594">
        <f t="shared" si="103"/>
        <v>1</v>
      </c>
      <c r="T594" t="str">
        <f t="shared" si="104"/>
        <v/>
      </c>
      <c r="U594">
        <f t="shared" si="105"/>
        <v>0</v>
      </c>
      <c r="W594">
        <f t="shared" si="106"/>
        <v>0</v>
      </c>
      <c r="X594">
        <f t="shared" si="107"/>
        <v>135.9666</v>
      </c>
      <c r="Y594">
        <f t="shared" si="108"/>
        <v>0</v>
      </c>
      <c r="Z594">
        <f>Table1[[#This Row],[Accel (N)]]+Table1[[#This Row],[RR (N)]]+Table1[[#This Row],[Aero Drag (N)]]</f>
        <v>135.9666</v>
      </c>
      <c r="AA594">
        <f>Table1[[#This Row],[Total (N)]]*((E594/3.6)/1000)</f>
        <v>0</v>
      </c>
      <c r="AB594">
        <f>Table1[[#This Row],[Power (kW)]]*1000</f>
        <v>0</v>
      </c>
      <c r="AC594">
        <f>(Table1[[#This Row],[Power (kW)]]*1000)*D594</f>
        <v>0</v>
      </c>
      <c r="AD594" s="25">
        <f t="shared" si="109"/>
        <v>0</v>
      </c>
      <c r="AE594" s="25">
        <f t="shared" si="110"/>
        <v>0</v>
      </c>
      <c r="AF594" s="25">
        <f>SUM($AD$8:AD594)</f>
        <v>383086.89011027513</v>
      </c>
      <c r="AG594" s="25">
        <f>SUM($AE$8:AE594)</f>
        <v>956626.701469525</v>
      </c>
      <c r="AH594" s="25"/>
      <c r="AI594" s="37">
        <f>SUM($AD$8:AD594)</f>
        <v>383086.89011027513</v>
      </c>
      <c r="AJ594" s="37">
        <f>SUM($AE$8:AE594)</f>
        <v>956626.701469525</v>
      </c>
      <c r="AK594" s="37">
        <f t="shared" si="111"/>
        <v>268160.82307719259</v>
      </c>
    </row>
    <row r="595" spans="2:37" x14ac:dyDescent="0.3">
      <c r="B595" s="3" t="s">
        <v>47</v>
      </c>
      <c r="C595" s="3">
        <v>587</v>
      </c>
      <c r="D595" s="3">
        <v>587</v>
      </c>
      <c r="E595" s="10">
        <v>0</v>
      </c>
      <c r="F595" s="17">
        <f t="shared" si="112"/>
        <v>0</v>
      </c>
      <c r="G595" s="17">
        <f t="shared" si="113"/>
        <v>0</v>
      </c>
      <c r="S595">
        <f t="shared" si="103"/>
        <v>1</v>
      </c>
      <c r="T595" t="str">
        <f t="shared" si="104"/>
        <v/>
      </c>
      <c r="U595">
        <f t="shared" si="105"/>
        <v>0</v>
      </c>
      <c r="W595">
        <f t="shared" si="106"/>
        <v>0</v>
      </c>
      <c r="X595">
        <f t="shared" si="107"/>
        <v>135.9666</v>
      </c>
      <c r="Y595">
        <f t="shared" si="108"/>
        <v>0</v>
      </c>
      <c r="Z595">
        <f>Table1[[#This Row],[Accel (N)]]+Table1[[#This Row],[RR (N)]]+Table1[[#This Row],[Aero Drag (N)]]</f>
        <v>135.9666</v>
      </c>
      <c r="AA595">
        <f>Table1[[#This Row],[Total (N)]]*((E595/3.6)/1000)</f>
        <v>0</v>
      </c>
      <c r="AB595">
        <f>Table1[[#This Row],[Power (kW)]]*1000</f>
        <v>0</v>
      </c>
      <c r="AC595">
        <f>(Table1[[#This Row],[Power (kW)]]*1000)*D595</f>
        <v>0</v>
      </c>
      <c r="AD595" s="25">
        <f t="shared" si="109"/>
        <v>0</v>
      </c>
      <c r="AE595" s="25">
        <f t="shared" si="110"/>
        <v>0</v>
      </c>
      <c r="AF595" s="25">
        <f>SUM($AD$8:AD595)</f>
        <v>383086.89011027513</v>
      </c>
      <c r="AG595" s="25">
        <f>SUM($AE$8:AE595)</f>
        <v>956626.701469525</v>
      </c>
      <c r="AH595" s="25"/>
      <c r="AI595" s="37">
        <f>SUM($AD$8:AD595)</f>
        <v>383086.89011027513</v>
      </c>
      <c r="AJ595" s="37">
        <f>SUM($AE$8:AE595)</f>
        <v>956626.701469525</v>
      </c>
      <c r="AK595" s="37">
        <f t="shared" si="111"/>
        <v>268160.82307719259</v>
      </c>
    </row>
    <row r="596" spans="2:37" x14ac:dyDescent="0.3">
      <c r="B596" s="3" t="s">
        <v>47</v>
      </c>
      <c r="C596" s="3">
        <v>588</v>
      </c>
      <c r="D596" s="3">
        <v>588</v>
      </c>
      <c r="E596" s="10">
        <v>0</v>
      </c>
      <c r="F596" s="17">
        <f t="shared" si="112"/>
        <v>0</v>
      </c>
      <c r="G596" s="17">
        <f t="shared" si="113"/>
        <v>0</v>
      </c>
      <c r="S596">
        <f t="shared" si="103"/>
        <v>1</v>
      </c>
      <c r="T596" t="str">
        <f t="shared" si="104"/>
        <v/>
      </c>
      <c r="U596">
        <f t="shared" si="105"/>
        <v>0</v>
      </c>
      <c r="W596">
        <f t="shared" si="106"/>
        <v>0</v>
      </c>
      <c r="X596">
        <f t="shared" si="107"/>
        <v>135.9666</v>
      </c>
      <c r="Y596">
        <f t="shared" si="108"/>
        <v>0</v>
      </c>
      <c r="Z596">
        <f>Table1[[#This Row],[Accel (N)]]+Table1[[#This Row],[RR (N)]]+Table1[[#This Row],[Aero Drag (N)]]</f>
        <v>135.9666</v>
      </c>
      <c r="AA596">
        <f>Table1[[#This Row],[Total (N)]]*((E596/3.6)/1000)</f>
        <v>0</v>
      </c>
      <c r="AB596">
        <f>Table1[[#This Row],[Power (kW)]]*1000</f>
        <v>0</v>
      </c>
      <c r="AC596">
        <f>(Table1[[#This Row],[Power (kW)]]*1000)*D596</f>
        <v>0</v>
      </c>
      <c r="AD596" s="25">
        <f t="shared" si="109"/>
        <v>0</v>
      </c>
      <c r="AE596" s="25">
        <f t="shared" si="110"/>
        <v>0</v>
      </c>
      <c r="AF596" s="25">
        <f>SUM($AD$8:AD596)</f>
        <v>383086.89011027513</v>
      </c>
      <c r="AG596" s="25">
        <f>SUM($AE$8:AE596)</f>
        <v>956626.701469525</v>
      </c>
      <c r="AH596" s="25"/>
      <c r="AI596" s="37">
        <f>SUM($AD$8:AD596)</f>
        <v>383086.89011027513</v>
      </c>
      <c r="AJ596" s="37">
        <f>SUM($AE$8:AE596)</f>
        <v>956626.701469525</v>
      </c>
      <c r="AK596" s="37">
        <f t="shared" si="111"/>
        <v>268160.82307719259</v>
      </c>
    </row>
    <row r="597" spans="2:37" x14ac:dyDescent="0.3">
      <c r="B597" s="3" t="s">
        <v>47</v>
      </c>
      <c r="C597" s="3">
        <v>589</v>
      </c>
      <c r="D597" s="3">
        <v>589</v>
      </c>
      <c r="E597" s="10">
        <v>0</v>
      </c>
      <c r="F597" s="17">
        <f t="shared" si="112"/>
        <v>0</v>
      </c>
      <c r="G597" s="17">
        <f t="shared" si="113"/>
        <v>0</v>
      </c>
      <c r="S597">
        <f t="shared" si="103"/>
        <v>1</v>
      </c>
      <c r="T597" t="str">
        <f t="shared" si="104"/>
        <v/>
      </c>
      <c r="U597">
        <f t="shared" si="105"/>
        <v>0</v>
      </c>
      <c r="V597" t="s">
        <v>77</v>
      </c>
      <c r="W597">
        <f t="shared" si="106"/>
        <v>0</v>
      </c>
      <c r="X597">
        <f t="shared" si="107"/>
        <v>135.9666</v>
      </c>
      <c r="Y597">
        <f t="shared" si="108"/>
        <v>0</v>
      </c>
      <c r="Z597">
        <f>Table1[[#This Row],[Accel (N)]]+Table1[[#This Row],[RR (N)]]+Table1[[#This Row],[Aero Drag (N)]]</f>
        <v>135.9666</v>
      </c>
      <c r="AA597">
        <f>Table1[[#This Row],[Total (N)]]*((E597/3.6)/1000)</f>
        <v>0</v>
      </c>
      <c r="AB597">
        <f>Table1[[#This Row],[Power (kW)]]*1000</f>
        <v>0</v>
      </c>
      <c r="AC597">
        <f>(Table1[[#This Row],[Power (kW)]]*1000)*D597</f>
        <v>0</v>
      </c>
      <c r="AD597" s="25">
        <f t="shared" si="109"/>
        <v>0</v>
      </c>
      <c r="AE597" s="25">
        <f t="shared" si="110"/>
        <v>0</v>
      </c>
      <c r="AF597" s="25">
        <f>SUM($AD$8:AD597)</f>
        <v>383086.89011027513</v>
      </c>
      <c r="AG597" s="25">
        <f>SUM($AE$8:AE597)</f>
        <v>956626.701469525</v>
      </c>
      <c r="AH597" s="25"/>
      <c r="AI597" s="37">
        <f>SUM($AD$8:AD597)</f>
        <v>383086.89011027513</v>
      </c>
      <c r="AJ597" s="37">
        <f>SUM($AE$8:AE597)</f>
        <v>956626.701469525</v>
      </c>
      <c r="AK597" s="37">
        <f t="shared" si="111"/>
        <v>268160.82307719259</v>
      </c>
    </row>
    <row r="598" spans="2:37" x14ac:dyDescent="0.3">
      <c r="B598" s="4" t="s">
        <v>52</v>
      </c>
      <c r="C598" s="4">
        <v>590</v>
      </c>
      <c r="D598" s="4">
        <v>1</v>
      </c>
      <c r="E598" s="11">
        <v>0</v>
      </c>
      <c r="F598" s="17">
        <f t="shared" si="112"/>
        <v>0</v>
      </c>
      <c r="G598" s="17">
        <f t="shared" si="113"/>
        <v>0</v>
      </c>
      <c r="S598">
        <f t="shared" si="103"/>
        <v>1</v>
      </c>
      <c r="T598" t="str">
        <f t="shared" si="104"/>
        <v/>
      </c>
      <c r="U598">
        <f t="shared" si="105"/>
        <v>0</v>
      </c>
      <c r="V598" t="s">
        <v>78</v>
      </c>
      <c r="W598">
        <f t="shared" si="106"/>
        <v>0</v>
      </c>
      <c r="X598">
        <f t="shared" si="107"/>
        <v>135.9666</v>
      </c>
      <c r="Y598">
        <f t="shared" si="108"/>
        <v>0</v>
      </c>
      <c r="Z598">
        <f>Table1[[#This Row],[Accel (N)]]+Table1[[#This Row],[RR (N)]]+Table1[[#This Row],[Aero Drag (N)]]</f>
        <v>135.9666</v>
      </c>
      <c r="AA598">
        <f>Table1[[#This Row],[Total (N)]]*((E598/3.6)/1000)</f>
        <v>0</v>
      </c>
      <c r="AB598">
        <f>Table1[[#This Row],[Power (kW)]]*1000</f>
        <v>0</v>
      </c>
      <c r="AC598">
        <f>(Table1[[#This Row],[Power (kW)]]*1000)*D598</f>
        <v>0</v>
      </c>
      <c r="AD598" s="25">
        <f t="shared" si="109"/>
        <v>0</v>
      </c>
      <c r="AE598" s="25">
        <f t="shared" si="110"/>
        <v>0</v>
      </c>
      <c r="AF598" s="25">
        <f>SUM($AD$8:AD598)</f>
        <v>383086.89011027513</v>
      </c>
      <c r="AG598" s="25">
        <f>SUM($AE$8:AE598)</f>
        <v>956626.701469525</v>
      </c>
      <c r="AH598" s="25"/>
      <c r="AI598" s="38">
        <f>SUM($AD$598:AD598)</f>
        <v>0</v>
      </c>
      <c r="AJ598" s="38">
        <f>SUM($AE$598:AE598)</f>
        <v>0</v>
      </c>
      <c r="AK598" s="38">
        <f t="shared" si="111"/>
        <v>0</v>
      </c>
    </row>
    <row r="599" spans="2:37" x14ac:dyDescent="0.3">
      <c r="B599" s="4" t="s">
        <v>52</v>
      </c>
      <c r="C599" s="4">
        <v>591</v>
      </c>
      <c r="D599" s="4">
        <v>2</v>
      </c>
      <c r="E599" s="11">
        <v>0</v>
      </c>
      <c r="F599" s="17">
        <f t="shared" si="112"/>
        <v>0</v>
      </c>
      <c r="G599" s="17">
        <f t="shared" si="113"/>
        <v>0</v>
      </c>
      <c r="S599">
        <f t="shared" si="103"/>
        <v>1</v>
      </c>
      <c r="T599" t="str">
        <f t="shared" si="104"/>
        <v/>
      </c>
      <c r="U599">
        <f t="shared" si="105"/>
        <v>0</v>
      </c>
      <c r="W599">
        <f t="shared" si="106"/>
        <v>0</v>
      </c>
      <c r="X599">
        <f t="shared" si="107"/>
        <v>135.9666</v>
      </c>
      <c r="Y599">
        <f t="shared" si="108"/>
        <v>0</v>
      </c>
      <c r="Z599">
        <f>Table1[[#This Row],[Accel (N)]]+Table1[[#This Row],[RR (N)]]+Table1[[#This Row],[Aero Drag (N)]]</f>
        <v>135.9666</v>
      </c>
      <c r="AA599">
        <f>Table1[[#This Row],[Total (N)]]*((E599/3.6)/1000)</f>
        <v>0</v>
      </c>
      <c r="AB599">
        <f>Table1[[#This Row],[Power (kW)]]*1000</f>
        <v>0</v>
      </c>
      <c r="AC599">
        <f>(Table1[[#This Row],[Power (kW)]]*1000)*D599</f>
        <v>0</v>
      </c>
      <c r="AD599" s="25">
        <f t="shared" si="109"/>
        <v>0</v>
      </c>
      <c r="AE599" s="25">
        <f t="shared" si="110"/>
        <v>0</v>
      </c>
      <c r="AF599" s="25">
        <f>SUM($AD$8:AD599)</f>
        <v>383086.89011027513</v>
      </c>
      <c r="AG599" s="25">
        <f>SUM($AE$8:AE599)</f>
        <v>956626.701469525</v>
      </c>
      <c r="AH599" s="25"/>
      <c r="AI599" s="38">
        <f>SUM($AD$598:AD599)</f>
        <v>0</v>
      </c>
      <c r="AJ599" s="38">
        <f>SUM($AE$598:AE599)</f>
        <v>0</v>
      </c>
      <c r="AK599" s="38">
        <f t="shared" si="111"/>
        <v>0</v>
      </c>
    </row>
    <row r="600" spans="2:37" x14ac:dyDescent="0.3">
      <c r="B600" s="4" t="s">
        <v>52</v>
      </c>
      <c r="C600" s="4">
        <v>592</v>
      </c>
      <c r="D600" s="4">
        <v>3</v>
      </c>
      <c r="E600" s="11">
        <v>0</v>
      </c>
      <c r="F600" s="17">
        <f t="shared" si="112"/>
        <v>0</v>
      </c>
      <c r="G600" s="17">
        <f t="shared" si="113"/>
        <v>0</v>
      </c>
      <c r="S600">
        <f t="shared" si="103"/>
        <v>1</v>
      </c>
      <c r="T600" t="str">
        <f t="shared" si="104"/>
        <v/>
      </c>
      <c r="U600">
        <f t="shared" si="105"/>
        <v>0</v>
      </c>
      <c r="W600">
        <f t="shared" si="106"/>
        <v>0</v>
      </c>
      <c r="X600">
        <f t="shared" si="107"/>
        <v>135.9666</v>
      </c>
      <c r="Y600">
        <f t="shared" si="108"/>
        <v>0</v>
      </c>
      <c r="Z600">
        <f>Table1[[#This Row],[Accel (N)]]+Table1[[#This Row],[RR (N)]]+Table1[[#This Row],[Aero Drag (N)]]</f>
        <v>135.9666</v>
      </c>
      <c r="AA600">
        <f>Table1[[#This Row],[Total (N)]]*((E600/3.6)/1000)</f>
        <v>0</v>
      </c>
      <c r="AB600">
        <f>Table1[[#This Row],[Power (kW)]]*1000</f>
        <v>0</v>
      </c>
      <c r="AC600">
        <f>(Table1[[#This Row],[Power (kW)]]*1000)*D600</f>
        <v>0</v>
      </c>
      <c r="AD600" s="25">
        <f t="shared" si="109"/>
        <v>0</v>
      </c>
      <c r="AE600" s="25">
        <f t="shared" si="110"/>
        <v>0</v>
      </c>
      <c r="AF600" s="25">
        <f>SUM($AD$8:AD600)</f>
        <v>383086.89011027513</v>
      </c>
      <c r="AG600" s="25">
        <f>SUM($AE$8:AE600)</f>
        <v>956626.701469525</v>
      </c>
      <c r="AH600" s="25"/>
      <c r="AI600" s="38">
        <f>SUM($AD$598:AD600)</f>
        <v>0</v>
      </c>
      <c r="AJ600" s="38">
        <f>SUM($AE$598:AE600)</f>
        <v>0</v>
      </c>
      <c r="AK600" s="38">
        <f t="shared" si="111"/>
        <v>0</v>
      </c>
    </row>
    <row r="601" spans="2:37" x14ac:dyDescent="0.3">
      <c r="B601" s="4" t="s">
        <v>52</v>
      </c>
      <c r="C601" s="4">
        <v>593</v>
      </c>
      <c r="D601" s="4">
        <v>4</v>
      </c>
      <c r="E601" s="11">
        <v>0</v>
      </c>
      <c r="F601" s="17">
        <f t="shared" si="112"/>
        <v>0</v>
      </c>
      <c r="G601" s="17">
        <f t="shared" si="113"/>
        <v>0</v>
      </c>
      <c r="S601">
        <f t="shared" si="103"/>
        <v>1</v>
      </c>
      <c r="T601" t="str">
        <f t="shared" si="104"/>
        <v/>
      </c>
      <c r="U601">
        <f t="shared" si="105"/>
        <v>0</v>
      </c>
      <c r="W601">
        <f t="shared" si="106"/>
        <v>0</v>
      </c>
      <c r="X601">
        <f t="shared" si="107"/>
        <v>135.9666</v>
      </c>
      <c r="Y601">
        <f t="shared" si="108"/>
        <v>0</v>
      </c>
      <c r="Z601">
        <f>Table1[[#This Row],[Accel (N)]]+Table1[[#This Row],[RR (N)]]+Table1[[#This Row],[Aero Drag (N)]]</f>
        <v>135.9666</v>
      </c>
      <c r="AA601">
        <f>Table1[[#This Row],[Total (N)]]*((E601/3.6)/1000)</f>
        <v>0</v>
      </c>
      <c r="AB601">
        <f>Table1[[#This Row],[Power (kW)]]*1000</f>
        <v>0</v>
      </c>
      <c r="AC601">
        <f>(Table1[[#This Row],[Power (kW)]]*1000)*D601</f>
        <v>0</v>
      </c>
      <c r="AD601" s="25">
        <f t="shared" si="109"/>
        <v>0</v>
      </c>
      <c r="AE601" s="25">
        <f t="shared" si="110"/>
        <v>0</v>
      </c>
      <c r="AF601" s="25">
        <f>SUM($AD$8:AD601)</f>
        <v>383086.89011027513</v>
      </c>
      <c r="AG601" s="25">
        <f>SUM($AE$8:AE601)</f>
        <v>956626.701469525</v>
      </c>
      <c r="AH601" s="25"/>
      <c r="AI601" s="38">
        <f>SUM($AD$598:AD601)</f>
        <v>0</v>
      </c>
      <c r="AJ601" s="38">
        <f>SUM($AE$598:AE601)</f>
        <v>0</v>
      </c>
      <c r="AK601" s="38">
        <f t="shared" si="111"/>
        <v>0</v>
      </c>
    </row>
    <row r="602" spans="2:37" x14ac:dyDescent="0.3">
      <c r="B602" s="4" t="s">
        <v>52</v>
      </c>
      <c r="C602" s="4">
        <v>594</v>
      </c>
      <c r="D602" s="4">
        <v>5</v>
      </c>
      <c r="E602" s="11">
        <v>0</v>
      </c>
      <c r="F602" s="17">
        <f t="shared" si="112"/>
        <v>0</v>
      </c>
      <c r="G602" s="17">
        <f t="shared" si="113"/>
        <v>0</v>
      </c>
      <c r="S602">
        <f t="shared" si="103"/>
        <v>1</v>
      </c>
      <c r="T602" t="str">
        <f t="shared" si="104"/>
        <v/>
      </c>
      <c r="U602">
        <f t="shared" si="105"/>
        <v>0</v>
      </c>
      <c r="W602">
        <f t="shared" si="106"/>
        <v>0</v>
      </c>
      <c r="X602">
        <f t="shared" si="107"/>
        <v>135.9666</v>
      </c>
      <c r="Y602">
        <f t="shared" si="108"/>
        <v>0</v>
      </c>
      <c r="Z602">
        <f>Table1[[#This Row],[Accel (N)]]+Table1[[#This Row],[RR (N)]]+Table1[[#This Row],[Aero Drag (N)]]</f>
        <v>135.9666</v>
      </c>
      <c r="AA602">
        <f>Table1[[#This Row],[Total (N)]]*((E602/3.6)/1000)</f>
        <v>0</v>
      </c>
      <c r="AB602">
        <f>Table1[[#This Row],[Power (kW)]]*1000</f>
        <v>0</v>
      </c>
      <c r="AC602">
        <f>(Table1[[#This Row],[Power (kW)]]*1000)*D602</f>
        <v>0</v>
      </c>
      <c r="AD602" s="25">
        <f t="shared" si="109"/>
        <v>0</v>
      </c>
      <c r="AE602" s="25">
        <f t="shared" si="110"/>
        <v>0</v>
      </c>
      <c r="AF602" s="25">
        <f>SUM($AD$8:AD602)</f>
        <v>383086.89011027513</v>
      </c>
      <c r="AG602" s="25">
        <f>SUM($AE$8:AE602)</f>
        <v>956626.701469525</v>
      </c>
      <c r="AH602" s="25"/>
      <c r="AI602" s="38">
        <f>SUM($AD$598:AD602)</f>
        <v>0</v>
      </c>
      <c r="AJ602" s="38">
        <f>SUM($AE$598:AE602)</f>
        <v>0</v>
      </c>
      <c r="AK602" s="38">
        <f t="shared" si="111"/>
        <v>0</v>
      </c>
    </row>
    <row r="603" spans="2:37" x14ac:dyDescent="0.3">
      <c r="B603" s="4" t="s">
        <v>52</v>
      </c>
      <c r="C603" s="4">
        <v>595</v>
      </c>
      <c r="D603" s="4">
        <v>6</v>
      </c>
      <c r="E603" s="11">
        <v>0</v>
      </c>
      <c r="F603" s="17">
        <f t="shared" si="112"/>
        <v>0</v>
      </c>
      <c r="G603" s="17">
        <f t="shared" si="113"/>
        <v>0</v>
      </c>
      <c r="S603">
        <f t="shared" si="103"/>
        <v>1</v>
      </c>
      <c r="T603" t="str">
        <f t="shared" si="104"/>
        <v/>
      </c>
      <c r="U603">
        <f t="shared" si="105"/>
        <v>0</v>
      </c>
      <c r="W603">
        <f t="shared" si="106"/>
        <v>0</v>
      </c>
      <c r="X603">
        <f t="shared" si="107"/>
        <v>135.9666</v>
      </c>
      <c r="Y603">
        <f t="shared" si="108"/>
        <v>0</v>
      </c>
      <c r="Z603">
        <f>Table1[[#This Row],[Accel (N)]]+Table1[[#This Row],[RR (N)]]+Table1[[#This Row],[Aero Drag (N)]]</f>
        <v>135.9666</v>
      </c>
      <c r="AA603">
        <f>Table1[[#This Row],[Total (N)]]*((E603/3.6)/1000)</f>
        <v>0</v>
      </c>
      <c r="AB603">
        <f>Table1[[#This Row],[Power (kW)]]*1000</f>
        <v>0</v>
      </c>
      <c r="AC603">
        <f>(Table1[[#This Row],[Power (kW)]]*1000)*D603</f>
        <v>0</v>
      </c>
      <c r="AD603" s="25">
        <f t="shared" si="109"/>
        <v>0</v>
      </c>
      <c r="AE603" s="25">
        <f t="shared" si="110"/>
        <v>0</v>
      </c>
      <c r="AF603" s="25">
        <f>SUM($AD$8:AD603)</f>
        <v>383086.89011027513</v>
      </c>
      <c r="AG603" s="25">
        <f>SUM($AE$8:AE603)</f>
        <v>956626.701469525</v>
      </c>
      <c r="AH603" s="25"/>
      <c r="AI603" s="38">
        <f>SUM($AD$598:AD603)</f>
        <v>0</v>
      </c>
      <c r="AJ603" s="38">
        <f>SUM($AE$598:AE603)</f>
        <v>0</v>
      </c>
      <c r="AK603" s="38">
        <f t="shared" si="111"/>
        <v>0</v>
      </c>
    </row>
    <row r="604" spans="2:37" x14ac:dyDescent="0.3">
      <c r="B604" s="4" t="s">
        <v>52</v>
      </c>
      <c r="C604" s="4">
        <v>596</v>
      </c>
      <c r="D604" s="4">
        <v>7</v>
      </c>
      <c r="E604" s="11">
        <v>0</v>
      </c>
      <c r="F604" s="17">
        <f t="shared" si="112"/>
        <v>0</v>
      </c>
      <c r="G604" s="17">
        <f t="shared" si="113"/>
        <v>0</v>
      </c>
      <c r="S604">
        <f t="shared" si="103"/>
        <v>1</v>
      </c>
      <c r="T604" t="str">
        <f t="shared" si="104"/>
        <v/>
      </c>
      <c r="U604">
        <f t="shared" si="105"/>
        <v>0</v>
      </c>
      <c r="W604">
        <f t="shared" si="106"/>
        <v>0</v>
      </c>
      <c r="X604">
        <f t="shared" si="107"/>
        <v>135.9666</v>
      </c>
      <c r="Y604">
        <f t="shared" si="108"/>
        <v>0</v>
      </c>
      <c r="Z604">
        <f>Table1[[#This Row],[Accel (N)]]+Table1[[#This Row],[RR (N)]]+Table1[[#This Row],[Aero Drag (N)]]</f>
        <v>135.9666</v>
      </c>
      <c r="AA604">
        <f>Table1[[#This Row],[Total (N)]]*((E604/3.6)/1000)</f>
        <v>0</v>
      </c>
      <c r="AB604">
        <f>Table1[[#This Row],[Power (kW)]]*1000</f>
        <v>0</v>
      </c>
      <c r="AC604">
        <f>(Table1[[#This Row],[Power (kW)]]*1000)*D604</f>
        <v>0</v>
      </c>
      <c r="AD604" s="25">
        <f t="shared" si="109"/>
        <v>0</v>
      </c>
      <c r="AE604" s="25">
        <f t="shared" si="110"/>
        <v>0</v>
      </c>
      <c r="AF604" s="25">
        <f>SUM($AD$8:AD604)</f>
        <v>383086.89011027513</v>
      </c>
      <c r="AG604" s="25">
        <f>SUM($AE$8:AE604)</f>
        <v>956626.701469525</v>
      </c>
      <c r="AH604" s="25"/>
      <c r="AI604" s="38">
        <f>SUM($AD$598:AD604)</f>
        <v>0</v>
      </c>
      <c r="AJ604" s="38">
        <f>SUM($AE$598:AE604)</f>
        <v>0</v>
      </c>
      <c r="AK604" s="38">
        <f t="shared" si="111"/>
        <v>0</v>
      </c>
    </row>
    <row r="605" spans="2:37" x14ac:dyDescent="0.3">
      <c r="B605" s="4" t="s">
        <v>52</v>
      </c>
      <c r="C605" s="4">
        <v>597</v>
      </c>
      <c r="D605" s="4">
        <v>8</v>
      </c>
      <c r="E605" s="11">
        <v>0</v>
      </c>
      <c r="F605" s="17">
        <f t="shared" si="112"/>
        <v>0</v>
      </c>
      <c r="G605" s="17">
        <f t="shared" si="113"/>
        <v>0</v>
      </c>
      <c r="S605">
        <f t="shared" si="103"/>
        <v>1</v>
      </c>
      <c r="T605" t="str">
        <f t="shared" si="104"/>
        <v/>
      </c>
      <c r="U605">
        <f t="shared" si="105"/>
        <v>0</v>
      </c>
      <c r="W605">
        <f t="shared" si="106"/>
        <v>0</v>
      </c>
      <c r="X605">
        <f t="shared" si="107"/>
        <v>135.9666</v>
      </c>
      <c r="Y605">
        <f t="shared" si="108"/>
        <v>0</v>
      </c>
      <c r="Z605">
        <f>Table1[[#This Row],[Accel (N)]]+Table1[[#This Row],[RR (N)]]+Table1[[#This Row],[Aero Drag (N)]]</f>
        <v>135.9666</v>
      </c>
      <c r="AA605">
        <f>Table1[[#This Row],[Total (N)]]*((E605/3.6)/1000)</f>
        <v>0</v>
      </c>
      <c r="AB605">
        <f>Table1[[#This Row],[Power (kW)]]*1000</f>
        <v>0</v>
      </c>
      <c r="AC605">
        <f>(Table1[[#This Row],[Power (kW)]]*1000)*D605</f>
        <v>0</v>
      </c>
      <c r="AD605" s="25">
        <f t="shared" si="109"/>
        <v>0</v>
      </c>
      <c r="AE605" s="25">
        <f t="shared" si="110"/>
        <v>0</v>
      </c>
      <c r="AF605" s="25">
        <f>SUM($AD$8:AD605)</f>
        <v>383086.89011027513</v>
      </c>
      <c r="AG605" s="25">
        <f>SUM($AE$8:AE605)</f>
        <v>956626.701469525</v>
      </c>
      <c r="AH605" s="25"/>
      <c r="AI605" s="38">
        <f>SUM($AD$598:AD605)</f>
        <v>0</v>
      </c>
      <c r="AJ605" s="38">
        <f>SUM($AE$598:AE605)</f>
        <v>0</v>
      </c>
      <c r="AK605" s="38">
        <f t="shared" si="111"/>
        <v>0</v>
      </c>
    </row>
    <row r="606" spans="2:37" x14ac:dyDescent="0.3">
      <c r="B606" s="4" t="s">
        <v>52</v>
      </c>
      <c r="C606" s="4">
        <v>598</v>
      </c>
      <c r="D606" s="4">
        <v>9</v>
      </c>
      <c r="E606" s="11">
        <v>0</v>
      </c>
      <c r="F606" s="17">
        <f t="shared" si="112"/>
        <v>0</v>
      </c>
      <c r="G606" s="17">
        <f t="shared" si="113"/>
        <v>0</v>
      </c>
      <c r="S606">
        <f t="shared" si="103"/>
        <v>1</v>
      </c>
      <c r="T606" t="str">
        <f t="shared" si="104"/>
        <v/>
      </c>
      <c r="U606">
        <f t="shared" si="105"/>
        <v>0</v>
      </c>
      <c r="W606">
        <f t="shared" si="106"/>
        <v>0</v>
      </c>
      <c r="X606">
        <f t="shared" si="107"/>
        <v>135.9666</v>
      </c>
      <c r="Y606">
        <f t="shared" si="108"/>
        <v>0</v>
      </c>
      <c r="Z606">
        <f>Table1[[#This Row],[Accel (N)]]+Table1[[#This Row],[RR (N)]]+Table1[[#This Row],[Aero Drag (N)]]</f>
        <v>135.9666</v>
      </c>
      <c r="AA606">
        <f>Table1[[#This Row],[Total (N)]]*((E606/3.6)/1000)</f>
        <v>0</v>
      </c>
      <c r="AB606">
        <f>Table1[[#This Row],[Power (kW)]]*1000</f>
        <v>0</v>
      </c>
      <c r="AC606">
        <f>(Table1[[#This Row],[Power (kW)]]*1000)*D606</f>
        <v>0</v>
      </c>
      <c r="AD606" s="25">
        <f t="shared" si="109"/>
        <v>0</v>
      </c>
      <c r="AE606" s="25">
        <f t="shared" si="110"/>
        <v>0</v>
      </c>
      <c r="AF606" s="25">
        <f>SUM($AD$8:AD606)</f>
        <v>383086.89011027513</v>
      </c>
      <c r="AG606" s="25">
        <f>SUM($AE$8:AE606)</f>
        <v>956626.701469525</v>
      </c>
      <c r="AH606" s="25"/>
      <c r="AI606" s="38">
        <f>SUM($AD$598:AD606)</f>
        <v>0</v>
      </c>
      <c r="AJ606" s="38">
        <f>SUM($AE$598:AE606)</f>
        <v>0</v>
      </c>
      <c r="AK606" s="38">
        <f t="shared" si="111"/>
        <v>0</v>
      </c>
    </row>
    <row r="607" spans="2:37" x14ac:dyDescent="0.3">
      <c r="B607" s="4" t="s">
        <v>52</v>
      </c>
      <c r="C607" s="4">
        <v>599</v>
      </c>
      <c r="D607" s="4">
        <v>10</v>
      </c>
      <c r="E607" s="11">
        <v>0</v>
      </c>
      <c r="F607" s="17">
        <f t="shared" si="112"/>
        <v>0</v>
      </c>
      <c r="G607" s="17">
        <f t="shared" si="113"/>
        <v>0</v>
      </c>
      <c r="S607">
        <f t="shared" si="103"/>
        <v>1</v>
      </c>
      <c r="T607" t="str">
        <f t="shared" si="104"/>
        <v/>
      </c>
      <c r="U607">
        <f t="shared" si="105"/>
        <v>0</v>
      </c>
      <c r="W607">
        <f t="shared" si="106"/>
        <v>0</v>
      </c>
      <c r="X607">
        <f t="shared" si="107"/>
        <v>135.9666</v>
      </c>
      <c r="Y607">
        <f t="shared" si="108"/>
        <v>0</v>
      </c>
      <c r="Z607">
        <f>Table1[[#This Row],[Accel (N)]]+Table1[[#This Row],[RR (N)]]+Table1[[#This Row],[Aero Drag (N)]]</f>
        <v>135.9666</v>
      </c>
      <c r="AA607">
        <f>Table1[[#This Row],[Total (N)]]*((E607/3.6)/1000)</f>
        <v>0</v>
      </c>
      <c r="AB607">
        <f>Table1[[#This Row],[Power (kW)]]*1000</f>
        <v>0</v>
      </c>
      <c r="AC607">
        <f>(Table1[[#This Row],[Power (kW)]]*1000)*D607</f>
        <v>0</v>
      </c>
      <c r="AD607" s="25">
        <f t="shared" si="109"/>
        <v>0</v>
      </c>
      <c r="AE607" s="25">
        <f t="shared" si="110"/>
        <v>0</v>
      </c>
      <c r="AF607" s="25">
        <f>SUM($AD$8:AD607)</f>
        <v>383086.89011027513</v>
      </c>
      <c r="AG607" s="25">
        <f>SUM($AE$8:AE607)</f>
        <v>956626.701469525</v>
      </c>
      <c r="AH607" s="25"/>
      <c r="AI607" s="38">
        <f>SUM($AD$598:AD607)</f>
        <v>0</v>
      </c>
      <c r="AJ607" s="38">
        <f>SUM($AE$598:AE607)</f>
        <v>0</v>
      </c>
      <c r="AK607" s="38">
        <f t="shared" si="111"/>
        <v>0</v>
      </c>
    </row>
    <row r="608" spans="2:37" x14ac:dyDescent="0.3">
      <c r="B608" s="4" t="s">
        <v>52</v>
      </c>
      <c r="C608" s="4">
        <v>600</v>
      </c>
      <c r="D608" s="4">
        <v>11</v>
      </c>
      <c r="E608" s="11">
        <v>0</v>
      </c>
      <c r="F608" s="17">
        <f t="shared" si="112"/>
        <v>0.1388888888888889</v>
      </c>
      <c r="G608" s="17">
        <f t="shared" si="113"/>
        <v>0.5</v>
      </c>
      <c r="S608">
        <f t="shared" si="103"/>
        <v>1</v>
      </c>
      <c r="T608" t="str">
        <f t="shared" si="104"/>
        <v/>
      </c>
      <c r="U608">
        <f t="shared" si="105"/>
        <v>0</v>
      </c>
      <c r="W608">
        <f t="shared" si="106"/>
        <v>137.5</v>
      </c>
      <c r="X608">
        <f t="shared" si="107"/>
        <v>135.9666</v>
      </c>
      <c r="Y608">
        <f t="shared" si="108"/>
        <v>0</v>
      </c>
      <c r="Z608">
        <f>Table1[[#This Row],[Accel (N)]]+Table1[[#This Row],[RR (N)]]+Table1[[#This Row],[Aero Drag (N)]]</f>
        <v>273.46659999999997</v>
      </c>
      <c r="AA608">
        <f>Table1[[#This Row],[Total (N)]]*((E608/3.6)/1000)</f>
        <v>0</v>
      </c>
      <c r="AB608">
        <f>Table1[[#This Row],[Power (kW)]]*1000</f>
        <v>0</v>
      </c>
      <c r="AC608">
        <f>(Table1[[#This Row],[Power (kW)]]*1000)*D608</f>
        <v>0</v>
      </c>
      <c r="AD608" s="25">
        <f t="shared" si="109"/>
        <v>0</v>
      </c>
      <c r="AE608" s="25">
        <f t="shared" si="110"/>
        <v>0</v>
      </c>
      <c r="AF608" s="25">
        <f>SUM($AD$8:AD608)</f>
        <v>383086.89011027513</v>
      </c>
      <c r="AG608" s="25">
        <f>SUM($AE$8:AE608)</f>
        <v>956626.701469525</v>
      </c>
      <c r="AH608" s="25"/>
      <c r="AI608" s="38">
        <f>SUM($AD$598:AD608)</f>
        <v>0</v>
      </c>
      <c r="AJ608" s="38">
        <f>SUM($AE$598:AE608)</f>
        <v>0</v>
      </c>
      <c r="AK608" s="38">
        <f t="shared" si="111"/>
        <v>0</v>
      </c>
    </row>
    <row r="609" spans="2:37" x14ac:dyDescent="0.3">
      <c r="B609" s="4" t="s">
        <v>52</v>
      </c>
      <c r="C609" s="4">
        <v>601</v>
      </c>
      <c r="D609" s="4">
        <v>12</v>
      </c>
      <c r="E609" s="11">
        <v>1</v>
      </c>
      <c r="F609" s="17">
        <f t="shared" si="112"/>
        <v>0.29166666666666669</v>
      </c>
      <c r="G609" s="17">
        <f t="shared" si="113"/>
        <v>1.05</v>
      </c>
      <c r="S609">
        <f t="shared" si="103"/>
        <v>0</v>
      </c>
      <c r="T609">
        <f t="shared" si="104"/>
        <v>1</v>
      </c>
      <c r="U609">
        <f t="shared" si="105"/>
        <v>0.27777777777777779</v>
      </c>
      <c r="W609">
        <f t="shared" si="106"/>
        <v>288.75</v>
      </c>
      <c r="X609">
        <f t="shared" si="107"/>
        <v>135.9666</v>
      </c>
      <c r="Y609">
        <f t="shared" si="108"/>
        <v>4.1749777986111125E-2</v>
      </c>
      <c r="Z609">
        <f>Table1[[#This Row],[Accel (N)]]+Table1[[#This Row],[RR (N)]]+Table1[[#This Row],[Aero Drag (N)]]</f>
        <v>424.7583497779861</v>
      </c>
      <c r="AA609">
        <f>Table1[[#This Row],[Total (N)]]*((E609/3.6)/1000)</f>
        <v>0.11798843049388502</v>
      </c>
      <c r="AB609">
        <f>Table1[[#This Row],[Power (kW)]]*1000</f>
        <v>117.98843049388502</v>
      </c>
      <c r="AC609">
        <f>(Table1[[#This Row],[Power (kW)]]*1000)*D609</f>
        <v>1415.8611659266203</v>
      </c>
      <c r="AD609" s="25">
        <f t="shared" si="109"/>
        <v>0</v>
      </c>
      <c r="AE609" s="25">
        <f t="shared" si="110"/>
        <v>117.98843049388502</v>
      </c>
      <c r="AF609" s="25">
        <f>SUM($AD$8:AD609)</f>
        <v>383086.89011027513</v>
      </c>
      <c r="AG609" s="25">
        <f>SUM($AE$8:AE609)</f>
        <v>956744.68990001886</v>
      </c>
      <c r="AH609" s="25"/>
      <c r="AI609" s="38">
        <f>SUM($AD$598:AD609)</f>
        <v>0</v>
      </c>
      <c r="AJ609" s="38">
        <f>SUM($AE$598:AE609)</f>
        <v>117.98843049388502</v>
      </c>
      <c r="AK609" s="38">
        <f t="shared" si="111"/>
        <v>0</v>
      </c>
    </row>
    <row r="610" spans="2:37" x14ac:dyDescent="0.3">
      <c r="B610" s="4" t="s">
        <v>52</v>
      </c>
      <c r="C610" s="4">
        <v>602</v>
      </c>
      <c r="D610" s="4">
        <v>13</v>
      </c>
      <c r="E610" s="11">
        <v>2.1</v>
      </c>
      <c r="F610" s="17">
        <f t="shared" si="112"/>
        <v>0.52777777777777779</v>
      </c>
      <c r="G610" s="17">
        <f t="shared" si="113"/>
        <v>1.9</v>
      </c>
      <c r="S610">
        <f t="shared" si="103"/>
        <v>0</v>
      </c>
      <c r="T610">
        <f t="shared" si="104"/>
        <v>2.1</v>
      </c>
      <c r="U610">
        <f t="shared" si="105"/>
        <v>0.58333333333333337</v>
      </c>
      <c r="W610">
        <f t="shared" si="106"/>
        <v>522.5</v>
      </c>
      <c r="X610">
        <f t="shared" si="107"/>
        <v>135.9666</v>
      </c>
      <c r="Y610">
        <f t="shared" si="108"/>
        <v>0.18411652091875005</v>
      </c>
      <c r="Z610">
        <f>Table1[[#This Row],[Accel (N)]]+Table1[[#This Row],[RR (N)]]+Table1[[#This Row],[Aero Drag (N)]]</f>
        <v>658.65071652091876</v>
      </c>
      <c r="AA610">
        <f>Table1[[#This Row],[Total (N)]]*((E610/3.6)/1000)</f>
        <v>0.38421291797053597</v>
      </c>
      <c r="AB610">
        <f>Table1[[#This Row],[Power (kW)]]*1000</f>
        <v>384.21291797053595</v>
      </c>
      <c r="AC610">
        <f>(Table1[[#This Row],[Power (kW)]]*1000)*D610</f>
        <v>4994.7679336169676</v>
      </c>
      <c r="AD610" s="25">
        <f t="shared" si="109"/>
        <v>0</v>
      </c>
      <c r="AE610" s="25">
        <f t="shared" si="110"/>
        <v>384.21291797053595</v>
      </c>
      <c r="AF610" s="25">
        <f>SUM($AD$8:AD610)</f>
        <v>383086.89011027513</v>
      </c>
      <c r="AG610" s="25">
        <f>SUM($AE$8:AE610)</f>
        <v>957128.90281798935</v>
      </c>
      <c r="AH610" s="25"/>
      <c r="AI610" s="38">
        <f>SUM($AD$598:AD610)</f>
        <v>0</v>
      </c>
      <c r="AJ610" s="38">
        <f>SUM($AE$598:AE610)</f>
        <v>502.20134846442096</v>
      </c>
      <c r="AK610" s="38">
        <f t="shared" si="111"/>
        <v>0</v>
      </c>
    </row>
    <row r="611" spans="2:37" x14ac:dyDescent="0.3">
      <c r="B611" s="4" t="s">
        <v>52</v>
      </c>
      <c r="C611" s="4">
        <v>603</v>
      </c>
      <c r="D611" s="4">
        <v>14</v>
      </c>
      <c r="E611" s="11">
        <v>4.8</v>
      </c>
      <c r="F611" s="17">
        <f t="shared" si="112"/>
        <v>0.97222222222222221</v>
      </c>
      <c r="G611" s="17">
        <f t="shared" si="113"/>
        <v>3.5</v>
      </c>
      <c r="S611">
        <f t="shared" si="103"/>
        <v>0</v>
      </c>
      <c r="T611">
        <f t="shared" si="104"/>
        <v>4.8</v>
      </c>
      <c r="U611">
        <f t="shared" si="105"/>
        <v>1.3333333333333333</v>
      </c>
      <c r="W611">
        <f t="shared" si="106"/>
        <v>962.5</v>
      </c>
      <c r="X611">
        <f t="shared" si="107"/>
        <v>135.9666</v>
      </c>
      <c r="Y611">
        <f t="shared" si="108"/>
        <v>0.96191488480000009</v>
      </c>
      <c r="Z611">
        <f>Table1[[#This Row],[Accel (N)]]+Table1[[#This Row],[RR (N)]]+Table1[[#This Row],[Aero Drag (N)]]</f>
        <v>1099.4285148848001</v>
      </c>
      <c r="AA611">
        <f>Table1[[#This Row],[Total (N)]]*((E611/3.6)/1000)</f>
        <v>1.4659046865130667</v>
      </c>
      <c r="AB611">
        <f>Table1[[#This Row],[Power (kW)]]*1000</f>
        <v>1465.9046865130667</v>
      </c>
      <c r="AC611">
        <f>(Table1[[#This Row],[Power (kW)]]*1000)*D611</f>
        <v>20522.665611182936</v>
      </c>
      <c r="AD611" s="25">
        <f t="shared" si="109"/>
        <v>0</v>
      </c>
      <c r="AE611" s="25">
        <f t="shared" si="110"/>
        <v>1465.9046865130667</v>
      </c>
      <c r="AF611" s="25">
        <f>SUM($AD$8:AD611)</f>
        <v>383086.89011027513</v>
      </c>
      <c r="AG611" s="25">
        <f>SUM($AE$8:AE611)</f>
        <v>958594.80750450247</v>
      </c>
      <c r="AH611" s="25"/>
      <c r="AI611" s="38">
        <f>SUM($AD$598:AD611)</f>
        <v>0</v>
      </c>
      <c r="AJ611" s="38">
        <f>SUM($AE$598:AE611)</f>
        <v>1968.1060349774878</v>
      </c>
      <c r="AK611" s="38">
        <f t="shared" si="111"/>
        <v>0</v>
      </c>
    </row>
    <row r="612" spans="2:37" x14ac:dyDescent="0.3">
      <c r="B612" s="4" t="s">
        <v>52</v>
      </c>
      <c r="C612" s="4">
        <v>604</v>
      </c>
      <c r="D612" s="4">
        <v>15</v>
      </c>
      <c r="E612" s="11">
        <v>9.1</v>
      </c>
      <c r="F612" s="17">
        <f t="shared" si="112"/>
        <v>1.3055555555555554</v>
      </c>
      <c r="G612" s="17">
        <f t="shared" si="113"/>
        <v>4.6999999999999993</v>
      </c>
      <c r="S612">
        <f t="shared" si="103"/>
        <v>0</v>
      </c>
      <c r="T612">
        <f t="shared" si="104"/>
        <v>9.1</v>
      </c>
      <c r="U612">
        <f t="shared" si="105"/>
        <v>2.5277777777777777</v>
      </c>
      <c r="W612">
        <f t="shared" si="106"/>
        <v>1292.4999999999998</v>
      </c>
      <c r="X612">
        <f t="shared" si="107"/>
        <v>135.9666</v>
      </c>
      <c r="Y612">
        <f t="shared" si="108"/>
        <v>3.4572991150298611</v>
      </c>
      <c r="Z612">
        <f>Table1[[#This Row],[Accel (N)]]+Table1[[#This Row],[RR (N)]]+Table1[[#This Row],[Aero Drag (N)]]</f>
        <v>1431.9238991150296</v>
      </c>
      <c r="AA612">
        <f>Table1[[#This Row],[Total (N)]]*((E612/3.6)/1000)</f>
        <v>3.6195854116518804</v>
      </c>
      <c r="AB612">
        <f>Table1[[#This Row],[Power (kW)]]*1000</f>
        <v>3619.5854116518803</v>
      </c>
      <c r="AC612">
        <f>(Table1[[#This Row],[Power (kW)]]*1000)*D612</f>
        <v>54293.781174778203</v>
      </c>
      <c r="AD612" s="25">
        <f t="shared" si="109"/>
        <v>0</v>
      </c>
      <c r="AE612" s="25">
        <f t="shared" si="110"/>
        <v>3619.5854116518803</v>
      </c>
      <c r="AF612" s="25">
        <f>SUM($AD$8:AD612)</f>
        <v>383086.89011027513</v>
      </c>
      <c r="AG612" s="25">
        <f>SUM($AE$8:AE612)</f>
        <v>962214.39291615435</v>
      </c>
      <c r="AH612" s="25"/>
      <c r="AI612" s="38">
        <f>SUM($AD$598:AD612)</f>
        <v>0</v>
      </c>
      <c r="AJ612" s="38">
        <f>SUM($AE$598:AE612)</f>
        <v>5587.6914466293683</v>
      </c>
      <c r="AK612" s="38">
        <f t="shared" si="111"/>
        <v>0</v>
      </c>
    </row>
    <row r="613" spans="2:37" x14ac:dyDescent="0.3">
      <c r="B613" s="4" t="s">
        <v>52</v>
      </c>
      <c r="C613" s="4">
        <v>605</v>
      </c>
      <c r="D613" s="4">
        <v>16</v>
      </c>
      <c r="E613" s="11">
        <v>14.2</v>
      </c>
      <c r="F613" s="17">
        <f t="shared" si="112"/>
        <v>1.4861111111111112</v>
      </c>
      <c r="G613" s="17">
        <f t="shared" si="113"/>
        <v>5.3500000000000005</v>
      </c>
      <c r="S613">
        <f t="shared" si="103"/>
        <v>0</v>
      </c>
      <c r="T613">
        <f t="shared" si="104"/>
        <v>14.2</v>
      </c>
      <c r="U613">
        <f t="shared" si="105"/>
        <v>3.9444444444444442</v>
      </c>
      <c r="W613">
        <f t="shared" si="106"/>
        <v>1471.25</v>
      </c>
      <c r="X613">
        <f t="shared" si="107"/>
        <v>135.9666</v>
      </c>
      <c r="Y613">
        <f t="shared" si="108"/>
        <v>8.4184252331194447</v>
      </c>
      <c r="Z613">
        <f>Table1[[#This Row],[Accel (N)]]+Table1[[#This Row],[RR (N)]]+Table1[[#This Row],[Aero Drag (N)]]</f>
        <v>1615.6350252331194</v>
      </c>
      <c r="AA613">
        <f>Table1[[#This Row],[Total (N)]]*((E613/3.6)/1000)</f>
        <v>6.3727825995306375</v>
      </c>
      <c r="AB613">
        <f>Table1[[#This Row],[Power (kW)]]*1000</f>
        <v>6372.7825995306375</v>
      </c>
      <c r="AC613">
        <f>(Table1[[#This Row],[Power (kW)]]*1000)*D613</f>
        <v>101964.5215924902</v>
      </c>
      <c r="AD613" s="25">
        <f t="shared" si="109"/>
        <v>0</v>
      </c>
      <c r="AE613" s="25">
        <f t="shared" si="110"/>
        <v>6372.7825995306375</v>
      </c>
      <c r="AF613" s="25">
        <f>SUM($AD$8:AD613)</f>
        <v>383086.89011027513</v>
      </c>
      <c r="AG613" s="25">
        <f>SUM($AE$8:AE613)</f>
        <v>968587.175515685</v>
      </c>
      <c r="AH613" s="25"/>
      <c r="AI613" s="38">
        <f>SUM($AD$598:AD613)</f>
        <v>0</v>
      </c>
      <c r="AJ613" s="38">
        <f>SUM($AE$598:AE613)</f>
        <v>11960.474046160005</v>
      </c>
      <c r="AK613" s="38">
        <f t="shared" si="111"/>
        <v>0</v>
      </c>
    </row>
    <row r="614" spans="2:37" x14ac:dyDescent="0.3">
      <c r="B614" s="4" t="s">
        <v>52</v>
      </c>
      <c r="C614" s="4">
        <v>606</v>
      </c>
      <c r="D614" s="4">
        <v>17</v>
      </c>
      <c r="E614" s="11">
        <v>19.8</v>
      </c>
      <c r="F614" s="17">
        <f t="shared" si="112"/>
        <v>1.5694444444444444</v>
      </c>
      <c r="G614" s="17">
        <f t="shared" si="113"/>
        <v>5.65</v>
      </c>
      <c r="S614">
        <f t="shared" si="103"/>
        <v>0</v>
      </c>
      <c r="T614">
        <f t="shared" si="104"/>
        <v>19.8</v>
      </c>
      <c r="U614">
        <f t="shared" si="105"/>
        <v>5.5</v>
      </c>
      <c r="W614">
        <f t="shared" si="106"/>
        <v>1553.75</v>
      </c>
      <c r="X614">
        <f t="shared" si="107"/>
        <v>135.9666</v>
      </c>
      <c r="Y614">
        <f t="shared" si="108"/>
        <v>16.367582961675001</v>
      </c>
      <c r="Z614">
        <f>Table1[[#This Row],[Accel (N)]]+Table1[[#This Row],[RR (N)]]+Table1[[#This Row],[Aero Drag (N)]]</f>
        <v>1706.084182961675</v>
      </c>
      <c r="AA614">
        <f>Table1[[#This Row],[Total (N)]]*((E614/3.6)/1000)</f>
        <v>9.3834630062892117</v>
      </c>
      <c r="AB614">
        <f>Table1[[#This Row],[Power (kW)]]*1000</f>
        <v>9383.463006289212</v>
      </c>
      <c r="AC614">
        <f>(Table1[[#This Row],[Power (kW)]]*1000)*D614</f>
        <v>159518.8711069166</v>
      </c>
      <c r="AD614" s="25">
        <f t="shared" si="109"/>
        <v>0</v>
      </c>
      <c r="AE614" s="25">
        <f t="shared" si="110"/>
        <v>9383.463006289212</v>
      </c>
      <c r="AF614" s="25">
        <f>SUM($AD$8:AD614)</f>
        <v>383086.89011027513</v>
      </c>
      <c r="AG614" s="25">
        <f>SUM($AE$8:AE614)</f>
        <v>977970.63852197421</v>
      </c>
      <c r="AH614" s="25"/>
      <c r="AI614" s="38">
        <f>SUM($AD$598:AD614)</f>
        <v>0</v>
      </c>
      <c r="AJ614" s="38">
        <f>SUM($AE$598:AE614)</f>
        <v>21343.937052449219</v>
      </c>
      <c r="AK614" s="38">
        <f t="shared" si="111"/>
        <v>0</v>
      </c>
    </row>
    <row r="615" spans="2:37" x14ac:dyDescent="0.3">
      <c r="B615" s="4" t="s">
        <v>52</v>
      </c>
      <c r="C615" s="4">
        <v>607</v>
      </c>
      <c r="D615" s="4">
        <v>18</v>
      </c>
      <c r="E615" s="11">
        <v>25.5</v>
      </c>
      <c r="F615" s="17">
        <f t="shared" si="112"/>
        <v>1.4861111111111109</v>
      </c>
      <c r="G615" s="17">
        <f t="shared" si="113"/>
        <v>5.35</v>
      </c>
      <c r="S615">
        <f t="shared" si="103"/>
        <v>0</v>
      </c>
      <c r="T615">
        <f t="shared" si="104"/>
        <v>25.5</v>
      </c>
      <c r="U615">
        <f t="shared" si="105"/>
        <v>7.083333333333333</v>
      </c>
      <c r="W615">
        <f t="shared" si="106"/>
        <v>1471.2499999999998</v>
      </c>
      <c r="X615">
        <f t="shared" si="107"/>
        <v>135.9666</v>
      </c>
      <c r="Y615">
        <f t="shared" si="108"/>
        <v>27.147793135468753</v>
      </c>
      <c r="Z615">
        <f>Table1[[#This Row],[Accel (N)]]+Table1[[#This Row],[RR (N)]]+Table1[[#This Row],[Aero Drag (N)]]</f>
        <v>1634.3643931354684</v>
      </c>
      <c r="AA615">
        <f>Table1[[#This Row],[Total (N)]]*((E615/3.6)/1000)</f>
        <v>11.576747784709568</v>
      </c>
      <c r="AB615">
        <f>Table1[[#This Row],[Power (kW)]]*1000</f>
        <v>11576.747784709567</v>
      </c>
      <c r="AC615">
        <f>(Table1[[#This Row],[Power (kW)]]*1000)*D615</f>
        <v>208381.46012477222</v>
      </c>
      <c r="AD615" s="25">
        <f t="shared" si="109"/>
        <v>0</v>
      </c>
      <c r="AE615" s="25">
        <f t="shared" si="110"/>
        <v>11576.747784709567</v>
      </c>
      <c r="AF615" s="25">
        <f>SUM($AD$8:AD615)</f>
        <v>383086.89011027513</v>
      </c>
      <c r="AG615" s="25">
        <f>SUM($AE$8:AE615)</f>
        <v>989547.38630668377</v>
      </c>
      <c r="AH615" s="25"/>
      <c r="AI615" s="38">
        <f>SUM($AD$598:AD615)</f>
        <v>0</v>
      </c>
      <c r="AJ615" s="38">
        <f>SUM($AE$598:AE615)</f>
        <v>32920.684837158784</v>
      </c>
      <c r="AK615" s="38">
        <f t="shared" si="111"/>
        <v>0</v>
      </c>
    </row>
    <row r="616" spans="2:37" x14ac:dyDescent="0.3">
      <c r="B616" s="4" t="s">
        <v>52</v>
      </c>
      <c r="C616" s="4">
        <v>608</v>
      </c>
      <c r="D616" s="4">
        <v>19</v>
      </c>
      <c r="E616" s="11">
        <v>30.5</v>
      </c>
      <c r="F616" s="17">
        <f t="shared" si="112"/>
        <v>1.2916666666666663</v>
      </c>
      <c r="G616" s="17">
        <f t="shared" si="113"/>
        <v>4.6499999999999986</v>
      </c>
      <c r="S616">
        <f t="shared" si="103"/>
        <v>0</v>
      </c>
      <c r="T616">
        <f t="shared" si="104"/>
        <v>30.5</v>
      </c>
      <c r="U616">
        <f t="shared" si="105"/>
        <v>8.4722222222222214</v>
      </c>
      <c r="W616">
        <f t="shared" si="106"/>
        <v>1278.7499999999995</v>
      </c>
      <c r="X616">
        <f t="shared" si="107"/>
        <v>135.9666</v>
      </c>
      <c r="Y616">
        <f t="shared" si="108"/>
        <v>38.837730971579859</v>
      </c>
      <c r="Z616">
        <f>Table1[[#This Row],[Accel (N)]]+Table1[[#This Row],[RR (N)]]+Table1[[#This Row],[Aero Drag (N)]]</f>
        <v>1453.5543309715795</v>
      </c>
      <c r="AA616">
        <f>Table1[[#This Row],[Total (N)]]*((E616/3.6)/1000)</f>
        <v>12.314835304064768</v>
      </c>
      <c r="AB616">
        <f>Table1[[#This Row],[Power (kW)]]*1000</f>
        <v>12314.835304064769</v>
      </c>
      <c r="AC616">
        <f>(Table1[[#This Row],[Power (kW)]]*1000)*D616</f>
        <v>233981.87077723062</v>
      </c>
      <c r="AD616" s="25">
        <f t="shared" si="109"/>
        <v>0</v>
      </c>
      <c r="AE616" s="25">
        <f t="shared" si="110"/>
        <v>12314.835304064769</v>
      </c>
      <c r="AF616" s="25">
        <f>SUM($AD$8:AD616)</f>
        <v>383086.89011027513</v>
      </c>
      <c r="AG616" s="25">
        <f>SUM($AE$8:AE616)</f>
        <v>1001862.2216107486</v>
      </c>
      <c r="AH616" s="25"/>
      <c r="AI616" s="38">
        <f>SUM($AD$598:AD616)</f>
        <v>0</v>
      </c>
      <c r="AJ616" s="38">
        <f>SUM($AE$598:AE616)</f>
        <v>45235.520141223555</v>
      </c>
      <c r="AK616" s="38">
        <f t="shared" si="111"/>
        <v>0</v>
      </c>
    </row>
    <row r="617" spans="2:37" x14ac:dyDescent="0.3">
      <c r="B617" s="4" t="s">
        <v>52</v>
      </c>
      <c r="C617" s="4">
        <v>609</v>
      </c>
      <c r="D617" s="4">
        <v>20</v>
      </c>
      <c r="E617" s="11">
        <v>34.799999999999997</v>
      </c>
      <c r="F617" s="17">
        <f t="shared" si="112"/>
        <v>1.1527777777777775</v>
      </c>
      <c r="G617" s="17">
        <f t="shared" si="113"/>
        <v>4.1499999999999986</v>
      </c>
      <c r="S617">
        <f t="shared" si="103"/>
        <v>0</v>
      </c>
      <c r="T617">
        <f t="shared" si="104"/>
        <v>34.799999999999997</v>
      </c>
      <c r="U617">
        <f t="shared" si="105"/>
        <v>9.6666666666666661</v>
      </c>
      <c r="W617">
        <f t="shared" si="106"/>
        <v>1141.2499999999998</v>
      </c>
      <c r="X617">
        <f t="shared" si="107"/>
        <v>135.9666</v>
      </c>
      <c r="Y617">
        <f t="shared" si="108"/>
        <v>50.560651132300002</v>
      </c>
      <c r="Z617">
        <f>Table1[[#This Row],[Accel (N)]]+Table1[[#This Row],[RR (N)]]+Table1[[#This Row],[Aero Drag (N)]]</f>
        <v>1327.7772511322999</v>
      </c>
      <c r="AA617">
        <f>Table1[[#This Row],[Total (N)]]*((E617/3.6)/1000)</f>
        <v>12.835180094278897</v>
      </c>
      <c r="AB617">
        <f>Table1[[#This Row],[Power (kW)]]*1000</f>
        <v>12835.180094278898</v>
      </c>
      <c r="AC617">
        <f>(Table1[[#This Row],[Power (kW)]]*1000)*D617</f>
        <v>256703.60188557795</v>
      </c>
      <c r="AD617" s="25">
        <f t="shared" si="109"/>
        <v>0</v>
      </c>
      <c r="AE617" s="25">
        <f t="shared" si="110"/>
        <v>12835.180094278898</v>
      </c>
      <c r="AF617" s="25">
        <f>SUM($AD$8:AD617)</f>
        <v>383086.89011027513</v>
      </c>
      <c r="AG617" s="25">
        <f>SUM($AE$8:AE617)</f>
        <v>1014697.4017050274</v>
      </c>
      <c r="AH617" s="25"/>
      <c r="AI617" s="38">
        <f>SUM($AD$598:AD617)</f>
        <v>0</v>
      </c>
      <c r="AJ617" s="38">
        <f>SUM($AE$598:AE617)</f>
        <v>58070.700235502452</v>
      </c>
      <c r="AK617" s="38">
        <f t="shared" si="111"/>
        <v>0</v>
      </c>
    </row>
    <row r="618" spans="2:37" x14ac:dyDescent="0.3">
      <c r="B618" s="4" t="s">
        <v>52</v>
      </c>
      <c r="C618" s="4">
        <v>610</v>
      </c>
      <c r="D618" s="4">
        <v>21</v>
      </c>
      <c r="E618" s="11">
        <v>38.799999999999997</v>
      </c>
      <c r="F618" s="17">
        <f t="shared" si="112"/>
        <v>1.1250000000000002</v>
      </c>
      <c r="G618" s="17">
        <f t="shared" si="113"/>
        <v>4.0500000000000007</v>
      </c>
      <c r="S618">
        <f t="shared" si="103"/>
        <v>0</v>
      </c>
      <c r="T618">
        <f t="shared" si="104"/>
        <v>38.799999999999997</v>
      </c>
      <c r="U618">
        <f t="shared" si="105"/>
        <v>10.777777777777777</v>
      </c>
      <c r="W618">
        <f t="shared" si="106"/>
        <v>1113.7500000000002</v>
      </c>
      <c r="X618">
        <f t="shared" si="107"/>
        <v>135.9666</v>
      </c>
      <c r="Y618">
        <f t="shared" si="108"/>
        <v>62.851785771411116</v>
      </c>
      <c r="Z618">
        <f>Table1[[#This Row],[Accel (N)]]+Table1[[#This Row],[RR (N)]]+Table1[[#This Row],[Aero Drag (N)]]</f>
        <v>1312.5683857714114</v>
      </c>
      <c r="AA618">
        <f>Table1[[#This Row],[Total (N)]]*((E618/3.6)/1000)</f>
        <v>14.146570379980766</v>
      </c>
      <c r="AB618">
        <f>Table1[[#This Row],[Power (kW)]]*1000</f>
        <v>14146.570379980765</v>
      </c>
      <c r="AC618">
        <f>(Table1[[#This Row],[Power (kW)]]*1000)*D618</f>
        <v>297077.97797959606</v>
      </c>
      <c r="AD618" s="25">
        <f t="shared" si="109"/>
        <v>0</v>
      </c>
      <c r="AE618" s="25">
        <f t="shared" si="110"/>
        <v>14146.570379980765</v>
      </c>
      <c r="AF618" s="25">
        <f>SUM($AD$8:AD618)</f>
        <v>383086.89011027513</v>
      </c>
      <c r="AG618" s="25">
        <f>SUM($AE$8:AE618)</f>
        <v>1028843.9720850082</v>
      </c>
      <c r="AH618" s="25"/>
      <c r="AI618" s="38">
        <f>SUM($AD$598:AD618)</f>
        <v>0</v>
      </c>
      <c r="AJ618" s="38">
        <f>SUM($AE$598:AE618)</f>
        <v>72217.270615483212</v>
      </c>
      <c r="AK618" s="38">
        <f t="shared" si="111"/>
        <v>0</v>
      </c>
    </row>
    <row r="619" spans="2:37" x14ac:dyDescent="0.3">
      <c r="B619" s="4" t="s">
        <v>52</v>
      </c>
      <c r="C619" s="4">
        <v>611</v>
      </c>
      <c r="D619" s="4">
        <v>22</v>
      </c>
      <c r="E619" s="11">
        <v>42.9</v>
      </c>
      <c r="F619" s="17">
        <f t="shared" si="112"/>
        <v>1.0555555555555558</v>
      </c>
      <c r="G619" s="17">
        <f t="shared" si="113"/>
        <v>3.8000000000000007</v>
      </c>
      <c r="S619">
        <f t="shared" si="103"/>
        <v>0</v>
      </c>
      <c r="T619">
        <f t="shared" si="104"/>
        <v>42.9</v>
      </c>
      <c r="U619">
        <f t="shared" si="105"/>
        <v>11.916666666666666</v>
      </c>
      <c r="W619">
        <f t="shared" si="106"/>
        <v>1045.0000000000002</v>
      </c>
      <c r="X619">
        <f t="shared" si="107"/>
        <v>135.9666</v>
      </c>
      <c r="Y619">
        <f t="shared" si="108"/>
        <v>76.836708903418753</v>
      </c>
      <c r="Z619">
        <f>Table1[[#This Row],[Accel (N)]]+Table1[[#This Row],[RR (N)]]+Table1[[#This Row],[Aero Drag (N)]]</f>
        <v>1257.8033089034188</v>
      </c>
      <c r="AA619">
        <f>Table1[[#This Row],[Total (N)]]*((E619/3.6)/1000)</f>
        <v>14.988822764432406</v>
      </c>
      <c r="AB619">
        <f>Table1[[#This Row],[Power (kW)]]*1000</f>
        <v>14988.822764432407</v>
      </c>
      <c r="AC619">
        <f>(Table1[[#This Row],[Power (kW)]]*1000)*D619</f>
        <v>329754.10081751295</v>
      </c>
      <c r="AD619" s="25">
        <f t="shared" si="109"/>
        <v>0</v>
      </c>
      <c r="AE619" s="25">
        <f t="shared" si="110"/>
        <v>14988.822764432407</v>
      </c>
      <c r="AF619" s="25">
        <f>SUM($AD$8:AD619)</f>
        <v>383086.89011027513</v>
      </c>
      <c r="AG619" s="25">
        <f>SUM($AE$8:AE619)</f>
        <v>1043832.7948494406</v>
      </c>
      <c r="AH619" s="25"/>
      <c r="AI619" s="38">
        <f>SUM($AD$598:AD619)</f>
        <v>0</v>
      </c>
      <c r="AJ619" s="38">
        <f>SUM($AE$598:AE619)</f>
        <v>87206.093379915619</v>
      </c>
      <c r="AK619" s="38">
        <f t="shared" si="111"/>
        <v>0</v>
      </c>
    </row>
    <row r="620" spans="2:37" x14ac:dyDescent="0.3">
      <c r="B620" s="4" t="s">
        <v>52</v>
      </c>
      <c r="C620" s="4">
        <v>612</v>
      </c>
      <c r="D620" s="4">
        <v>23</v>
      </c>
      <c r="E620" s="11">
        <v>46.4</v>
      </c>
      <c r="F620" s="17">
        <f t="shared" si="112"/>
        <v>0.74999999999999978</v>
      </c>
      <c r="G620" s="17">
        <f t="shared" si="113"/>
        <v>2.6999999999999993</v>
      </c>
      <c r="S620">
        <f t="shared" si="103"/>
        <v>0</v>
      </c>
      <c r="T620">
        <f t="shared" si="104"/>
        <v>46.4</v>
      </c>
      <c r="U620">
        <f t="shared" si="105"/>
        <v>12.888888888888888</v>
      </c>
      <c r="W620">
        <f t="shared" si="106"/>
        <v>742.49999999999977</v>
      </c>
      <c r="X620">
        <f t="shared" si="107"/>
        <v>135.9666</v>
      </c>
      <c r="Y620">
        <f t="shared" si="108"/>
        <v>89.88560201297777</v>
      </c>
      <c r="Z620">
        <f>Table1[[#This Row],[Accel (N)]]+Table1[[#This Row],[RR (N)]]+Table1[[#This Row],[Aero Drag (N)]]</f>
        <v>968.3522020129775</v>
      </c>
      <c r="AA620">
        <f>Table1[[#This Row],[Total (N)]]*((E620/3.6)/1000)</f>
        <v>12.480983937056154</v>
      </c>
      <c r="AB620">
        <f>Table1[[#This Row],[Power (kW)]]*1000</f>
        <v>12480.983937056153</v>
      </c>
      <c r="AC620">
        <f>(Table1[[#This Row],[Power (kW)]]*1000)*D620</f>
        <v>287062.63055229152</v>
      </c>
      <c r="AD620" s="25">
        <f t="shared" si="109"/>
        <v>0</v>
      </c>
      <c r="AE620" s="25">
        <f t="shared" si="110"/>
        <v>12480.983937056153</v>
      </c>
      <c r="AF620" s="25">
        <f>SUM($AD$8:AD620)</f>
        <v>383086.89011027513</v>
      </c>
      <c r="AG620" s="25">
        <f>SUM($AE$8:AE620)</f>
        <v>1056313.7787864967</v>
      </c>
      <c r="AH620" s="25"/>
      <c r="AI620" s="38">
        <f>SUM($AD$598:AD620)</f>
        <v>0</v>
      </c>
      <c r="AJ620" s="38">
        <f>SUM($AE$598:AE620)</f>
        <v>99687.077316971772</v>
      </c>
      <c r="AK620" s="38">
        <f t="shared" si="111"/>
        <v>0</v>
      </c>
    </row>
    <row r="621" spans="2:37" x14ac:dyDescent="0.3">
      <c r="B621" s="4" t="s">
        <v>52</v>
      </c>
      <c r="C621" s="4">
        <v>613</v>
      </c>
      <c r="D621" s="4">
        <v>24</v>
      </c>
      <c r="E621" s="11">
        <v>48.3</v>
      </c>
      <c r="F621" s="17">
        <f t="shared" si="112"/>
        <v>0.31944444444444503</v>
      </c>
      <c r="G621" s="17">
        <f t="shared" si="113"/>
        <v>1.1500000000000021</v>
      </c>
      <c r="S621">
        <f t="shared" si="103"/>
        <v>0</v>
      </c>
      <c r="T621">
        <f t="shared" si="104"/>
        <v>48.3</v>
      </c>
      <c r="U621">
        <f t="shared" si="105"/>
        <v>13.416666666666666</v>
      </c>
      <c r="W621">
        <f t="shared" si="106"/>
        <v>316.25000000000057</v>
      </c>
      <c r="X621">
        <f t="shared" si="107"/>
        <v>135.9666</v>
      </c>
      <c r="Y621">
        <f t="shared" si="108"/>
        <v>97.397639566018753</v>
      </c>
      <c r="Z621">
        <f>Table1[[#This Row],[Accel (N)]]+Table1[[#This Row],[RR (N)]]+Table1[[#This Row],[Aero Drag (N)]]</f>
        <v>549.61423956601925</v>
      </c>
      <c r="AA621">
        <f>Table1[[#This Row],[Total (N)]]*((E621/3.6)/1000)</f>
        <v>7.3739910475107573</v>
      </c>
      <c r="AB621">
        <f>Table1[[#This Row],[Power (kW)]]*1000</f>
        <v>7373.9910475107572</v>
      </c>
      <c r="AC621">
        <f>(Table1[[#This Row],[Power (kW)]]*1000)*D621</f>
        <v>176975.78514025817</v>
      </c>
      <c r="AD621" s="25">
        <f t="shared" si="109"/>
        <v>0</v>
      </c>
      <c r="AE621" s="25">
        <f t="shared" si="110"/>
        <v>7373.9910475107572</v>
      </c>
      <c r="AF621" s="25">
        <f>SUM($AD$8:AD621)</f>
        <v>383086.89011027513</v>
      </c>
      <c r="AG621" s="25">
        <f>SUM($AE$8:AE621)</f>
        <v>1063687.7698340074</v>
      </c>
      <c r="AH621" s="25"/>
      <c r="AI621" s="38">
        <f>SUM($AD$598:AD621)</f>
        <v>0</v>
      </c>
      <c r="AJ621" s="38">
        <f>SUM($AE$598:AE621)</f>
        <v>107061.06836448253</v>
      </c>
      <c r="AK621" s="38">
        <f t="shared" si="111"/>
        <v>0</v>
      </c>
    </row>
    <row r="622" spans="2:37" x14ac:dyDescent="0.3">
      <c r="B622" s="4" t="s">
        <v>52</v>
      </c>
      <c r="C622" s="4">
        <v>614</v>
      </c>
      <c r="D622" s="4">
        <v>25</v>
      </c>
      <c r="E622" s="11">
        <v>48.7</v>
      </c>
      <c r="F622" s="17">
        <f t="shared" si="112"/>
        <v>2.7777777777778172E-2</v>
      </c>
      <c r="G622" s="17">
        <f t="shared" si="113"/>
        <v>0.10000000000000142</v>
      </c>
      <c r="S622">
        <f t="shared" si="103"/>
        <v>0</v>
      </c>
      <c r="T622">
        <f t="shared" si="104"/>
        <v>48.7</v>
      </c>
      <c r="U622">
        <f t="shared" si="105"/>
        <v>13.527777777777779</v>
      </c>
      <c r="W622">
        <f t="shared" si="106"/>
        <v>27.500000000000391</v>
      </c>
      <c r="X622">
        <f t="shared" si="107"/>
        <v>135.9666</v>
      </c>
      <c r="Y622">
        <f t="shared" si="108"/>
        <v>99.017530951879877</v>
      </c>
      <c r="Z622">
        <f>Table1[[#This Row],[Accel (N)]]+Table1[[#This Row],[RR (N)]]+Table1[[#This Row],[Aero Drag (N)]]</f>
        <v>262.48413095188027</v>
      </c>
      <c r="AA622">
        <f>Table1[[#This Row],[Total (N)]]*((E622/3.6)/1000)</f>
        <v>3.5508269937101584</v>
      </c>
      <c r="AB622">
        <f>Table1[[#This Row],[Power (kW)]]*1000</f>
        <v>3550.8269937101586</v>
      </c>
      <c r="AC622">
        <f>(Table1[[#This Row],[Power (kW)]]*1000)*D622</f>
        <v>88770.674842753971</v>
      </c>
      <c r="AD622" s="25">
        <f t="shared" si="109"/>
        <v>0</v>
      </c>
      <c r="AE622" s="25">
        <f t="shared" si="110"/>
        <v>3550.8269937101586</v>
      </c>
      <c r="AF622" s="25">
        <f>SUM($AD$8:AD622)</f>
        <v>383086.89011027513</v>
      </c>
      <c r="AG622" s="25">
        <f>SUM($AE$8:AE622)</f>
        <v>1067238.5968277175</v>
      </c>
      <c r="AH622" s="25"/>
      <c r="AI622" s="38">
        <f>SUM($AD$598:AD622)</f>
        <v>0</v>
      </c>
      <c r="AJ622" s="38">
        <f>SUM($AE$598:AE622)</f>
        <v>110611.89535819269</v>
      </c>
      <c r="AK622" s="38">
        <f t="shared" si="111"/>
        <v>0</v>
      </c>
    </row>
    <row r="623" spans="2:37" x14ac:dyDescent="0.3">
      <c r="B623" s="4" t="s">
        <v>52</v>
      </c>
      <c r="C623" s="4">
        <v>615</v>
      </c>
      <c r="D623" s="4">
        <v>26</v>
      </c>
      <c r="E623" s="11">
        <v>48.5</v>
      </c>
      <c r="F623" s="17">
        <f t="shared" si="112"/>
        <v>-4.1666666666667261E-2</v>
      </c>
      <c r="G623" s="17">
        <f t="shared" si="113"/>
        <v>-0.15000000000000213</v>
      </c>
      <c r="S623">
        <f t="shared" si="103"/>
        <v>0</v>
      </c>
      <c r="T623">
        <f t="shared" si="104"/>
        <v>48.5</v>
      </c>
      <c r="U623">
        <f t="shared" si="105"/>
        <v>13.472222222222221</v>
      </c>
      <c r="W623">
        <f t="shared" si="106"/>
        <v>-41.25000000000059</v>
      </c>
      <c r="X623">
        <f t="shared" si="107"/>
        <v>135.9666</v>
      </c>
      <c r="Y623">
        <f t="shared" si="108"/>
        <v>98.205915267829866</v>
      </c>
      <c r="Z623">
        <f>Table1[[#This Row],[Accel (N)]]+Table1[[#This Row],[RR (N)]]+Table1[[#This Row],[Aero Drag (N)]]</f>
        <v>192.92251526782928</v>
      </c>
      <c r="AA623">
        <f>Table1[[#This Row],[Total (N)]]*((E623/3.6)/1000)</f>
        <v>2.5990949973582556</v>
      </c>
      <c r="AB623">
        <f>Table1[[#This Row],[Power (kW)]]*1000</f>
        <v>2599.0949973582556</v>
      </c>
      <c r="AC623">
        <f>(Table1[[#This Row],[Power (kW)]]*1000)*D623</f>
        <v>67576.469931314641</v>
      </c>
      <c r="AD623" s="25">
        <f t="shared" si="109"/>
        <v>0</v>
      </c>
      <c r="AE623" s="25">
        <f t="shared" si="110"/>
        <v>2599.0949973582556</v>
      </c>
      <c r="AF623" s="25">
        <f>SUM($AD$8:AD623)</f>
        <v>383086.89011027513</v>
      </c>
      <c r="AG623" s="25">
        <f>SUM($AE$8:AE623)</f>
        <v>1069837.6918250758</v>
      </c>
      <c r="AH623" s="25"/>
      <c r="AI623" s="38">
        <f>SUM($AD$598:AD623)</f>
        <v>0</v>
      </c>
      <c r="AJ623" s="38">
        <f>SUM($AE$598:AE623)</f>
        <v>113210.99035555095</v>
      </c>
      <c r="AK623" s="38">
        <f t="shared" si="111"/>
        <v>0</v>
      </c>
    </row>
    <row r="624" spans="2:37" x14ac:dyDescent="0.3">
      <c r="B624" s="4" t="s">
        <v>52</v>
      </c>
      <c r="C624" s="4">
        <v>616</v>
      </c>
      <c r="D624" s="4">
        <v>27</v>
      </c>
      <c r="E624" s="11">
        <v>48.4</v>
      </c>
      <c r="F624" s="17">
        <f t="shared" si="112"/>
        <v>-4.1666666666666269E-2</v>
      </c>
      <c r="G624" s="17">
        <f t="shared" si="113"/>
        <v>-0.14999999999999858</v>
      </c>
      <c r="S624">
        <f t="shared" si="103"/>
        <v>0</v>
      </c>
      <c r="T624">
        <f t="shared" si="104"/>
        <v>48.4</v>
      </c>
      <c r="U624">
        <f t="shared" si="105"/>
        <v>13.444444444444443</v>
      </c>
      <c r="W624">
        <f t="shared" si="106"/>
        <v>-41.249999999999609</v>
      </c>
      <c r="X624">
        <f t="shared" si="107"/>
        <v>135.9666</v>
      </c>
      <c r="Y624">
        <f t="shared" si="108"/>
        <v>97.801359919144431</v>
      </c>
      <c r="Z624">
        <f>Table1[[#This Row],[Accel (N)]]+Table1[[#This Row],[RR (N)]]+Table1[[#This Row],[Aero Drag (N)]]</f>
        <v>192.51795991914483</v>
      </c>
      <c r="AA624">
        <f>Table1[[#This Row],[Total (N)]]*((E624/3.6)/1000)</f>
        <v>2.5882970166907247</v>
      </c>
      <c r="AB624">
        <f>Table1[[#This Row],[Power (kW)]]*1000</f>
        <v>2588.2970166907248</v>
      </c>
      <c r="AC624">
        <f>(Table1[[#This Row],[Power (kW)]]*1000)*D624</f>
        <v>69884.019450649575</v>
      </c>
      <c r="AD624" s="25">
        <f t="shared" si="109"/>
        <v>0</v>
      </c>
      <c r="AE624" s="25">
        <f t="shared" si="110"/>
        <v>2588.2970166907248</v>
      </c>
      <c r="AF624" s="25">
        <f>SUM($AD$8:AD624)</f>
        <v>383086.89011027513</v>
      </c>
      <c r="AG624" s="25">
        <f>SUM($AE$8:AE624)</f>
        <v>1072425.9888417665</v>
      </c>
      <c r="AH624" s="25"/>
      <c r="AI624" s="38">
        <f>SUM($AD$598:AD624)</f>
        <v>0</v>
      </c>
      <c r="AJ624" s="38">
        <f>SUM($AE$598:AE624)</f>
        <v>115799.28737224167</v>
      </c>
      <c r="AK624" s="38">
        <f t="shared" si="111"/>
        <v>0</v>
      </c>
    </row>
    <row r="625" spans="2:37" x14ac:dyDescent="0.3">
      <c r="B625" s="4" t="s">
        <v>52</v>
      </c>
      <c r="C625" s="4">
        <v>617</v>
      </c>
      <c r="D625" s="4">
        <v>28</v>
      </c>
      <c r="E625" s="11">
        <v>48.2</v>
      </c>
      <c r="F625" s="17">
        <f t="shared" si="112"/>
        <v>-8.3333333333333523E-2</v>
      </c>
      <c r="G625" s="17">
        <f t="shared" si="113"/>
        <v>-0.30000000000000071</v>
      </c>
      <c r="S625">
        <f t="shared" si="103"/>
        <v>0</v>
      </c>
      <c r="T625">
        <f t="shared" si="104"/>
        <v>48.2</v>
      </c>
      <c r="U625">
        <f t="shared" si="105"/>
        <v>13.388888888888889</v>
      </c>
      <c r="W625">
        <f t="shared" si="106"/>
        <v>-82.500000000000185</v>
      </c>
      <c r="X625">
        <f t="shared" si="107"/>
        <v>135.9666</v>
      </c>
      <c r="Y625">
        <f t="shared" si="108"/>
        <v>96.994754208452804</v>
      </c>
      <c r="Z625">
        <f>Table1[[#This Row],[Accel (N)]]+Table1[[#This Row],[RR (N)]]+Table1[[#This Row],[Aero Drag (N)]]</f>
        <v>150.46135420845263</v>
      </c>
      <c r="AA625">
        <f>Table1[[#This Row],[Total (N)]]*((E625/3.6)/1000)</f>
        <v>2.0145103535687272</v>
      </c>
      <c r="AB625">
        <f>Table1[[#This Row],[Power (kW)]]*1000</f>
        <v>2014.5103535687272</v>
      </c>
      <c r="AC625">
        <f>(Table1[[#This Row],[Power (kW)]]*1000)*D625</f>
        <v>56406.289899924363</v>
      </c>
      <c r="AD625" s="25">
        <f t="shared" si="109"/>
        <v>0</v>
      </c>
      <c r="AE625" s="25">
        <f t="shared" si="110"/>
        <v>2014.5103535687272</v>
      </c>
      <c r="AF625" s="25">
        <f>SUM($AD$8:AD625)</f>
        <v>383086.89011027513</v>
      </c>
      <c r="AG625" s="25">
        <f>SUM($AE$8:AE625)</f>
        <v>1074440.4991953352</v>
      </c>
      <c r="AH625" s="25"/>
      <c r="AI625" s="38">
        <f>SUM($AD$598:AD625)</f>
        <v>0</v>
      </c>
      <c r="AJ625" s="38">
        <f>SUM($AE$598:AE625)</f>
        <v>117813.79772581039</v>
      </c>
      <c r="AK625" s="38">
        <f t="shared" si="111"/>
        <v>0</v>
      </c>
    </row>
    <row r="626" spans="2:37" x14ac:dyDescent="0.3">
      <c r="B626" s="4" t="s">
        <v>52</v>
      </c>
      <c r="C626" s="4">
        <v>618</v>
      </c>
      <c r="D626" s="4">
        <v>29</v>
      </c>
      <c r="E626" s="11">
        <v>47.8</v>
      </c>
      <c r="F626" s="17">
        <f t="shared" si="112"/>
        <v>-0.16666666666666705</v>
      </c>
      <c r="G626" s="17">
        <f t="shared" si="113"/>
        <v>-0.60000000000000142</v>
      </c>
      <c r="S626">
        <f t="shared" si="103"/>
        <v>0</v>
      </c>
      <c r="T626">
        <f t="shared" si="104"/>
        <v>47.8</v>
      </c>
      <c r="U626">
        <f t="shared" si="105"/>
        <v>13.277777777777777</v>
      </c>
      <c r="W626">
        <f t="shared" si="106"/>
        <v>-165.00000000000037</v>
      </c>
      <c r="X626">
        <f t="shared" si="107"/>
        <v>135.9666</v>
      </c>
      <c r="Y626">
        <f t="shared" si="108"/>
        <v>95.391562733786117</v>
      </c>
      <c r="Z626">
        <f>Table1[[#This Row],[Accel (N)]]+Table1[[#This Row],[RR (N)]]+Table1[[#This Row],[Aero Drag (N)]]</f>
        <v>66.358162733785747</v>
      </c>
      <c r="AA626">
        <f>Table1[[#This Row],[Total (N)]]*((E626/3.6)/1000)</f>
        <v>0.88108893852082182</v>
      </c>
      <c r="AB626">
        <f>Table1[[#This Row],[Power (kW)]]*1000</f>
        <v>881.08893852082178</v>
      </c>
      <c r="AC626">
        <f>(Table1[[#This Row],[Power (kW)]]*1000)*D626</f>
        <v>25551.57921710383</v>
      </c>
      <c r="AD626" s="25">
        <f t="shared" si="109"/>
        <v>0</v>
      </c>
      <c r="AE626" s="25">
        <f t="shared" si="110"/>
        <v>881.08893852082178</v>
      </c>
      <c r="AF626" s="25">
        <f>SUM($AD$8:AD626)</f>
        <v>383086.89011027513</v>
      </c>
      <c r="AG626" s="25">
        <f>SUM($AE$8:AE626)</f>
        <v>1075321.588133856</v>
      </c>
      <c r="AH626" s="25"/>
      <c r="AI626" s="38">
        <f>SUM($AD$598:AD626)</f>
        <v>0</v>
      </c>
      <c r="AJ626" s="38">
        <f>SUM($AE$598:AE626)</f>
        <v>118694.88666433122</v>
      </c>
      <c r="AK626" s="38">
        <f t="shared" si="111"/>
        <v>0</v>
      </c>
    </row>
    <row r="627" spans="2:37" x14ac:dyDescent="0.3">
      <c r="B627" s="4" t="s">
        <v>52</v>
      </c>
      <c r="C627" s="4">
        <v>619</v>
      </c>
      <c r="D627" s="4">
        <v>30</v>
      </c>
      <c r="E627" s="11">
        <v>47</v>
      </c>
      <c r="F627" s="17">
        <f t="shared" si="112"/>
        <v>-0.26388888888888867</v>
      </c>
      <c r="G627" s="17">
        <f t="shared" si="113"/>
        <v>-0.94999999999999929</v>
      </c>
      <c r="S627">
        <f t="shared" si="103"/>
        <v>0</v>
      </c>
      <c r="T627">
        <f t="shared" si="104"/>
        <v>47</v>
      </c>
      <c r="U627">
        <f t="shared" si="105"/>
        <v>13.055555555555555</v>
      </c>
      <c r="W627">
        <f t="shared" si="106"/>
        <v>-261.24999999999977</v>
      </c>
      <c r="X627">
        <f t="shared" si="107"/>
        <v>135.9666</v>
      </c>
      <c r="Y627">
        <f t="shared" si="108"/>
        <v>92.225259571319455</v>
      </c>
      <c r="Z627">
        <f>Table1[[#This Row],[Accel (N)]]+Table1[[#This Row],[RR (N)]]+Table1[[#This Row],[Aero Drag (N)]]</f>
        <v>-33.058140428680318</v>
      </c>
      <c r="AA627">
        <f>Table1[[#This Row],[Total (N)]]*((E627/3.6)/1000)</f>
        <v>-0.43159238892999302</v>
      </c>
      <c r="AB627">
        <f>Table1[[#This Row],[Power (kW)]]*1000</f>
        <v>-431.59238892999304</v>
      </c>
      <c r="AC627">
        <f>(Table1[[#This Row],[Power (kW)]]*1000)*D627</f>
        <v>-12947.771667899791</v>
      </c>
      <c r="AD627" s="25">
        <f t="shared" si="109"/>
        <v>431.59238892999304</v>
      </c>
      <c r="AE627" s="25">
        <f t="shared" si="110"/>
        <v>0</v>
      </c>
      <c r="AF627" s="25">
        <f>SUM($AD$8:AD627)</f>
        <v>383518.4824992051</v>
      </c>
      <c r="AG627" s="25">
        <f>SUM($AE$8:AE627)</f>
        <v>1075321.588133856</v>
      </c>
      <c r="AH627" s="25"/>
      <c r="AI627" s="38">
        <f>SUM($AD$598:AD627)</f>
        <v>431.59238892999304</v>
      </c>
      <c r="AJ627" s="38">
        <f>SUM($AE$598:AE627)</f>
        <v>118694.88666433122</v>
      </c>
      <c r="AK627" s="38">
        <f t="shared" si="111"/>
        <v>302.11467225099511</v>
      </c>
    </row>
    <row r="628" spans="2:37" x14ac:dyDescent="0.3">
      <c r="B628" s="4" t="s">
        <v>52</v>
      </c>
      <c r="C628" s="4">
        <v>620</v>
      </c>
      <c r="D628" s="4">
        <v>31</v>
      </c>
      <c r="E628" s="11">
        <v>45.9</v>
      </c>
      <c r="F628" s="17">
        <f t="shared" si="112"/>
        <v>-0.29166666666666685</v>
      </c>
      <c r="G628" s="17">
        <f t="shared" si="113"/>
        <v>-1.0500000000000007</v>
      </c>
      <c r="S628">
        <f t="shared" si="103"/>
        <v>0</v>
      </c>
      <c r="T628">
        <f t="shared" si="104"/>
        <v>45.9</v>
      </c>
      <c r="U628">
        <f t="shared" si="105"/>
        <v>12.75</v>
      </c>
      <c r="W628">
        <f t="shared" si="106"/>
        <v>-288.75000000000017</v>
      </c>
      <c r="X628">
        <f t="shared" si="107"/>
        <v>135.9666</v>
      </c>
      <c r="Y628">
        <f t="shared" si="108"/>
        <v>87.95884975891876</v>
      </c>
      <c r="Z628">
        <f>Table1[[#This Row],[Accel (N)]]+Table1[[#This Row],[RR (N)]]+Table1[[#This Row],[Aero Drag (N)]]</f>
        <v>-64.824550241081411</v>
      </c>
      <c r="AA628">
        <f>Table1[[#This Row],[Total (N)]]*((E628/3.6)/1000)</f>
        <v>-0.82651301557378798</v>
      </c>
      <c r="AB628">
        <f>Table1[[#This Row],[Power (kW)]]*1000</f>
        <v>-826.51301557378792</v>
      </c>
      <c r="AC628">
        <f>(Table1[[#This Row],[Power (kW)]]*1000)*D628</f>
        <v>-25621.903482787427</v>
      </c>
      <c r="AD628" s="25">
        <f t="shared" si="109"/>
        <v>826.51301557378792</v>
      </c>
      <c r="AE628" s="25">
        <f t="shared" si="110"/>
        <v>0</v>
      </c>
      <c r="AF628" s="25">
        <f>SUM($AD$8:AD628)</f>
        <v>384344.99551477889</v>
      </c>
      <c r="AG628" s="25">
        <f>SUM($AE$8:AE628)</f>
        <v>1075321.588133856</v>
      </c>
      <c r="AH628" s="25"/>
      <c r="AI628" s="38">
        <f>SUM($AD$598:AD628)</f>
        <v>1258.1054045037808</v>
      </c>
      <c r="AJ628" s="38">
        <f>SUM($AE$598:AE628)</f>
        <v>118694.88666433122</v>
      </c>
      <c r="AK628" s="38">
        <f t="shared" si="111"/>
        <v>880.67378315264659</v>
      </c>
    </row>
    <row r="629" spans="2:37" x14ac:dyDescent="0.3">
      <c r="B629" s="4" t="s">
        <v>52</v>
      </c>
      <c r="C629" s="4">
        <v>621</v>
      </c>
      <c r="D629" s="4">
        <v>32</v>
      </c>
      <c r="E629" s="11">
        <v>44.9</v>
      </c>
      <c r="F629" s="17">
        <f t="shared" si="112"/>
        <v>-0.20833333333333331</v>
      </c>
      <c r="G629" s="17">
        <f t="shared" si="113"/>
        <v>-0.75</v>
      </c>
      <c r="S629">
        <f t="shared" si="103"/>
        <v>0</v>
      </c>
      <c r="T629">
        <f t="shared" si="104"/>
        <v>44.9</v>
      </c>
      <c r="U629">
        <f t="shared" si="105"/>
        <v>12.472222222222221</v>
      </c>
      <c r="W629">
        <f t="shared" si="106"/>
        <v>-206.24999999999997</v>
      </c>
      <c r="X629">
        <f t="shared" si="107"/>
        <v>135.9666</v>
      </c>
      <c r="Y629">
        <f t="shared" si="108"/>
        <v>84.167969917779857</v>
      </c>
      <c r="Z629">
        <f>Table1[[#This Row],[Accel (N)]]+Table1[[#This Row],[RR (N)]]+Table1[[#This Row],[Aero Drag (N)]]</f>
        <v>13.884569917779885</v>
      </c>
      <c r="AA629">
        <f>Table1[[#This Row],[Total (N)]]*((E629/3.6)/1000)</f>
        <v>0.17317144147453245</v>
      </c>
      <c r="AB629">
        <f>Table1[[#This Row],[Power (kW)]]*1000</f>
        <v>173.17144147453246</v>
      </c>
      <c r="AC629">
        <f>(Table1[[#This Row],[Power (kW)]]*1000)*D629</f>
        <v>5541.4861271850386</v>
      </c>
      <c r="AD629" s="25">
        <f t="shared" si="109"/>
        <v>0</v>
      </c>
      <c r="AE629" s="25">
        <f t="shared" si="110"/>
        <v>173.17144147453246</v>
      </c>
      <c r="AF629" s="25">
        <f>SUM($AD$8:AD629)</f>
        <v>384344.99551477889</v>
      </c>
      <c r="AG629" s="25">
        <f>SUM($AE$8:AE629)</f>
        <v>1075494.7595753304</v>
      </c>
      <c r="AH629" s="25"/>
      <c r="AI629" s="38">
        <f>SUM($AD$598:AD629)</f>
        <v>1258.1054045037808</v>
      </c>
      <c r="AJ629" s="38">
        <f>SUM($AE$598:AE629)</f>
        <v>118868.05810580576</v>
      </c>
      <c r="AK629" s="38">
        <f t="shared" si="111"/>
        <v>880.67378315264659</v>
      </c>
    </row>
    <row r="630" spans="2:37" x14ac:dyDescent="0.3">
      <c r="B630" s="4" t="s">
        <v>52</v>
      </c>
      <c r="C630" s="4">
        <v>622</v>
      </c>
      <c r="D630" s="4">
        <v>33</v>
      </c>
      <c r="E630" s="11">
        <v>44.4</v>
      </c>
      <c r="F630" s="17">
        <f t="shared" si="112"/>
        <v>-8.3333333333333523E-2</v>
      </c>
      <c r="G630" s="17">
        <f t="shared" si="113"/>
        <v>-0.30000000000000071</v>
      </c>
      <c r="S630">
        <f t="shared" si="103"/>
        <v>0</v>
      </c>
      <c r="T630">
        <f t="shared" si="104"/>
        <v>44.4</v>
      </c>
      <c r="U630">
        <f t="shared" si="105"/>
        <v>12.333333333333332</v>
      </c>
      <c r="W630">
        <f t="shared" si="106"/>
        <v>-82.500000000000185</v>
      </c>
      <c r="X630">
        <f t="shared" si="107"/>
        <v>135.9666</v>
      </c>
      <c r="Y630">
        <f t="shared" si="108"/>
        <v>82.303842330699993</v>
      </c>
      <c r="Z630">
        <f>Table1[[#This Row],[Accel (N)]]+Table1[[#This Row],[RR (N)]]+Table1[[#This Row],[Aero Drag (N)]]</f>
        <v>135.77044233069981</v>
      </c>
      <c r="AA630">
        <f>Table1[[#This Row],[Total (N)]]*((E630/3.6)/1000)</f>
        <v>1.6745021220786307</v>
      </c>
      <c r="AB630">
        <f>Table1[[#This Row],[Power (kW)]]*1000</f>
        <v>1674.5021220786307</v>
      </c>
      <c r="AC630">
        <f>(Table1[[#This Row],[Power (kW)]]*1000)*D630</f>
        <v>55258.570028594811</v>
      </c>
      <c r="AD630" s="25">
        <f t="shared" si="109"/>
        <v>0</v>
      </c>
      <c r="AE630" s="25">
        <f t="shared" si="110"/>
        <v>1674.5021220786307</v>
      </c>
      <c r="AF630" s="25">
        <f>SUM($AD$8:AD630)</f>
        <v>384344.99551477889</v>
      </c>
      <c r="AG630" s="25">
        <f>SUM($AE$8:AE630)</f>
        <v>1077169.261697409</v>
      </c>
      <c r="AH630" s="25"/>
      <c r="AI630" s="38">
        <f>SUM($AD$598:AD630)</f>
        <v>1258.1054045037808</v>
      </c>
      <c r="AJ630" s="38">
        <f>SUM($AE$598:AE630)</f>
        <v>120542.56022788439</v>
      </c>
      <c r="AK630" s="38">
        <f t="shared" si="111"/>
        <v>880.67378315264659</v>
      </c>
    </row>
    <row r="631" spans="2:37" x14ac:dyDescent="0.3">
      <c r="B631" s="4" t="s">
        <v>52</v>
      </c>
      <c r="C631" s="4">
        <v>623</v>
      </c>
      <c r="D631" s="4">
        <v>34</v>
      </c>
      <c r="E631" s="11">
        <v>44.3</v>
      </c>
      <c r="F631" s="17">
        <f t="shared" si="112"/>
        <v>1.3888888888889086E-2</v>
      </c>
      <c r="G631" s="17">
        <f t="shared" si="113"/>
        <v>5.0000000000000711E-2</v>
      </c>
      <c r="S631">
        <f t="shared" si="103"/>
        <v>0</v>
      </c>
      <c r="T631">
        <f t="shared" si="104"/>
        <v>44.3</v>
      </c>
      <c r="U631">
        <f t="shared" si="105"/>
        <v>12.305555555555554</v>
      </c>
      <c r="W631">
        <f t="shared" si="106"/>
        <v>13.750000000000195</v>
      </c>
      <c r="X631">
        <f t="shared" si="107"/>
        <v>135.9666</v>
      </c>
      <c r="Y631">
        <f t="shared" si="108"/>
        <v>81.933521799963174</v>
      </c>
      <c r="Z631">
        <f>Table1[[#This Row],[Accel (N)]]+Table1[[#This Row],[RR (N)]]+Table1[[#This Row],[Aero Drag (N)]]</f>
        <v>231.65012179996336</v>
      </c>
      <c r="AA631">
        <f>Table1[[#This Row],[Total (N)]]*((E631/3.6)/1000)</f>
        <v>2.85058344326066</v>
      </c>
      <c r="AB631">
        <f>Table1[[#This Row],[Power (kW)]]*1000</f>
        <v>2850.5834432606603</v>
      </c>
      <c r="AC631">
        <f>(Table1[[#This Row],[Power (kW)]]*1000)*D631</f>
        <v>96919.837070862442</v>
      </c>
      <c r="AD631" s="25">
        <f t="shared" si="109"/>
        <v>0</v>
      </c>
      <c r="AE631" s="25">
        <f t="shared" si="110"/>
        <v>2850.5834432606603</v>
      </c>
      <c r="AF631" s="25">
        <f>SUM($AD$8:AD631)</f>
        <v>384344.99551477889</v>
      </c>
      <c r="AG631" s="25">
        <f>SUM($AE$8:AE631)</f>
        <v>1080019.8451406697</v>
      </c>
      <c r="AH631" s="25"/>
      <c r="AI631" s="38">
        <f>SUM($AD$598:AD631)</f>
        <v>1258.1054045037808</v>
      </c>
      <c r="AJ631" s="38">
        <f>SUM($AE$598:AE631)</f>
        <v>123393.14367114505</v>
      </c>
      <c r="AK631" s="38">
        <f t="shared" si="111"/>
        <v>880.67378315264659</v>
      </c>
    </row>
    <row r="632" spans="2:37" x14ac:dyDescent="0.3">
      <c r="B632" s="4" t="s">
        <v>52</v>
      </c>
      <c r="C632" s="4">
        <v>624</v>
      </c>
      <c r="D632" s="4">
        <v>35</v>
      </c>
      <c r="E632" s="11">
        <v>44.5</v>
      </c>
      <c r="F632" s="17">
        <f t="shared" si="112"/>
        <v>0.1111111111111117</v>
      </c>
      <c r="G632" s="17">
        <f t="shared" si="113"/>
        <v>0.40000000000000213</v>
      </c>
      <c r="S632">
        <f t="shared" si="103"/>
        <v>0</v>
      </c>
      <c r="T632">
        <f t="shared" si="104"/>
        <v>44.5</v>
      </c>
      <c r="U632">
        <f t="shared" si="105"/>
        <v>12.361111111111111</v>
      </c>
      <c r="W632">
        <f t="shared" si="106"/>
        <v>110.00000000000058</v>
      </c>
      <c r="X632">
        <f t="shared" si="107"/>
        <v>135.9666</v>
      </c>
      <c r="Y632">
        <f t="shared" si="108"/>
        <v>82.674997856996526</v>
      </c>
      <c r="Z632">
        <f>Table1[[#This Row],[Accel (N)]]+Table1[[#This Row],[RR (N)]]+Table1[[#This Row],[Aero Drag (N)]]</f>
        <v>328.64159785699712</v>
      </c>
      <c r="AA632">
        <f>Table1[[#This Row],[Total (N)]]*((E632/3.6)/1000)</f>
        <v>4.0623753068434363</v>
      </c>
      <c r="AB632">
        <f>Table1[[#This Row],[Power (kW)]]*1000</f>
        <v>4062.3753068434362</v>
      </c>
      <c r="AC632">
        <f>(Table1[[#This Row],[Power (kW)]]*1000)*D632</f>
        <v>142183.13573952028</v>
      </c>
      <c r="AD632" s="25">
        <f t="shared" si="109"/>
        <v>0</v>
      </c>
      <c r="AE632" s="25">
        <f t="shared" si="110"/>
        <v>4062.3753068434362</v>
      </c>
      <c r="AF632" s="25">
        <f>SUM($AD$8:AD632)</f>
        <v>384344.99551477889</v>
      </c>
      <c r="AG632" s="25">
        <f>SUM($AE$8:AE632)</f>
        <v>1084082.2204475133</v>
      </c>
      <c r="AH632" s="25"/>
      <c r="AI632" s="38">
        <f>SUM($AD$598:AD632)</f>
        <v>1258.1054045037808</v>
      </c>
      <c r="AJ632" s="38">
        <f>SUM($AE$598:AE632)</f>
        <v>127455.51897798848</v>
      </c>
      <c r="AK632" s="38">
        <f t="shared" si="111"/>
        <v>880.67378315264659</v>
      </c>
    </row>
    <row r="633" spans="2:37" x14ac:dyDescent="0.3">
      <c r="B633" s="4" t="s">
        <v>52</v>
      </c>
      <c r="C633" s="4">
        <v>625</v>
      </c>
      <c r="D633" s="4">
        <v>36</v>
      </c>
      <c r="E633" s="11">
        <v>45.1</v>
      </c>
      <c r="F633" s="17">
        <f t="shared" si="112"/>
        <v>0.16666666666666705</v>
      </c>
      <c r="G633" s="17">
        <f t="shared" si="113"/>
        <v>0.60000000000000142</v>
      </c>
      <c r="S633">
        <f t="shared" si="103"/>
        <v>0</v>
      </c>
      <c r="T633">
        <f t="shared" si="104"/>
        <v>45.1</v>
      </c>
      <c r="U633">
        <f t="shared" si="105"/>
        <v>12.527777777777779</v>
      </c>
      <c r="W633">
        <f t="shared" si="106"/>
        <v>165.00000000000037</v>
      </c>
      <c r="X633">
        <f t="shared" si="107"/>
        <v>135.9666</v>
      </c>
      <c r="Y633">
        <f t="shared" si="108"/>
        <v>84.919465921529891</v>
      </c>
      <c r="Z633">
        <f>Table1[[#This Row],[Accel (N)]]+Table1[[#This Row],[RR (N)]]+Table1[[#This Row],[Aero Drag (N)]]</f>
        <v>385.88606592153025</v>
      </c>
      <c r="AA633">
        <f>Table1[[#This Row],[Total (N)]]*((E633/3.6)/1000)</f>
        <v>4.8342948814058371</v>
      </c>
      <c r="AB633">
        <f>Table1[[#This Row],[Power (kW)]]*1000</f>
        <v>4834.2948814058373</v>
      </c>
      <c r="AC633">
        <f>(Table1[[#This Row],[Power (kW)]]*1000)*D633</f>
        <v>174034.61573061015</v>
      </c>
      <c r="AD633" s="25">
        <f t="shared" si="109"/>
        <v>0</v>
      </c>
      <c r="AE633" s="25">
        <f t="shared" si="110"/>
        <v>4834.2948814058373</v>
      </c>
      <c r="AF633" s="25">
        <f>SUM($AD$8:AD633)</f>
        <v>384344.99551477889</v>
      </c>
      <c r="AG633" s="25">
        <f>SUM($AE$8:AE633)</f>
        <v>1088916.515328919</v>
      </c>
      <c r="AH633" s="25"/>
      <c r="AI633" s="38">
        <f>SUM($AD$598:AD633)</f>
        <v>1258.1054045037808</v>
      </c>
      <c r="AJ633" s="38">
        <f>SUM($AE$598:AE633)</f>
        <v>132289.81385939431</v>
      </c>
      <c r="AK633" s="38">
        <f t="shared" si="111"/>
        <v>880.67378315264659</v>
      </c>
    </row>
    <row r="634" spans="2:37" x14ac:dyDescent="0.3">
      <c r="B634" s="4" t="s">
        <v>52</v>
      </c>
      <c r="C634" s="4">
        <v>626</v>
      </c>
      <c r="D634" s="4">
        <v>37</v>
      </c>
      <c r="E634" s="11">
        <v>45.7</v>
      </c>
      <c r="F634" s="17">
        <f t="shared" si="112"/>
        <v>0.12499999999999981</v>
      </c>
      <c r="G634" s="17">
        <f t="shared" si="113"/>
        <v>0.44999999999999929</v>
      </c>
      <c r="S634">
        <f t="shared" si="103"/>
        <v>0</v>
      </c>
      <c r="T634">
        <f t="shared" si="104"/>
        <v>45.7</v>
      </c>
      <c r="U634">
        <f t="shared" si="105"/>
        <v>12.694444444444445</v>
      </c>
      <c r="W634">
        <f t="shared" si="106"/>
        <v>123.7499999999998</v>
      </c>
      <c r="X634">
        <f t="shared" si="107"/>
        <v>135.9666</v>
      </c>
      <c r="Y634">
        <f t="shared" si="108"/>
        <v>87.193993826213216</v>
      </c>
      <c r="Z634">
        <f>Table1[[#This Row],[Accel (N)]]+Table1[[#This Row],[RR (N)]]+Table1[[#This Row],[Aero Drag (N)]]</f>
        <v>346.91059382621302</v>
      </c>
      <c r="AA634">
        <f>Table1[[#This Row],[Total (N)]]*((E634/3.6)/1000)</f>
        <v>4.4038372605160925</v>
      </c>
      <c r="AB634">
        <f>Table1[[#This Row],[Power (kW)]]*1000</f>
        <v>4403.8372605160921</v>
      </c>
      <c r="AC634">
        <f>(Table1[[#This Row],[Power (kW)]]*1000)*D634</f>
        <v>162941.97863909541</v>
      </c>
      <c r="AD634" s="25">
        <f t="shared" si="109"/>
        <v>0</v>
      </c>
      <c r="AE634" s="25">
        <f t="shared" si="110"/>
        <v>4403.8372605160921</v>
      </c>
      <c r="AF634" s="25">
        <f>SUM($AD$8:AD634)</f>
        <v>384344.99551477889</v>
      </c>
      <c r="AG634" s="25">
        <f>SUM($AE$8:AE634)</f>
        <v>1093320.3525894352</v>
      </c>
      <c r="AH634" s="25"/>
      <c r="AI634" s="38">
        <f>SUM($AD$598:AD634)</f>
        <v>1258.1054045037808</v>
      </c>
      <c r="AJ634" s="38">
        <f>SUM($AE$598:AE634)</f>
        <v>136693.65111991041</v>
      </c>
      <c r="AK634" s="38">
        <f t="shared" si="111"/>
        <v>880.67378315264659</v>
      </c>
    </row>
    <row r="635" spans="2:37" x14ac:dyDescent="0.3">
      <c r="B635" s="4" t="s">
        <v>52</v>
      </c>
      <c r="C635" s="4">
        <v>627</v>
      </c>
      <c r="D635" s="4">
        <v>38</v>
      </c>
      <c r="E635" s="11">
        <v>46</v>
      </c>
      <c r="F635" s="17">
        <f t="shared" si="112"/>
        <v>4.1666666666666269E-2</v>
      </c>
      <c r="G635" s="17">
        <f t="shared" si="113"/>
        <v>0.14999999999999858</v>
      </c>
      <c r="S635">
        <f t="shared" si="103"/>
        <v>0</v>
      </c>
      <c r="T635">
        <f t="shared" si="104"/>
        <v>46</v>
      </c>
      <c r="U635">
        <f t="shared" si="105"/>
        <v>12.777777777777777</v>
      </c>
      <c r="W635">
        <f t="shared" si="106"/>
        <v>41.249999999999609</v>
      </c>
      <c r="X635">
        <f t="shared" si="107"/>
        <v>135.9666</v>
      </c>
      <c r="Y635">
        <f t="shared" si="108"/>
        <v>88.342530218611117</v>
      </c>
      <c r="Z635">
        <f>Table1[[#This Row],[Accel (N)]]+Table1[[#This Row],[RR (N)]]+Table1[[#This Row],[Aero Drag (N)]]</f>
        <v>265.55913021861073</v>
      </c>
      <c r="AA635">
        <f>Table1[[#This Row],[Total (N)]]*((E635/3.6)/1000)</f>
        <v>3.393255552793359</v>
      </c>
      <c r="AB635">
        <f>Table1[[#This Row],[Power (kW)]]*1000</f>
        <v>3393.2555527933591</v>
      </c>
      <c r="AC635">
        <f>(Table1[[#This Row],[Power (kW)]]*1000)*D635</f>
        <v>128943.71100614764</v>
      </c>
      <c r="AD635" s="25">
        <f t="shared" si="109"/>
        <v>0</v>
      </c>
      <c r="AE635" s="25">
        <f t="shared" si="110"/>
        <v>3393.2555527933591</v>
      </c>
      <c r="AF635" s="25">
        <f>SUM($AD$8:AD635)</f>
        <v>384344.99551477889</v>
      </c>
      <c r="AG635" s="25">
        <f>SUM($AE$8:AE635)</f>
        <v>1096713.6081422286</v>
      </c>
      <c r="AH635" s="25"/>
      <c r="AI635" s="38">
        <f>SUM($AD$598:AD635)</f>
        <v>1258.1054045037808</v>
      </c>
      <c r="AJ635" s="38">
        <f>SUM($AE$598:AE635)</f>
        <v>140086.90667270377</v>
      </c>
      <c r="AK635" s="38">
        <f t="shared" si="111"/>
        <v>880.67378315264659</v>
      </c>
    </row>
    <row r="636" spans="2:37" x14ac:dyDescent="0.3">
      <c r="B636" s="4" t="s">
        <v>52</v>
      </c>
      <c r="C636" s="4">
        <v>628</v>
      </c>
      <c r="D636" s="4">
        <v>39</v>
      </c>
      <c r="E636" s="11">
        <v>46</v>
      </c>
      <c r="F636" s="17">
        <f t="shared" si="112"/>
        <v>0</v>
      </c>
      <c r="G636" s="17">
        <f t="shared" si="113"/>
        <v>0</v>
      </c>
      <c r="S636">
        <f t="shared" si="103"/>
        <v>0</v>
      </c>
      <c r="T636">
        <f t="shared" si="104"/>
        <v>46</v>
      </c>
      <c r="U636">
        <f t="shared" si="105"/>
        <v>12.777777777777777</v>
      </c>
      <c r="W636">
        <f t="shared" si="106"/>
        <v>0</v>
      </c>
      <c r="X636">
        <f t="shared" si="107"/>
        <v>135.9666</v>
      </c>
      <c r="Y636">
        <f t="shared" si="108"/>
        <v>88.342530218611117</v>
      </c>
      <c r="Z636">
        <f>Table1[[#This Row],[Accel (N)]]+Table1[[#This Row],[RR (N)]]+Table1[[#This Row],[Aero Drag (N)]]</f>
        <v>224.30913021861113</v>
      </c>
      <c r="AA636">
        <f>Table1[[#This Row],[Total (N)]]*((E636/3.6)/1000)</f>
        <v>2.8661722194600308</v>
      </c>
      <c r="AB636">
        <f>Table1[[#This Row],[Power (kW)]]*1000</f>
        <v>2866.1722194600306</v>
      </c>
      <c r="AC636">
        <f>(Table1[[#This Row],[Power (kW)]]*1000)*D636</f>
        <v>111780.71655894119</v>
      </c>
      <c r="AD636" s="25">
        <f t="shared" si="109"/>
        <v>0</v>
      </c>
      <c r="AE636" s="25">
        <f t="shared" si="110"/>
        <v>2866.1722194600306</v>
      </c>
      <c r="AF636" s="25">
        <f>SUM($AD$8:AD636)</f>
        <v>384344.99551477889</v>
      </c>
      <c r="AG636" s="25">
        <f>SUM($AE$8:AE636)</f>
        <v>1099579.7803616887</v>
      </c>
      <c r="AH636" s="25"/>
      <c r="AI636" s="38">
        <f>SUM($AD$598:AD636)</f>
        <v>1258.1054045037808</v>
      </c>
      <c r="AJ636" s="38">
        <f>SUM($AE$598:AE636)</f>
        <v>142953.07889216382</v>
      </c>
      <c r="AK636" s="38">
        <f t="shared" si="111"/>
        <v>880.67378315264659</v>
      </c>
    </row>
    <row r="637" spans="2:37" x14ac:dyDescent="0.3">
      <c r="B637" s="4" t="s">
        <v>52</v>
      </c>
      <c r="C637" s="4">
        <v>629</v>
      </c>
      <c r="D637" s="4">
        <v>40</v>
      </c>
      <c r="E637" s="11">
        <v>46</v>
      </c>
      <c r="F637" s="17">
        <f t="shared" si="112"/>
        <v>1.3888888888889086E-2</v>
      </c>
      <c r="G637" s="17">
        <f t="shared" si="113"/>
        <v>5.0000000000000711E-2</v>
      </c>
      <c r="S637">
        <f t="shared" si="103"/>
        <v>0</v>
      </c>
      <c r="T637">
        <f t="shared" si="104"/>
        <v>46</v>
      </c>
      <c r="U637">
        <f t="shared" si="105"/>
        <v>12.777777777777777</v>
      </c>
      <c r="W637">
        <f t="shared" si="106"/>
        <v>13.750000000000195</v>
      </c>
      <c r="X637">
        <f t="shared" si="107"/>
        <v>135.9666</v>
      </c>
      <c r="Y637">
        <f t="shared" si="108"/>
        <v>88.342530218611117</v>
      </c>
      <c r="Z637">
        <f>Table1[[#This Row],[Accel (N)]]+Table1[[#This Row],[RR (N)]]+Table1[[#This Row],[Aero Drag (N)]]</f>
        <v>238.0591302186113</v>
      </c>
      <c r="AA637">
        <f>Table1[[#This Row],[Total (N)]]*((E637/3.6)/1000)</f>
        <v>3.0418666639044774</v>
      </c>
      <c r="AB637">
        <f>Table1[[#This Row],[Power (kW)]]*1000</f>
        <v>3041.8666639044773</v>
      </c>
      <c r="AC637">
        <f>(Table1[[#This Row],[Power (kW)]]*1000)*D637</f>
        <v>121674.66655617909</v>
      </c>
      <c r="AD637" s="25">
        <f t="shared" si="109"/>
        <v>0</v>
      </c>
      <c r="AE637" s="25">
        <f t="shared" si="110"/>
        <v>3041.8666639044773</v>
      </c>
      <c r="AF637" s="25">
        <f>SUM($AD$8:AD637)</f>
        <v>384344.99551477889</v>
      </c>
      <c r="AG637" s="25">
        <f>SUM($AE$8:AE637)</f>
        <v>1102621.6470255931</v>
      </c>
      <c r="AH637" s="25"/>
      <c r="AI637" s="38">
        <f>SUM($AD$598:AD637)</f>
        <v>1258.1054045037808</v>
      </c>
      <c r="AJ637" s="38">
        <f>SUM($AE$598:AE637)</f>
        <v>145994.9455560683</v>
      </c>
      <c r="AK637" s="38">
        <f t="shared" si="111"/>
        <v>880.67378315264659</v>
      </c>
    </row>
    <row r="638" spans="2:37" x14ac:dyDescent="0.3">
      <c r="B638" s="4" t="s">
        <v>52</v>
      </c>
      <c r="C638" s="4">
        <v>630</v>
      </c>
      <c r="D638" s="4">
        <v>41</v>
      </c>
      <c r="E638" s="11">
        <v>46.1</v>
      </c>
      <c r="F638" s="17">
        <f t="shared" si="112"/>
        <v>9.7222222222222612E-2</v>
      </c>
      <c r="G638" s="17">
        <f t="shared" si="113"/>
        <v>0.35000000000000142</v>
      </c>
      <c r="S638">
        <f t="shared" si="103"/>
        <v>0</v>
      </c>
      <c r="T638">
        <f t="shared" si="104"/>
        <v>46.1</v>
      </c>
      <c r="U638">
        <f t="shared" si="105"/>
        <v>12.805555555555555</v>
      </c>
      <c r="W638">
        <f t="shared" si="106"/>
        <v>96.250000000000384</v>
      </c>
      <c r="X638">
        <f t="shared" si="107"/>
        <v>135.9666</v>
      </c>
      <c r="Y638">
        <f t="shared" si="108"/>
        <v>88.727045673863202</v>
      </c>
      <c r="Z638">
        <f>Table1[[#This Row],[Accel (N)]]+Table1[[#This Row],[RR (N)]]+Table1[[#This Row],[Aero Drag (N)]]</f>
        <v>320.94364567386356</v>
      </c>
      <c r="AA638">
        <f>Table1[[#This Row],[Total (N)]]*((E638/3.6)/1000)</f>
        <v>4.1098616848791973</v>
      </c>
      <c r="AB638">
        <f>Table1[[#This Row],[Power (kW)]]*1000</f>
        <v>4109.8616848791971</v>
      </c>
      <c r="AC638">
        <f>(Table1[[#This Row],[Power (kW)]]*1000)*D638</f>
        <v>168504.32908004709</v>
      </c>
      <c r="AD638" s="25">
        <f t="shared" si="109"/>
        <v>0</v>
      </c>
      <c r="AE638" s="25">
        <f t="shared" si="110"/>
        <v>4109.8616848791971</v>
      </c>
      <c r="AF638" s="25">
        <f>SUM($AD$8:AD638)</f>
        <v>384344.99551477889</v>
      </c>
      <c r="AG638" s="25">
        <f>SUM($AE$8:AE638)</f>
        <v>1106731.5087104724</v>
      </c>
      <c r="AH638" s="25"/>
      <c r="AI638" s="38">
        <f>SUM($AD$598:AD638)</f>
        <v>1258.1054045037808</v>
      </c>
      <c r="AJ638" s="38">
        <f>SUM($AE$598:AE638)</f>
        <v>150104.8072409475</v>
      </c>
      <c r="AK638" s="38">
        <f t="shared" si="111"/>
        <v>880.67378315264659</v>
      </c>
    </row>
    <row r="639" spans="2:37" x14ac:dyDescent="0.3">
      <c r="B639" s="4" t="s">
        <v>52</v>
      </c>
      <c r="C639" s="4">
        <v>631</v>
      </c>
      <c r="D639" s="4">
        <v>42</v>
      </c>
      <c r="E639" s="11">
        <v>46.7</v>
      </c>
      <c r="F639" s="17">
        <f t="shared" si="112"/>
        <v>0.2222222222222224</v>
      </c>
      <c r="G639" s="17">
        <f t="shared" si="113"/>
        <v>0.80000000000000071</v>
      </c>
      <c r="S639">
        <f t="shared" si="103"/>
        <v>0</v>
      </c>
      <c r="T639">
        <f t="shared" si="104"/>
        <v>46.7</v>
      </c>
      <c r="U639">
        <f t="shared" si="105"/>
        <v>12.972222222222223</v>
      </c>
      <c r="W639">
        <f t="shared" si="106"/>
        <v>220.00000000000017</v>
      </c>
      <c r="X639">
        <f t="shared" si="107"/>
        <v>135.9666</v>
      </c>
      <c r="Y639">
        <f t="shared" si="108"/>
        <v>91.051673312129893</v>
      </c>
      <c r="Z639">
        <f>Table1[[#This Row],[Accel (N)]]+Table1[[#This Row],[RR (N)]]+Table1[[#This Row],[Aero Drag (N)]]</f>
        <v>447.01827331213008</v>
      </c>
      <c r="AA639">
        <f>Table1[[#This Row],[Total (N)]]*((E639/3.6)/1000)</f>
        <v>5.7988203787990216</v>
      </c>
      <c r="AB639">
        <f>Table1[[#This Row],[Power (kW)]]*1000</f>
        <v>5798.8203787990215</v>
      </c>
      <c r="AC639">
        <f>(Table1[[#This Row],[Power (kW)]]*1000)*D639</f>
        <v>243550.45590955889</v>
      </c>
      <c r="AD639" s="25">
        <f t="shared" si="109"/>
        <v>0</v>
      </c>
      <c r="AE639" s="25">
        <f t="shared" si="110"/>
        <v>5798.8203787990215</v>
      </c>
      <c r="AF639" s="25">
        <f>SUM($AD$8:AD639)</f>
        <v>384344.99551477889</v>
      </c>
      <c r="AG639" s="25">
        <f>SUM($AE$8:AE639)</f>
        <v>1112530.3290892714</v>
      </c>
      <c r="AH639" s="25"/>
      <c r="AI639" s="38">
        <f>SUM($AD$598:AD639)</f>
        <v>1258.1054045037808</v>
      </c>
      <c r="AJ639" s="38">
        <f>SUM($AE$598:AE639)</f>
        <v>155903.62761974652</v>
      </c>
      <c r="AK639" s="38">
        <f t="shared" si="111"/>
        <v>880.67378315264659</v>
      </c>
    </row>
    <row r="640" spans="2:37" x14ac:dyDescent="0.3">
      <c r="B640" s="4" t="s">
        <v>52</v>
      </c>
      <c r="C640" s="4">
        <v>632</v>
      </c>
      <c r="D640" s="4">
        <v>43</v>
      </c>
      <c r="E640" s="11">
        <v>47.7</v>
      </c>
      <c r="F640" s="17">
        <f t="shared" si="112"/>
        <v>0.30555555555555497</v>
      </c>
      <c r="G640" s="17">
        <f t="shared" si="113"/>
        <v>1.0999999999999979</v>
      </c>
      <c r="S640">
        <f t="shared" si="103"/>
        <v>0</v>
      </c>
      <c r="T640">
        <f t="shared" si="104"/>
        <v>47.7</v>
      </c>
      <c r="U640">
        <f t="shared" si="105"/>
        <v>13.25</v>
      </c>
      <c r="W640">
        <f t="shared" si="106"/>
        <v>302.49999999999943</v>
      </c>
      <c r="X640">
        <f t="shared" si="107"/>
        <v>135.9666</v>
      </c>
      <c r="Y640">
        <f t="shared" si="108"/>
        <v>94.992852354018765</v>
      </c>
      <c r="Z640">
        <f>Table1[[#This Row],[Accel (N)]]+Table1[[#This Row],[RR (N)]]+Table1[[#This Row],[Aero Drag (N)]]</f>
        <v>533.45945235401814</v>
      </c>
      <c r="AA640">
        <f>Table1[[#This Row],[Total (N)]]*((E640/3.6)/1000)</f>
        <v>7.0683377436907397</v>
      </c>
      <c r="AB640">
        <f>Table1[[#This Row],[Power (kW)]]*1000</f>
        <v>7068.3377436907394</v>
      </c>
      <c r="AC640">
        <f>(Table1[[#This Row],[Power (kW)]]*1000)*D640</f>
        <v>303938.5229787018</v>
      </c>
      <c r="AD640" s="25">
        <f t="shared" si="109"/>
        <v>0</v>
      </c>
      <c r="AE640" s="25">
        <f t="shared" si="110"/>
        <v>7068.3377436907394</v>
      </c>
      <c r="AF640" s="25">
        <f>SUM($AD$8:AD640)</f>
        <v>384344.99551477889</v>
      </c>
      <c r="AG640" s="25">
        <f>SUM($AE$8:AE640)</f>
        <v>1119598.6668329621</v>
      </c>
      <c r="AH640" s="25"/>
      <c r="AI640" s="38">
        <f>SUM($AD$598:AD640)</f>
        <v>1258.1054045037808</v>
      </c>
      <c r="AJ640" s="38">
        <f>SUM($AE$598:AE640)</f>
        <v>162971.96536343725</v>
      </c>
      <c r="AK640" s="38">
        <f t="shared" si="111"/>
        <v>880.67378315264659</v>
      </c>
    </row>
    <row r="641" spans="2:37" x14ac:dyDescent="0.3">
      <c r="B641" s="4" t="s">
        <v>52</v>
      </c>
      <c r="C641" s="4">
        <v>633</v>
      </c>
      <c r="D641" s="4">
        <v>44</v>
      </c>
      <c r="E641" s="11">
        <v>48.9</v>
      </c>
      <c r="F641" s="17">
        <f t="shared" si="112"/>
        <v>0.36111111111111033</v>
      </c>
      <c r="G641" s="17">
        <f t="shared" si="113"/>
        <v>1.2999999999999972</v>
      </c>
      <c r="S641">
        <f t="shared" si="103"/>
        <v>0</v>
      </c>
      <c r="T641">
        <f t="shared" si="104"/>
        <v>48.9</v>
      </c>
      <c r="U641">
        <f t="shared" si="105"/>
        <v>13.583333333333332</v>
      </c>
      <c r="W641">
        <f t="shared" si="106"/>
        <v>357.4999999999992</v>
      </c>
      <c r="X641">
        <f t="shared" si="107"/>
        <v>135.9666</v>
      </c>
      <c r="Y641">
        <f t="shared" si="108"/>
        <v>99.832486618168744</v>
      </c>
      <c r="Z641">
        <f>Table1[[#This Row],[Accel (N)]]+Table1[[#This Row],[RR (N)]]+Table1[[#This Row],[Aero Drag (N)]]</f>
        <v>593.29908661816796</v>
      </c>
      <c r="AA641">
        <f>Table1[[#This Row],[Total (N)]]*((E641/3.6)/1000)</f>
        <v>8.0589792598967804</v>
      </c>
      <c r="AB641">
        <f>Table1[[#This Row],[Power (kW)]]*1000</f>
        <v>8058.9792598967806</v>
      </c>
      <c r="AC641">
        <f>(Table1[[#This Row],[Power (kW)]]*1000)*D641</f>
        <v>354595.08743545832</v>
      </c>
      <c r="AD641" s="25">
        <f t="shared" si="109"/>
        <v>0</v>
      </c>
      <c r="AE641" s="25">
        <f t="shared" si="110"/>
        <v>8058.9792598967806</v>
      </c>
      <c r="AF641" s="25">
        <f>SUM($AD$8:AD641)</f>
        <v>384344.99551477889</v>
      </c>
      <c r="AG641" s="25">
        <f>SUM($AE$8:AE641)</f>
        <v>1127657.6460928589</v>
      </c>
      <c r="AH641" s="25"/>
      <c r="AI641" s="38">
        <f>SUM($AD$598:AD641)</f>
        <v>1258.1054045037808</v>
      </c>
      <c r="AJ641" s="38">
        <f>SUM($AE$598:AE641)</f>
        <v>171030.94462333404</v>
      </c>
      <c r="AK641" s="38">
        <f t="shared" si="111"/>
        <v>880.67378315264659</v>
      </c>
    </row>
    <row r="642" spans="2:37" x14ac:dyDescent="0.3">
      <c r="B642" s="4" t="s">
        <v>52</v>
      </c>
      <c r="C642" s="4">
        <v>634</v>
      </c>
      <c r="D642" s="4">
        <v>45</v>
      </c>
      <c r="E642" s="11">
        <v>50.3</v>
      </c>
      <c r="F642" s="17">
        <f t="shared" si="112"/>
        <v>0.37500000000000039</v>
      </c>
      <c r="G642" s="17">
        <f t="shared" si="113"/>
        <v>1.3500000000000014</v>
      </c>
      <c r="S642">
        <f t="shared" si="103"/>
        <v>0</v>
      </c>
      <c r="T642">
        <f t="shared" si="104"/>
        <v>50.3</v>
      </c>
      <c r="U642">
        <f t="shared" si="105"/>
        <v>13.972222222222221</v>
      </c>
      <c r="W642">
        <f t="shared" si="106"/>
        <v>371.2500000000004</v>
      </c>
      <c r="X642">
        <f t="shared" si="107"/>
        <v>135.9666</v>
      </c>
      <c r="Y642">
        <f t="shared" si="108"/>
        <v>105.63069578487986</v>
      </c>
      <c r="Z642">
        <f>Table1[[#This Row],[Accel (N)]]+Table1[[#This Row],[RR (N)]]+Table1[[#This Row],[Aero Drag (N)]]</f>
        <v>612.84729578488032</v>
      </c>
      <c r="AA642">
        <f>Table1[[#This Row],[Total (N)]]*((E642/3.6)/1000)</f>
        <v>8.5628386049942993</v>
      </c>
      <c r="AB642">
        <f>Table1[[#This Row],[Power (kW)]]*1000</f>
        <v>8562.8386049943001</v>
      </c>
      <c r="AC642">
        <f>(Table1[[#This Row],[Power (kW)]]*1000)*D642</f>
        <v>385327.73722474353</v>
      </c>
      <c r="AD642" s="25">
        <f t="shared" si="109"/>
        <v>0</v>
      </c>
      <c r="AE642" s="25">
        <f t="shared" si="110"/>
        <v>8562.8386049943001</v>
      </c>
      <c r="AF642" s="25">
        <f>SUM($AD$8:AD642)</f>
        <v>384344.99551477889</v>
      </c>
      <c r="AG642" s="25">
        <f>SUM($AE$8:AE642)</f>
        <v>1136220.4846978532</v>
      </c>
      <c r="AH642" s="25"/>
      <c r="AI642" s="38">
        <f>SUM($AD$598:AD642)</f>
        <v>1258.1054045037808</v>
      </c>
      <c r="AJ642" s="38">
        <f>SUM($AE$598:AE642)</f>
        <v>179593.78322832834</v>
      </c>
      <c r="AK642" s="38">
        <f t="shared" si="111"/>
        <v>880.67378315264659</v>
      </c>
    </row>
    <row r="643" spans="2:37" x14ac:dyDescent="0.3">
      <c r="B643" s="4" t="s">
        <v>52</v>
      </c>
      <c r="C643" s="4">
        <v>635</v>
      </c>
      <c r="D643" s="4">
        <v>46</v>
      </c>
      <c r="E643" s="11">
        <v>51.6</v>
      </c>
      <c r="F643" s="17">
        <f t="shared" si="112"/>
        <v>0.31944444444444503</v>
      </c>
      <c r="G643" s="17">
        <f t="shared" si="113"/>
        <v>1.1500000000000021</v>
      </c>
      <c r="S643">
        <f t="shared" si="103"/>
        <v>0</v>
      </c>
      <c r="T643">
        <f t="shared" si="104"/>
        <v>51.6</v>
      </c>
      <c r="U643">
        <f t="shared" si="105"/>
        <v>14.333333333333334</v>
      </c>
      <c r="W643">
        <f t="shared" si="106"/>
        <v>316.25000000000057</v>
      </c>
      <c r="X643">
        <f t="shared" si="107"/>
        <v>135.9666</v>
      </c>
      <c r="Y643">
        <f t="shared" si="108"/>
        <v>111.16128887470002</v>
      </c>
      <c r="Z643">
        <f>Table1[[#This Row],[Accel (N)]]+Table1[[#This Row],[RR (N)]]+Table1[[#This Row],[Aero Drag (N)]]</f>
        <v>563.3778888747006</v>
      </c>
      <c r="AA643">
        <f>Table1[[#This Row],[Total (N)]]*((E643/3.6)/1000)</f>
        <v>8.075083073870708</v>
      </c>
      <c r="AB643">
        <f>Table1[[#This Row],[Power (kW)]]*1000</f>
        <v>8075.0830738707082</v>
      </c>
      <c r="AC643">
        <f>(Table1[[#This Row],[Power (kW)]]*1000)*D643</f>
        <v>371453.82139805256</v>
      </c>
      <c r="AD643" s="25">
        <f t="shared" si="109"/>
        <v>0</v>
      </c>
      <c r="AE643" s="25">
        <f t="shared" si="110"/>
        <v>8075.0830738707082</v>
      </c>
      <c r="AF643" s="25">
        <f>SUM($AD$8:AD643)</f>
        <v>384344.99551477889</v>
      </c>
      <c r="AG643" s="25">
        <f>SUM($AE$8:AE643)</f>
        <v>1144295.567771724</v>
      </c>
      <c r="AH643" s="25"/>
      <c r="AI643" s="38">
        <f>SUM($AD$598:AD643)</f>
        <v>1258.1054045037808</v>
      </c>
      <c r="AJ643" s="38">
        <f>SUM($AE$598:AE643)</f>
        <v>187668.86630219905</v>
      </c>
      <c r="AK643" s="38">
        <f t="shared" si="111"/>
        <v>880.67378315264659</v>
      </c>
    </row>
    <row r="644" spans="2:37" x14ac:dyDescent="0.3">
      <c r="B644" s="4" t="s">
        <v>52</v>
      </c>
      <c r="C644" s="4">
        <v>636</v>
      </c>
      <c r="D644" s="4">
        <v>47</v>
      </c>
      <c r="E644" s="11">
        <v>52.6</v>
      </c>
      <c r="F644" s="17">
        <f t="shared" si="112"/>
        <v>0.19444444444444425</v>
      </c>
      <c r="G644" s="17">
        <f t="shared" si="113"/>
        <v>0.69999999999999929</v>
      </c>
      <c r="S644">
        <f t="shared" si="103"/>
        <v>0</v>
      </c>
      <c r="T644">
        <f t="shared" si="104"/>
        <v>52.6</v>
      </c>
      <c r="U644">
        <f t="shared" si="105"/>
        <v>14.611111111111111</v>
      </c>
      <c r="W644">
        <f t="shared" si="106"/>
        <v>192.4999999999998</v>
      </c>
      <c r="X644">
        <f t="shared" si="107"/>
        <v>135.9666</v>
      </c>
      <c r="Y644">
        <f t="shared" si="108"/>
        <v>115.51161574085279</v>
      </c>
      <c r="Z644">
        <f>Table1[[#This Row],[Accel (N)]]+Table1[[#This Row],[RR (N)]]+Table1[[#This Row],[Aero Drag (N)]]</f>
        <v>443.97821574085259</v>
      </c>
      <c r="AA644">
        <f>Table1[[#This Row],[Total (N)]]*((E644/3.6)/1000)</f>
        <v>6.487015041102457</v>
      </c>
      <c r="AB644">
        <f>Table1[[#This Row],[Power (kW)]]*1000</f>
        <v>6487.015041102457</v>
      </c>
      <c r="AC644">
        <f>(Table1[[#This Row],[Power (kW)]]*1000)*D644</f>
        <v>304889.70693181548</v>
      </c>
      <c r="AD644" s="25">
        <f t="shared" si="109"/>
        <v>0</v>
      </c>
      <c r="AE644" s="25">
        <f t="shared" si="110"/>
        <v>6487.015041102457</v>
      </c>
      <c r="AF644" s="25">
        <f>SUM($AD$8:AD644)</f>
        <v>384344.99551477889</v>
      </c>
      <c r="AG644" s="25">
        <f>SUM($AE$8:AE644)</f>
        <v>1150782.5828128264</v>
      </c>
      <c r="AH644" s="25"/>
      <c r="AI644" s="38">
        <f>SUM($AD$598:AD644)</f>
        <v>1258.1054045037808</v>
      </c>
      <c r="AJ644" s="38">
        <f>SUM($AE$598:AE644)</f>
        <v>194155.8813433015</v>
      </c>
      <c r="AK644" s="38">
        <f t="shared" si="111"/>
        <v>880.67378315264659</v>
      </c>
    </row>
    <row r="645" spans="2:37" x14ac:dyDescent="0.3">
      <c r="B645" s="4" t="s">
        <v>52</v>
      </c>
      <c r="C645" s="4">
        <v>637</v>
      </c>
      <c r="D645" s="4">
        <v>48</v>
      </c>
      <c r="E645" s="11">
        <v>53</v>
      </c>
      <c r="F645" s="17">
        <f t="shared" si="112"/>
        <v>5.5555555555555358E-2</v>
      </c>
      <c r="G645" s="17">
        <f t="shared" si="113"/>
        <v>0.19999999999999929</v>
      </c>
      <c r="S645">
        <f t="shared" si="103"/>
        <v>0</v>
      </c>
      <c r="T645">
        <f t="shared" si="104"/>
        <v>53</v>
      </c>
      <c r="U645">
        <f t="shared" si="105"/>
        <v>14.722222222222221</v>
      </c>
      <c r="W645">
        <f t="shared" si="106"/>
        <v>54.999999999999801</v>
      </c>
      <c r="X645">
        <f t="shared" si="107"/>
        <v>135.9666</v>
      </c>
      <c r="Y645">
        <f t="shared" si="108"/>
        <v>117.27512636298611</v>
      </c>
      <c r="Z645">
        <f>Table1[[#This Row],[Accel (N)]]+Table1[[#This Row],[RR (N)]]+Table1[[#This Row],[Aero Drag (N)]]</f>
        <v>308.2417263629859</v>
      </c>
      <c r="AA645">
        <f>Table1[[#This Row],[Total (N)]]*((E645/3.6)/1000)</f>
        <v>4.5380031936772927</v>
      </c>
      <c r="AB645">
        <f>Table1[[#This Row],[Power (kW)]]*1000</f>
        <v>4538.003193677293</v>
      </c>
      <c r="AC645">
        <f>(Table1[[#This Row],[Power (kW)]]*1000)*D645</f>
        <v>217824.15329651005</v>
      </c>
      <c r="AD645" s="25">
        <f t="shared" si="109"/>
        <v>0</v>
      </c>
      <c r="AE645" s="25">
        <f t="shared" si="110"/>
        <v>4538.003193677293</v>
      </c>
      <c r="AF645" s="25">
        <f>SUM($AD$8:AD645)</f>
        <v>384344.99551477889</v>
      </c>
      <c r="AG645" s="25">
        <f>SUM($AE$8:AE645)</f>
        <v>1155320.5860065038</v>
      </c>
      <c r="AH645" s="25"/>
      <c r="AI645" s="38">
        <f>SUM($AD$598:AD645)</f>
        <v>1258.1054045037808</v>
      </c>
      <c r="AJ645" s="38">
        <f>SUM($AE$598:AE645)</f>
        <v>198693.88453697879</v>
      </c>
      <c r="AK645" s="38">
        <f t="shared" si="111"/>
        <v>880.67378315264659</v>
      </c>
    </row>
    <row r="646" spans="2:37" x14ac:dyDescent="0.3">
      <c r="B646" s="4" t="s">
        <v>52</v>
      </c>
      <c r="C646" s="4">
        <v>638</v>
      </c>
      <c r="D646" s="4">
        <v>49</v>
      </c>
      <c r="E646" s="11">
        <v>53</v>
      </c>
      <c r="F646" s="17">
        <f t="shared" si="112"/>
        <v>-1.3888888888889086E-2</v>
      </c>
      <c r="G646" s="17">
        <f t="shared" si="113"/>
        <v>-5.0000000000000711E-2</v>
      </c>
      <c r="S646">
        <f t="shared" si="103"/>
        <v>0</v>
      </c>
      <c r="T646">
        <f t="shared" si="104"/>
        <v>53</v>
      </c>
      <c r="U646">
        <f t="shared" si="105"/>
        <v>14.722222222222221</v>
      </c>
      <c r="W646">
        <f t="shared" si="106"/>
        <v>-13.750000000000195</v>
      </c>
      <c r="X646">
        <f t="shared" si="107"/>
        <v>135.9666</v>
      </c>
      <c r="Y646">
        <f t="shared" si="108"/>
        <v>117.27512636298611</v>
      </c>
      <c r="Z646">
        <f>Table1[[#This Row],[Accel (N)]]+Table1[[#This Row],[RR (N)]]+Table1[[#This Row],[Aero Drag (N)]]</f>
        <v>239.4917263629859</v>
      </c>
      <c r="AA646">
        <f>Table1[[#This Row],[Total (N)]]*((E646/3.6)/1000)</f>
        <v>3.5258504158995145</v>
      </c>
      <c r="AB646">
        <f>Table1[[#This Row],[Power (kW)]]*1000</f>
        <v>3525.8504158995147</v>
      </c>
      <c r="AC646">
        <f>(Table1[[#This Row],[Power (kW)]]*1000)*D646</f>
        <v>172766.67037907621</v>
      </c>
      <c r="AD646" s="25">
        <f t="shared" si="109"/>
        <v>0</v>
      </c>
      <c r="AE646" s="25">
        <f t="shared" si="110"/>
        <v>3525.8504158995147</v>
      </c>
      <c r="AF646" s="25">
        <f>SUM($AD$8:AD646)</f>
        <v>384344.99551477889</v>
      </c>
      <c r="AG646" s="25">
        <f>SUM($AE$8:AE646)</f>
        <v>1158846.4364224032</v>
      </c>
      <c r="AH646" s="25"/>
      <c r="AI646" s="38">
        <f>SUM($AD$598:AD646)</f>
        <v>1258.1054045037808</v>
      </c>
      <c r="AJ646" s="38">
        <f>SUM($AE$598:AE646)</f>
        <v>202219.73495287829</v>
      </c>
      <c r="AK646" s="38">
        <f t="shared" si="111"/>
        <v>880.67378315264659</v>
      </c>
    </row>
    <row r="647" spans="2:37" x14ac:dyDescent="0.3">
      <c r="B647" s="4" t="s">
        <v>52</v>
      </c>
      <c r="C647" s="4">
        <v>639</v>
      </c>
      <c r="D647" s="4">
        <v>50</v>
      </c>
      <c r="E647" s="11">
        <v>52.9</v>
      </c>
      <c r="F647" s="17">
        <f t="shared" si="112"/>
        <v>-4.1666666666666269E-2</v>
      </c>
      <c r="G647" s="17">
        <f t="shared" si="113"/>
        <v>-0.14999999999999858</v>
      </c>
      <c r="S647">
        <f t="shared" si="103"/>
        <v>0</v>
      </c>
      <c r="T647">
        <f t="shared" si="104"/>
        <v>52.9</v>
      </c>
      <c r="U647">
        <f t="shared" si="105"/>
        <v>14.694444444444443</v>
      </c>
      <c r="W647">
        <f t="shared" si="106"/>
        <v>-41.249999999999609</v>
      </c>
      <c r="X647">
        <f t="shared" si="107"/>
        <v>135.9666</v>
      </c>
      <c r="Y647">
        <f t="shared" si="108"/>
        <v>116.83299621411318</v>
      </c>
      <c r="Z647">
        <f>Table1[[#This Row],[Accel (N)]]+Table1[[#This Row],[RR (N)]]+Table1[[#This Row],[Aero Drag (N)]]</f>
        <v>211.54959621411359</v>
      </c>
      <c r="AA647">
        <f>Table1[[#This Row],[Total (N)]]*((E647/3.6)/1000)</f>
        <v>3.1086037888129465</v>
      </c>
      <c r="AB647">
        <f>Table1[[#This Row],[Power (kW)]]*1000</f>
        <v>3108.6037888129467</v>
      </c>
      <c r="AC647">
        <f>(Table1[[#This Row],[Power (kW)]]*1000)*D647</f>
        <v>155430.18944064734</v>
      </c>
      <c r="AD647" s="25">
        <f t="shared" si="109"/>
        <v>0</v>
      </c>
      <c r="AE647" s="25">
        <f t="shared" si="110"/>
        <v>3108.6037888129467</v>
      </c>
      <c r="AF647" s="25">
        <f>SUM($AD$8:AD647)</f>
        <v>384344.99551477889</v>
      </c>
      <c r="AG647" s="25">
        <f>SUM($AE$8:AE647)</f>
        <v>1161955.0402112161</v>
      </c>
      <c r="AH647" s="25"/>
      <c r="AI647" s="38">
        <f>SUM($AD$598:AD647)</f>
        <v>1258.1054045037808</v>
      </c>
      <c r="AJ647" s="38">
        <f>SUM($AE$598:AE647)</f>
        <v>205328.33874169123</v>
      </c>
      <c r="AK647" s="38">
        <f t="shared" si="111"/>
        <v>880.67378315264659</v>
      </c>
    </row>
    <row r="648" spans="2:37" x14ac:dyDescent="0.3">
      <c r="B648" s="4" t="s">
        <v>52</v>
      </c>
      <c r="C648" s="4">
        <v>640</v>
      </c>
      <c r="D648" s="4">
        <v>51</v>
      </c>
      <c r="E648" s="11">
        <v>52.7</v>
      </c>
      <c r="F648" s="17">
        <f t="shared" si="112"/>
        <v>-4.1666666666666269E-2</v>
      </c>
      <c r="G648" s="17">
        <f t="shared" si="113"/>
        <v>-0.14999999999999858</v>
      </c>
      <c r="S648">
        <f t="shared" ref="S648:S711" si="114">IF(E648&lt;1,1,0)</f>
        <v>0</v>
      </c>
      <c r="T648">
        <f t="shared" ref="T648:T711" si="115">IF(S648=1,"",E648)</f>
        <v>52.7</v>
      </c>
      <c r="U648">
        <f t="shared" ref="U648:U711" si="116">E648/3.6</f>
        <v>14.638888888888889</v>
      </c>
      <c r="W648">
        <f t="shared" ref="W648:W711" si="117">$J$17*F648</f>
        <v>-41.249999999999609</v>
      </c>
      <c r="X648">
        <f t="shared" ref="X648:X711" si="118">$J$17*9.81*$J$18</f>
        <v>135.9666</v>
      </c>
      <c r="Y648">
        <f t="shared" ref="Y648:Y711" si="119">0.5*$J$14*$J$21*1.29^2*(E648/3.6)^2</f>
        <v>115.95124090304655</v>
      </c>
      <c r="Z648">
        <f>Table1[[#This Row],[Accel (N)]]+Table1[[#This Row],[RR (N)]]+Table1[[#This Row],[Aero Drag (N)]]</f>
        <v>210.66784090304697</v>
      </c>
      <c r="AA648">
        <f>Table1[[#This Row],[Total (N)]]*((E648/3.6)/1000)</f>
        <v>3.0839431154418264</v>
      </c>
      <c r="AB648">
        <f>Table1[[#This Row],[Power (kW)]]*1000</f>
        <v>3083.9431154418262</v>
      </c>
      <c r="AC648">
        <f>(Table1[[#This Row],[Power (kW)]]*1000)*D648</f>
        <v>157281.09888753312</v>
      </c>
      <c r="AD648" s="25">
        <f t="shared" ref="AD648:AD711" si="120">IF(AB648&lt;0, AB648, 0) *-1</f>
        <v>0</v>
      </c>
      <c r="AE648" s="25">
        <f t="shared" ref="AE648:AE711" si="121">IF(AB648&gt;0, AB648, 0)</f>
        <v>3083.9431154418262</v>
      </c>
      <c r="AF648" s="25">
        <f>SUM($AD$8:AD648)</f>
        <v>384344.99551477889</v>
      </c>
      <c r="AG648" s="25">
        <f>SUM($AE$8:AE648)</f>
        <v>1165038.9833266579</v>
      </c>
      <c r="AH648" s="25"/>
      <c r="AI648" s="38">
        <f>SUM($AD$598:AD648)</f>
        <v>1258.1054045037808</v>
      </c>
      <c r="AJ648" s="38">
        <f>SUM($AE$598:AE648)</f>
        <v>208412.28185713306</v>
      </c>
      <c r="AK648" s="38">
        <f t="shared" si="111"/>
        <v>880.67378315264659</v>
      </c>
    </row>
    <row r="649" spans="2:37" x14ac:dyDescent="0.3">
      <c r="B649" s="4" t="s">
        <v>52</v>
      </c>
      <c r="C649" s="4">
        <v>641</v>
      </c>
      <c r="D649" s="4">
        <v>52</v>
      </c>
      <c r="E649" s="11">
        <v>52.6</v>
      </c>
      <c r="F649" s="17">
        <f t="shared" si="112"/>
        <v>5.5555555555555358E-2</v>
      </c>
      <c r="G649" s="17">
        <f t="shared" si="113"/>
        <v>0.19999999999999929</v>
      </c>
      <c r="S649">
        <f t="shared" si="114"/>
        <v>0</v>
      </c>
      <c r="T649">
        <f t="shared" si="115"/>
        <v>52.6</v>
      </c>
      <c r="U649">
        <f t="shared" si="116"/>
        <v>14.611111111111111</v>
      </c>
      <c r="W649">
        <f t="shared" si="117"/>
        <v>54.999999999999801</v>
      </c>
      <c r="X649">
        <f t="shared" si="118"/>
        <v>135.9666</v>
      </c>
      <c r="Y649">
        <f t="shared" si="119"/>
        <v>115.51161574085279</v>
      </c>
      <c r="Z649">
        <f>Table1[[#This Row],[Accel (N)]]+Table1[[#This Row],[RR (N)]]+Table1[[#This Row],[Aero Drag (N)]]</f>
        <v>306.47821574085259</v>
      </c>
      <c r="AA649">
        <f>Table1[[#This Row],[Total (N)]]*((E649/3.6)/1000)</f>
        <v>4.4779872633246791</v>
      </c>
      <c r="AB649">
        <f>Table1[[#This Row],[Power (kW)]]*1000</f>
        <v>4477.9872633246787</v>
      </c>
      <c r="AC649">
        <f>(Table1[[#This Row],[Power (kW)]]*1000)*D649</f>
        <v>232855.3376928833</v>
      </c>
      <c r="AD649" s="25">
        <f t="shared" si="120"/>
        <v>0</v>
      </c>
      <c r="AE649" s="25">
        <f t="shared" si="121"/>
        <v>4477.9872633246787</v>
      </c>
      <c r="AF649" s="25">
        <f>SUM($AD$8:AD649)</f>
        <v>384344.99551477889</v>
      </c>
      <c r="AG649" s="25">
        <f>SUM($AE$8:AE649)</f>
        <v>1169516.9705899826</v>
      </c>
      <c r="AH649" s="25"/>
      <c r="AI649" s="38">
        <f>SUM($AD$598:AD649)</f>
        <v>1258.1054045037808</v>
      </c>
      <c r="AJ649" s="38">
        <f>SUM($AE$598:AE649)</f>
        <v>212890.26912045773</v>
      </c>
      <c r="AK649" s="38">
        <f t="shared" ref="AK649:AK712" si="122">AI649*0.7</f>
        <v>880.67378315264659</v>
      </c>
    </row>
    <row r="650" spans="2:37" x14ac:dyDescent="0.3">
      <c r="B650" s="4" t="s">
        <v>52</v>
      </c>
      <c r="C650" s="4">
        <v>642</v>
      </c>
      <c r="D650" s="4">
        <v>53</v>
      </c>
      <c r="E650" s="11">
        <v>53.1</v>
      </c>
      <c r="F650" s="17">
        <f t="shared" ref="F650:F713" si="123">($E651-$E649)/2/3.6</f>
        <v>0.23611111111111052</v>
      </c>
      <c r="G650" s="17">
        <f t="shared" ref="G650:G713" si="124">($E651-$E649)/2</f>
        <v>0.84999999999999787</v>
      </c>
      <c r="S650">
        <f t="shared" si="114"/>
        <v>0</v>
      </c>
      <c r="T650">
        <f t="shared" si="115"/>
        <v>53.1</v>
      </c>
      <c r="U650">
        <f t="shared" si="116"/>
        <v>14.75</v>
      </c>
      <c r="W650">
        <f t="shared" si="117"/>
        <v>233.7499999999994</v>
      </c>
      <c r="X650">
        <f t="shared" si="118"/>
        <v>135.9666</v>
      </c>
      <c r="Y650">
        <f t="shared" si="119"/>
        <v>117.71809150741876</v>
      </c>
      <c r="Z650">
        <f>Table1[[#This Row],[Accel (N)]]+Table1[[#This Row],[RR (N)]]+Table1[[#This Row],[Aero Drag (N)]]</f>
        <v>487.43469150741817</v>
      </c>
      <c r="AA650">
        <f>Table1[[#This Row],[Total (N)]]*((E650/3.6)/1000)</f>
        <v>7.1896616997344172</v>
      </c>
      <c r="AB650">
        <f>Table1[[#This Row],[Power (kW)]]*1000</f>
        <v>7189.6616997344172</v>
      </c>
      <c r="AC650">
        <f>(Table1[[#This Row],[Power (kW)]]*1000)*D650</f>
        <v>381052.07008592412</v>
      </c>
      <c r="AD650" s="25">
        <f t="shared" si="120"/>
        <v>0</v>
      </c>
      <c r="AE650" s="25">
        <f t="shared" si="121"/>
        <v>7189.6616997344172</v>
      </c>
      <c r="AF650" s="25">
        <f>SUM($AD$8:AD650)</f>
        <v>384344.99551477889</v>
      </c>
      <c r="AG650" s="25">
        <f>SUM($AE$8:AE650)</f>
        <v>1176706.632289717</v>
      </c>
      <c r="AH650" s="25"/>
      <c r="AI650" s="38">
        <f>SUM($AD$598:AD650)</f>
        <v>1258.1054045037808</v>
      </c>
      <c r="AJ650" s="38">
        <f>SUM($AE$598:AE650)</f>
        <v>220079.93082019215</v>
      </c>
      <c r="AK650" s="38">
        <f t="shared" si="122"/>
        <v>880.67378315264659</v>
      </c>
    </row>
    <row r="651" spans="2:37" x14ac:dyDescent="0.3">
      <c r="B651" s="4" t="s">
        <v>52</v>
      </c>
      <c r="C651" s="4">
        <v>643</v>
      </c>
      <c r="D651" s="4">
        <v>54</v>
      </c>
      <c r="E651" s="11">
        <v>54.3</v>
      </c>
      <c r="F651" s="17">
        <f t="shared" si="123"/>
        <v>0.29166666666666685</v>
      </c>
      <c r="G651" s="17">
        <f t="shared" si="124"/>
        <v>1.0500000000000007</v>
      </c>
      <c r="S651">
        <f t="shared" si="114"/>
        <v>0</v>
      </c>
      <c r="T651">
        <f t="shared" si="115"/>
        <v>54.3</v>
      </c>
      <c r="U651">
        <f t="shared" si="116"/>
        <v>15.083333333333332</v>
      </c>
      <c r="W651">
        <f t="shared" si="117"/>
        <v>288.75000000000017</v>
      </c>
      <c r="X651">
        <f t="shared" si="118"/>
        <v>135.9666</v>
      </c>
      <c r="Y651">
        <f t="shared" si="119"/>
        <v>123.09880289426874</v>
      </c>
      <c r="Z651">
        <f>Table1[[#This Row],[Accel (N)]]+Table1[[#This Row],[RR (N)]]+Table1[[#This Row],[Aero Drag (N)]]</f>
        <v>547.81540289426891</v>
      </c>
      <c r="AA651">
        <f>Table1[[#This Row],[Total (N)]]*((E651/3.6)/1000)</f>
        <v>8.2628823269885547</v>
      </c>
      <c r="AB651">
        <f>Table1[[#This Row],[Power (kW)]]*1000</f>
        <v>8262.8823269885543</v>
      </c>
      <c r="AC651">
        <f>(Table1[[#This Row],[Power (kW)]]*1000)*D651</f>
        <v>446195.64565738192</v>
      </c>
      <c r="AD651" s="25">
        <f t="shared" si="120"/>
        <v>0</v>
      </c>
      <c r="AE651" s="25">
        <f t="shared" si="121"/>
        <v>8262.8823269885543</v>
      </c>
      <c r="AF651" s="25">
        <f>SUM($AD$8:AD651)</f>
        <v>384344.99551477889</v>
      </c>
      <c r="AG651" s="25">
        <f>SUM($AE$8:AE651)</f>
        <v>1184969.5146167055</v>
      </c>
      <c r="AH651" s="25"/>
      <c r="AI651" s="38">
        <f>SUM($AD$598:AD651)</f>
        <v>1258.1054045037808</v>
      </c>
      <c r="AJ651" s="38">
        <f>SUM($AE$598:AE651)</f>
        <v>228342.81314718071</v>
      </c>
      <c r="AK651" s="38">
        <f t="shared" si="122"/>
        <v>880.67378315264659</v>
      </c>
    </row>
    <row r="652" spans="2:37" x14ac:dyDescent="0.3">
      <c r="B652" s="4" t="s">
        <v>52</v>
      </c>
      <c r="C652" s="4">
        <v>644</v>
      </c>
      <c r="D652" s="4">
        <v>55</v>
      </c>
      <c r="E652" s="11">
        <v>55.2</v>
      </c>
      <c r="F652" s="17">
        <f t="shared" si="123"/>
        <v>0.16666666666666705</v>
      </c>
      <c r="G652" s="17">
        <f t="shared" si="124"/>
        <v>0.60000000000000142</v>
      </c>
      <c r="S652">
        <f t="shared" si="114"/>
        <v>0</v>
      </c>
      <c r="T652">
        <f t="shared" si="115"/>
        <v>55.2</v>
      </c>
      <c r="U652">
        <f t="shared" si="116"/>
        <v>15.333333333333334</v>
      </c>
      <c r="W652">
        <f t="shared" si="117"/>
        <v>165.00000000000037</v>
      </c>
      <c r="X652">
        <f t="shared" si="118"/>
        <v>135.9666</v>
      </c>
      <c r="Y652">
        <f t="shared" si="119"/>
        <v>127.21324351480004</v>
      </c>
      <c r="Z652">
        <f>Table1[[#This Row],[Accel (N)]]+Table1[[#This Row],[RR (N)]]+Table1[[#This Row],[Aero Drag (N)]]</f>
        <v>428.17984351480038</v>
      </c>
      <c r="AA652">
        <f>Table1[[#This Row],[Total (N)]]*((E652/3.6)/1000)</f>
        <v>6.5654242672269394</v>
      </c>
      <c r="AB652">
        <f>Table1[[#This Row],[Power (kW)]]*1000</f>
        <v>6565.4242672269393</v>
      </c>
      <c r="AC652">
        <f>(Table1[[#This Row],[Power (kW)]]*1000)*D652</f>
        <v>361098.33469748165</v>
      </c>
      <c r="AD652" s="25">
        <f t="shared" si="120"/>
        <v>0</v>
      </c>
      <c r="AE652" s="25">
        <f t="shared" si="121"/>
        <v>6565.4242672269393</v>
      </c>
      <c r="AF652" s="25">
        <f>SUM($AD$8:AD652)</f>
        <v>384344.99551477889</v>
      </c>
      <c r="AG652" s="25">
        <f>SUM($AE$8:AE652)</f>
        <v>1191534.9388839323</v>
      </c>
      <c r="AH652" s="25"/>
      <c r="AI652" s="38">
        <f>SUM($AD$598:AD652)</f>
        <v>1258.1054045037808</v>
      </c>
      <c r="AJ652" s="38">
        <f>SUM($AE$598:AE652)</f>
        <v>234908.23741440766</v>
      </c>
      <c r="AK652" s="38">
        <f t="shared" si="122"/>
        <v>880.67378315264659</v>
      </c>
    </row>
    <row r="653" spans="2:37" x14ac:dyDescent="0.3">
      <c r="B653" s="4" t="s">
        <v>52</v>
      </c>
      <c r="C653" s="4">
        <v>645</v>
      </c>
      <c r="D653" s="4">
        <v>56</v>
      </c>
      <c r="E653" s="11">
        <v>55.5</v>
      </c>
      <c r="F653" s="17">
        <f t="shared" si="123"/>
        <v>9.7222222222221627E-2</v>
      </c>
      <c r="G653" s="17">
        <f t="shared" si="124"/>
        <v>0.34999999999999787</v>
      </c>
      <c r="S653">
        <f t="shared" si="114"/>
        <v>0</v>
      </c>
      <c r="T653">
        <f t="shared" si="115"/>
        <v>55.5</v>
      </c>
      <c r="U653">
        <f t="shared" si="116"/>
        <v>15.416666666666666</v>
      </c>
      <c r="W653">
        <f t="shared" si="117"/>
        <v>96.249999999999417</v>
      </c>
      <c r="X653">
        <f t="shared" si="118"/>
        <v>135.9666</v>
      </c>
      <c r="Y653">
        <f t="shared" si="119"/>
        <v>128.59975364171876</v>
      </c>
      <c r="Z653">
        <f>Table1[[#This Row],[Accel (N)]]+Table1[[#This Row],[RR (N)]]+Table1[[#This Row],[Aero Drag (N)]]</f>
        <v>360.81635364171814</v>
      </c>
      <c r="AA653">
        <f>Table1[[#This Row],[Total (N)]]*((E653/3.6)/1000)</f>
        <v>5.5625854519764877</v>
      </c>
      <c r="AB653">
        <f>Table1[[#This Row],[Power (kW)]]*1000</f>
        <v>5562.585451976488</v>
      </c>
      <c r="AC653">
        <f>(Table1[[#This Row],[Power (kW)]]*1000)*D653</f>
        <v>311504.78531068331</v>
      </c>
      <c r="AD653" s="25">
        <f t="shared" si="120"/>
        <v>0</v>
      </c>
      <c r="AE653" s="25">
        <f t="shared" si="121"/>
        <v>5562.585451976488</v>
      </c>
      <c r="AF653" s="25">
        <f>SUM($AD$8:AD653)</f>
        <v>384344.99551477889</v>
      </c>
      <c r="AG653" s="25">
        <f>SUM($AE$8:AE653)</f>
        <v>1197097.5243359087</v>
      </c>
      <c r="AH653" s="25"/>
      <c r="AI653" s="38">
        <f>SUM($AD$598:AD653)</f>
        <v>1258.1054045037808</v>
      </c>
      <c r="AJ653" s="38">
        <f>SUM($AE$598:AE653)</f>
        <v>240470.82286638414</v>
      </c>
      <c r="AK653" s="38">
        <f t="shared" si="122"/>
        <v>880.67378315264659</v>
      </c>
    </row>
    <row r="654" spans="2:37" x14ac:dyDescent="0.3">
      <c r="B654" s="4" t="s">
        <v>52</v>
      </c>
      <c r="C654" s="4">
        <v>646</v>
      </c>
      <c r="D654" s="4">
        <v>57</v>
      </c>
      <c r="E654" s="11">
        <v>55.9</v>
      </c>
      <c r="F654" s="17">
        <f t="shared" si="123"/>
        <v>0.11111111111111072</v>
      </c>
      <c r="G654" s="17">
        <f t="shared" si="124"/>
        <v>0.39999999999999858</v>
      </c>
      <c r="S654">
        <f t="shared" si="114"/>
        <v>0</v>
      </c>
      <c r="T654">
        <f t="shared" si="115"/>
        <v>55.9</v>
      </c>
      <c r="U654">
        <f t="shared" si="116"/>
        <v>15.527777777777777</v>
      </c>
      <c r="W654">
        <f t="shared" si="117"/>
        <v>109.9999999999996</v>
      </c>
      <c r="X654">
        <f t="shared" si="118"/>
        <v>135.9666</v>
      </c>
      <c r="Y654">
        <f t="shared" si="119"/>
        <v>130.46012374877986</v>
      </c>
      <c r="Z654">
        <f>Table1[[#This Row],[Accel (N)]]+Table1[[#This Row],[RR (N)]]+Table1[[#This Row],[Aero Drag (N)]]</f>
        <v>376.42672374877947</v>
      </c>
      <c r="AA654">
        <f>Table1[[#This Row],[Total (N)]]*((E654/3.6)/1000)</f>
        <v>5.8450705159879925</v>
      </c>
      <c r="AB654">
        <f>Table1[[#This Row],[Power (kW)]]*1000</f>
        <v>5845.0705159879926</v>
      </c>
      <c r="AC654">
        <f>(Table1[[#This Row],[Power (kW)]]*1000)*D654</f>
        <v>333169.01941131556</v>
      </c>
      <c r="AD654" s="25">
        <f t="shared" si="120"/>
        <v>0</v>
      </c>
      <c r="AE654" s="25">
        <f t="shared" si="121"/>
        <v>5845.0705159879926</v>
      </c>
      <c r="AF654" s="25">
        <f>SUM($AD$8:AD654)</f>
        <v>384344.99551477889</v>
      </c>
      <c r="AG654" s="25">
        <f>SUM($AE$8:AE654)</f>
        <v>1202942.5948518966</v>
      </c>
      <c r="AH654" s="25"/>
      <c r="AI654" s="38">
        <f>SUM($AD$598:AD654)</f>
        <v>1258.1054045037808</v>
      </c>
      <c r="AJ654" s="38">
        <f>SUM($AE$598:AE654)</f>
        <v>246315.89338237213</v>
      </c>
      <c r="AK654" s="38">
        <f t="shared" si="122"/>
        <v>880.67378315264659</v>
      </c>
    </row>
    <row r="655" spans="2:37" x14ac:dyDescent="0.3">
      <c r="B655" s="4" t="s">
        <v>52</v>
      </c>
      <c r="C655" s="4">
        <v>647</v>
      </c>
      <c r="D655" s="4">
        <v>58</v>
      </c>
      <c r="E655" s="11">
        <v>56.3</v>
      </c>
      <c r="F655" s="17">
        <f t="shared" si="123"/>
        <v>0.1111111111111117</v>
      </c>
      <c r="G655" s="17">
        <f t="shared" si="124"/>
        <v>0.40000000000000213</v>
      </c>
      <c r="S655">
        <f t="shared" si="114"/>
        <v>0</v>
      </c>
      <c r="T655">
        <f t="shared" si="115"/>
        <v>56.3</v>
      </c>
      <c r="U655">
        <f t="shared" si="116"/>
        <v>15.638888888888888</v>
      </c>
      <c r="W655">
        <f t="shared" si="117"/>
        <v>110.00000000000058</v>
      </c>
      <c r="X655">
        <f t="shared" si="118"/>
        <v>135.9666</v>
      </c>
      <c r="Y655">
        <f t="shared" si="119"/>
        <v>132.33385378479653</v>
      </c>
      <c r="Z655">
        <f>Table1[[#This Row],[Accel (N)]]+Table1[[#This Row],[RR (N)]]+Table1[[#This Row],[Aero Drag (N)]]</f>
        <v>378.30045378479713</v>
      </c>
      <c r="AA655">
        <f>Table1[[#This Row],[Total (N)]]*((E655/3.6)/1000)</f>
        <v>5.9161987633566877</v>
      </c>
      <c r="AB655">
        <f>Table1[[#This Row],[Power (kW)]]*1000</f>
        <v>5916.1987633566878</v>
      </c>
      <c r="AC655">
        <f>(Table1[[#This Row],[Power (kW)]]*1000)*D655</f>
        <v>343139.52827468788</v>
      </c>
      <c r="AD655" s="25">
        <f t="shared" si="120"/>
        <v>0</v>
      </c>
      <c r="AE655" s="25">
        <f t="shared" si="121"/>
        <v>5916.1987633566878</v>
      </c>
      <c r="AF655" s="25">
        <f>SUM($AD$8:AD655)</f>
        <v>384344.99551477889</v>
      </c>
      <c r="AG655" s="25">
        <f>SUM($AE$8:AE655)</f>
        <v>1208858.7936152534</v>
      </c>
      <c r="AH655" s="25"/>
      <c r="AI655" s="38">
        <f>SUM($AD$598:AD655)</f>
        <v>1258.1054045037808</v>
      </c>
      <c r="AJ655" s="38">
        <f>SUM($AE$598:AE655)</f>
        <v>252232.09214572882</v>
      </c>
      <c r="AK655" s="38">
        <f t="shared" si="122"/>
        <v>880.67378315264659</v>
      </c>
    </row>
    <row r="656" spans="2:37" x14ac:dyDescent="0.3">
      <c r="B656" s="4" t="s">
        <v>52</v>
      </c>
      <c r="C656" s="4">
        <v>648</v>
      </c>
      <c r="D656" s="4">
        <v>59</v>
      </c>
      <c r="E656" s="11">
        <v>56.7</v>
      </c>
      <c r="F656" s="17">
        <f t="shared" si="123"/>
        <v>8.3333333333333523E-2</v>
      </c>
      <c r="G656" s="17">
        <f t="shared" si="124"/>
        <v>0.30000000000000071</v>
      </c>
      <c r="S656">
        <f t="shared" si="114"/>
        <v>0</v>
      </c>
      <c r="T656">
        <f t="shared" si="115"/>
        <v>56.7</v>
      </c>
      <c r="U656">
        <f t="shared" si="116"/>
        <v>15.75</v>
      </c>
      <c r="W656">
        <f t="shared" si="117"/>
        <v>82.500000000000185</v>
      </c>
      <c r="X656">
        <f t="shared" si="118"/>
        <v>135.9666</v>
      </c>
      <c r="Y656">
        <f t="shared" si="119"/>
        <v>134.22094374976876</v>
      </c>
      <c r="Z656">
        <f>Table1[[#This Row],[Accel (N)]]+Table1[[#This Row],[RR (N)]]+Table1[[#This Row],[Aero Drag (N)]]</f>
        <v>352.68754374976896</v>
      </c>
      <c r="AA656">
        <f>Table1[[#This Row],[Total (N)]]*((E656/3.6)/1000)</f>
        <v>5.5548288140588609</v>
      </c>
      <c r="AB656">
        <f>Table1[[#This Row],[Power (kW)]]*1000</f>
        <v>5554.8288140588611</v>
      </c>
      <c r="AC656">
        <f>(Table1[[#This Row],[Power (kW)]]*1000)*D656</f>
        <v>327734.90002947283</v>
      </c>
      <c r="AD656" s="25">
        <f t="shared" si="120"/>
        <v>0</v>
      </c>
      <c r="AE656" s="25">
        <f t="shared" si="121"/>
        <v>5554.8288140588611</v>
      </c>
      <c r="AF656" s="25">
        <f>SUM($AD$8:AD656)</f>
        <v>384344.99551477889</v>
      </c>
      <c r="AG656" s="25">
        <f>SUM($AE$8:AE656)</f>
        <v>1214413.6224293122</v>
      </c>
      <c r="AH656" s="25"/>
      <c r="AI656" s="38">
        <f>SUM($AD$598:AD656)</f>
        <v>1258.1054045037808</v>
      </c>
      <c r="AJ656" s="38">
        <f>SUM($AE$598:AE656)</f>
        <v>257786.92095978768</v>
      </c>
      <c r="AK656" s="38">
        <f t="shared" si="122"/>
        <v>880.67378315264659</v>
      </c>
    </row>
    <row r="657" spans="2:37" x14ac:dyDescent="0.3">
      <c r="B657" s="4" t="s">
        <v>52</v>
      </c>
      <c r="C657" s="4">
        <v>649</v>
      </c>
      <c r="D657" s="4">
        <v>60</v>
      </c>
      <c r="E657" s="11">
        <v>56.9</v>
      </c>
      <c r="F657" s="17">
        <f t="shared" si="123"/>
        <v>1.3888888888888099E-2</v>
      </c>
      <c r="G657" s="17">
        <f t="shared" si="124"/>
        <v>4.9999999999997158E-2</v>
      </c>
      <c r="S657">
        <f t="shared" si="114"/>
        <v>0</v>
      </c>
      <c r="T657">
        <f t="shared" si="115"/>
        <v>56.9</v>
      </c>
      <c r="U657">
        <f t="shared" si="116"/>
        <v>15.805555555555555</v>
      </c>
      <c r="W657">
        <f t="shared" si="117"/>
        <v>13.749999999999218</v>
      </c>
      <c r="X657">
        <f t="shared" si="118"/>
        <v>135.9666</v>
      </c>
      <c r="Y657">
        <f t="shared" si="119"/>
        <v>135.16949870561322</v>
      </c>
      <c r="Z657">
        <f>Table1[[#This Row],[Accel (N)]]+Table1[[#This Row],[RR (N)]]+Table1[[#This Row],[Aero Drag (N)]]</f>
        <v>284.88609870561243</v>
      </c>
      <c r="AA657">
        <f>Table1[[#This Row],[Total (N)]]*((E657/3.6)/1000)</f>
        <v>4.5027830600970411</v>
      </c>
      <c r="AB657">
        <f>Table1[[#This Row],[Power (kW)]]*1000</f>
        <v>4502.783060097041</v>
      </c>
      <c r="AC657">
        <f>(Table1[[#This Row],[Power (kW)]]*1000)*D657</f>
        <v>270166.98360582243</v>
      </c>
      <c r="AD657" s="25">
        <f t="shared" si="120"/>
        <v>0</v>
      </c>
      <c r="AE657" s="25">
        <f t="shared" si="121"/>
        <v>4502.783060097041</v>
      </c>
      <c r="AF657" s="25">
        <f>SUM($AD$8:AD657)</f>
        <v>384344.99551477889</v>
      </c>
      <c r="AG657" s="25">
        <f>SUM($AE$8:AE657)</f>
        <v>1218916.4054894093</v>
      </c>
      <c r="AH657" s="25"/>
      <c r="AI657" s="38">
        <f>SUM($AD$598:AD657)</f>
        <v>1258.1054045037808</v>
      </c>
      <c r="AJ657" s="38">
        <f>SUM($AE$598:AE657)</f>
        <v>262289.7040198847</v>
      </c>
      <c r="AK657" s="38">
        <f t="shared" si="122"/>
        <v>880.67378315264659</v>
      </c>
    </row>
    <row r="658" spans="2:37" x14ac:dyDescent="0.3">
      <c r="B658" s="4" t="s">
        <v>52</v>
      </c>
      <c r="C658" s="4">
        <v>650</v>
      </c>
      <c r="D658" s="4">
        <v>61</v>
      </c>
      <c r="E658" s="11">
        <v>56.8</v>
      </c>
      <c r="F658" s="17">
        <f t="shared" si="123"/>
        <v>-0.12499999999999981</v>
      </c>
      <c r="G658" s="17">
        <f t="shared" si="124"/>
        <v>-0.44999999999999929</v>
      </c>
      <c r="S658">
        <f t="shared" si="114"/>
        <v>0</v>
      </c>
      <c r="T658">
        <f t="shared" si="115"/>
        <v>56.8</v>
      </c>
      <c r="U658">
        <f t="shared" si="116"/>
        <v>15.777777777777777</v>
      </c>
      <c r="W658">
        <f t="shared" si="117"/>
        <v>-123.7499999999998</v>
      </c>
      <c r="X658">
        <f t="shared" si="118"/>
        <v>135.9666</v>
      </c>
      <c r="Y658">
        <f t="shared" si="119"/>
        <v>134.69480372991111</v>
      </c>
      <c r="Z658">
        <f>Table1[[#This Row],[Accel (N)]]+Table1[[#This Row],[RR (N)]]+Table1[[#This Row],[Aero Drag (N)]]</f>
        <v>146.91140372991131</v>
      </c>
      <c r="AA658">
        <f>Table1[[#This Row],[Total (N)]]*((E658/3.6)/1000)</f>
        <v>2.3179354810719337</v>
      </c>
      <c r="AB658">
        <f>Table1[[#This Row],[Power (kW)]]*1000</f>
        <v>2317.9354810719337</v>
      </c>
      <c r="AC658">
        <f>(Table1[[#This Row],[Power (kW)]]*1000)*D658</f>
        <v>141394.06434538795</v>
      </c>
      <c r="AD658" s="25">
        <f t="shared" si="120"/>
        <v>0</v>
      </c>
      <c r="AE658" s="25">
        <f t="shared" si="121"/>
        <v>2317.9354810719337</v>
      </c>
      <c r="AF658" s="25">
        <f>SUM($AD$8:AD658)</f>
        <v>384344.99551477889</v>
      </c>
      <c r="AG658" s="25">
        <f>SUM($AE$8:AE658)</f>
        <v>1221234.3409704813</v>
      </c>
      <c r="AH658" s="25"/>
      <c r="AI658" s="38">
        <f>SUM($AD$598:AD658)</f>
        <v>1258.1054045037808</v>
      </c>
      <c r="AJ658" s="38">
        <f>SUM($AE$598:AE658)</f>
        <v>264607.63950095663</v>
      </c>
      <c r="AK658" s="38">
        <f t="shared" si="122"/>
        <v>880.67378315264659</v>
      </c>
    </row>
    <row r="659" spans="2:37" x14ac:dyDescent="0.3">
      <c r="B659" s="4" t="s">
        <v>52</v>
      </c>
      <c r="C659" s="4">
        <v>651</v>
      </c>
      <c r="D659" s="4">
        <v>62</v>
      </c>
      <c r="E659" s="11">
        <v>56</v>
      </c>
      <c r="F659" s="17">
        <f t="shared" si="123"/>
        <v>-0.36111111111111033</v>
      </c>
      <c r="G659" s="17">
        <f t="shared" si="124"/>
        <v>-1.2999999999999972</v>
      </c>
      <c r="S659">
        <f t="shared" si="114"/>
        <v>0</v>
      </c>
      <c r="T659">
        <f t="shared" si="115"/>
        <v>56</v>
      </c>
      <c r="U659">
        <f t="shared" si="116"/>
        <v>15.555555555555555</v>
      </c>
      <c r="W659">
        <f t="shared" si="117"/>
        <v>-357.4999999999992</v>
      </c>
      <c r="X659">
        <f t="shared" si="118"/>
        <v>135.9666</v>
      </c>
      <c r="Y659">
        <f t="shared" si="119"/>
        <v>130.92730376444445</v>
      </c>
      <c r="Z659">
        <f>Table1[[#This Row],[Accel (N)]]+Table1[[#This Row],[RR (N)]]+Table1[[#This Row],[Aero Drag (N)]]</f>
        <v>-90.606096235554759</v>
      </c>
      <c r="AA659">
        <f>Table1[[#This Row],[Total (N)]]*((E659/3.6)/1000)</f>
        <v>-1.409428163664185</v>
      </c>
      <c r="AB659">
        <f>Table1[[#This Row],[Power (kW)]]*1000</f>
        <v>-1409.4281636641849</v>
      </c>
      <c r="AC659">
        <f>(Table1[[#This Row],[Power (kW)]]*1000)*D659</f>
        <v>-87384.54614717947</v>
      </c>
      <c r="AD659" s="25">
        <f t="shared" si="120"/>
        <v>1409.4281636641849</v>
      </c>
      <c r="AE659" s="25">
        <f t="shared" si="121"/>
        <v>0</v>
      </c>
      <c r="AF659" s="25">
        <f>SUM($AD$8:AD659)</f>
        <v>385754.42367844307</v>
      </c>
      <c r="AG659" s="25">
        <f>SUM($AE$8:AE659)</f>
        <v>1221234.3409704813</v>
      </c>
      <c r="AH659" s="25"/>
      <c r="AI659" s="38">
        <f>SUM($AD$598:AD659)</f>
        <v>2667.5335681679658</v>
      </c>
      <c r="AJ659" s="38">
        <f>SUM($AE$598:AE659)</f>
        <v>264607.63950095663</v>
      </c>
      <c r="AK659" s="38">
        <f t="shared" si="122"/>
        <v>1867.273497717576</v>
      </c>
    </row>
    <row r="660" spans="2:37" x14ac:dyDescent="0.3">
      <c r="B660" s="4" t="s">
        <v>52</v>
      </c>
      <c r="C660" s="4">
        <v>652</v>
      </c>
      <c r="D660" s="4">
        <v>63</v>
      </c>
      <c r="E660" s="11">
        <v>54.2</v>
      </c>
      <c r="F660" s="17">
        <f t="shared" si="123"/>
        <v>-0.54166666666666641</v>
      </c>
      <c r="G660" s="17">
        <f t="shared" si="124"/>
        <v>-1.9499999999999993</v>
      </c>
      <c r="S660">
        <f t="shared" si="114"/>
        <v>0</v>
      </c>
      <c r="T660">
        <f t="shared" si="115"/>
        <v>54.2</v>
      </c>
      <c r="U660">
        <f t="shared" si="116"/>
        <v>15.055555555555555</v>
      </c>
      <c r="W660">
        <f t="shared" si="117"/>
        <v>-536.24999999999977</v>
      </c>
      <c r="X660">
        <f t="shared" si="118"/>
        <v>135.9666</v>
      </c>
      <c r="Y660">
        <f t="shared" si="119"/>
        <v>122.64581780311946</v>
      </c>
      <c r="Z660">
        <f>Table1[[#This Row],[Accel (N)]]+Table1[[#This Row],[RR (N)]]+Table1[[#This Row],[Aero Drag (N)]]</f>
        <v>-277.63758219688032</v>
      </c>
      <c r="AA660">
        <f>Table1[[#This Row],[Total (N)]]*((E660/3.6)/1000)</f>
        <v>-4.1799880430752534</v>
      </c>
      <c r="AB660">
        <f>Table1[[#This Row],[Power (kW)]]*1000</f>
        <v>-4179.9880430752537</v>
      </c>
      <c r="AC660">
        <f>(Table1[[#This Row],[Power (kW)]]*1000)*D660</f>
        <v>-263339.24671374098</v>
      </c>
      <c r="AD660" s="25">
        <f t="shared" si="120"/>
        <v>4179.9880430752537</v>
      </c>
      <c r="AE660" s="25">
        <f t="shared" si="121"/>
        <v>0</v>
      </c>
      <c r="AF660" s="25">
        <f>SUM($AD$8:AD660)</f>
        <v>389934.41172151832</v>
      </c>
      <c r="AG660" s="25">
        <f>SUM($AE$8:AE660)</f>
        <v>1221234.3409704813</v>
      </c>
      <c r="AH660" s="25"/>
      <c r="AI660" s="38">
        <f>SUM($AD$598:AD660)</f>
        <v>6847.521611243219</v>
      </c>
      <c r="AJ660" s="38">
        <f>SUM($AE$598:AE660)</f>
        <v>264607.63950095663</v>
      </c>
      <c r="AK660" s="38">
        <f t="shared" si="122"/>
        <v>4793.2651278702533</v>
      </c>
    </row>
    <row r="661" spans="2:37" x14ac:dyDescent="0.3">
      <c r="B661" s="4" t="s">
        <v>52</v>
      </c>
      <c r="C661" s="4">
        <v>653</v>
      </c>
      <c r="D661" s="4">
        <v>64</v>
      </c>
      <c r="E661" s="11">
        <v>52.1</v>
      </c>
      <c r="F661" s="17">
        <f t="shared" si="123"/>
        <v>-0.56944444444444464</v>
      </c>
      <c r="G661" s="17">
        <f t="shared" si="124"/>
        <v>-2.0500000000000007</v>
      </c>
      <c r="S661">
        <f t="shared" si="114"/>
        <v>0</v>
      </c>
      <c r="T661">
        <f t="shared" si="115"/>
        <v>52.1</v>
      </c>
      <c r="U661">
        <f t="shared" si="116"/>
        <v>14.472222222222221</v>
      </c>
      <c r="W661">
        <f t="shared" si="117"/>
        <v>-563.75000000000023</v>
      </c>
      <c r="X661">
        <f t="shared" si="118"/>
        <v>135.9666</v>
      </c>
      <c r="Y661">
        <f t="shared" si="119"/>
        <v>113.32601486327985</v>
      </c>
      <c r="Z661">
        <f>Table1[[#This Row],[Accel (N)]]+Table1[[#This Row],[RR (N)]]+Table1[[#This Row],[Aero Drag (N)]]</f>
        <v>-314.4573851367204</v>
      </c>
      <c r="AA661">
        <f>Table1[[#This Row],[Total (N)]]*((E661/3.6)/1000)</f>
        <v>-4.5508971571175367</v>
      </c>
      <c r="AB661">
        <f>Table1[[#This Row],[Power (kW)]]*1000</f>
        <v>-4550.8971571175371</v>
      </c>
      <c r="AC661">
        <f>(Table1[[#This Row],[Power (kW)]]*1000)*D661</f>
        <v>-291257.41805552237</v>
      </c>
      <c r="AD661" s="25">
        <f t="shared" si="120"/>
        <v>4550.8971571175371</v>
      </c>
      <c r="AE661" s="25">
        <f t="shared" si="121"/>
        <v>0</v>
      </c>
      <c r="AF661" s="25">
        <f>SUM($AD$8:AD661)</f>
        <v>394485.30887863587</v>
      </c>
      <c r="AG661" s="25">
        <f>SUM($AE$8:AE661)</f>
        <v>1221234.3409704813</v>
      </c>
      <c r="AH661" s="25"/>
      <c r="AI661" s="38">
        <f>SUM($AD$598:AD661)</f>
        <v>11398.418768360756</v>
      </c>
      <c r="AJ661" s="38">
        <f>SUM($AE$598:AE661)</f>
        <v>264607.63950095663</v>
      </c>
      <c r="AK661" s="38">
        <f t="shared" si="122"/>
        <v>7978.8931378525285</v>
      </c>
    </row>
    <row r="662" spans="2:37" x14ac:dyDescent="0.3">
      <c r="B662" s="4" t="s">
        <v>52</v>
      </c>
      <c r="C662" s="4">
        <v>654</v>
      </c>
      <c r="D662" s="4">
        <v>65</v>
      </c>
      <c r="E662" s="11">
        <v>50.1</v>
      </c>
      <c r="F662" s="17">
        <f t="shared" si="123"/>
        <v>-0.68055555555555536</v>
      </c>
      <c r="G662" s="17">
        <f t="shared" si="124"/>
        <v>-2.4499999999999993</v>
      </c>
      <c r="S662">
        <f t="shared" si="114"/>
        <v>0</v>
      </c>
      <c r="T662">
        <f t="shared" si="115"/>
        <v>50.1</v>
      </c>
      <c r="U662">
        <f t="shared" si="116"/>
        <v>13.916666666666666</v>
      </c>
      <c r="W662">
        <f t="shared" si="117"/>
        <v>-673.74999999999977</v>
      </c>
      <c r="X662">
        <f t="shared" si="118"/>
        <v>135.9666</v>
      </c>
      <c r="Y662">
        <f t="shared" si="119"/>
        <v>104.79236024291875</v>
      </c>
      <c r="Z662">
        <f>Table1[[#This Row],[Accel (N)]]+Table1[[#This Row],[RR (N)]]+Table1[[#This Row],[Aero Drag (N)]]</f>
        <v>-432.99103975708107</v>
      </c>
      <c r="AA662">
        <f>Table1[[#This Row],[Total (N)]]*((E662/3.6)/1000)</f>
        <v>-6.0257919699527109</v>
      </c>
      <c r="AB662">
        <f>Table1[[#This Row],[Power (kW)]]*1000</f>
        <v>-6025.791969952711</v>
      </c>
      <c r="AC662">
        <f>(Table1[[#This Row],[Power (kW)]]*1000)*D662</f>
        <v>-391676.4780469262</v>
      </c>
      <c r="AD662" s="25">
        <f t="shared" si="120"/>
        <v>6025.791969952711</v>
      </c>
      <c r="AE662" s="25">
        <f t="shared" si="121"/>
        <v>0</v>
      </c>
      <c r="AF662" s="25">
        <f>SUM($AD$8:AD662)</f>
        <v>400511.10084858857</v>
      </c>
      <c r="AG662" s="25">
        <f>SUM($AE$8:AE662)</f>
        <v>1221234.3409704813</v>
      </c>
      <c r="AH662" s="25"/>
      <c r="AI662" s="38">
        <f>SUM($AD$598:AD662)</f>
        <v>17424.210738313468</v>
      </c>
      <c r="AJ662" s="38">
        <f>SUM($AE$598:AE662)</f>
        <v>264607.63950095663</v>
      </c>
      <c r="AK662" s="38">
        <f t="shared" si="122"/>
        <v>12196.947516819428</v>
      </c>
    </row>
    <row r="663" spans="2:37" x14ac:dyDescent="0.3">
      <c r="B663" s="4" t="s">
        <v>52</v>
      </c>
      <c r="C663" s="4">
        <v>655</v>
      </c>
      <c r="D663" s="4">
        <v>66</v>
      </c>
      <c r="E663" s="11">
        <v>47.2</v>
      </c>
      <c r="F663" s="17">
        <f t="shared" si="123"/>
        <v>-0.95833333333333315</v>
      </c>
      <c r="G663" s="17">
        <f t="shared" si="124"/>
        <v>-3.4499999999999993</v>
      </c>
      <c r="S663">
        <f t="shared" si="114"/>
        <v>0</v>
      </c>
      <c r="T663">
        <f t="shared" si="115"/>
        <v>47.2</v>
      </c>
      <c r="U663">
        <f t="shared" si="116"/>
        <v>13.111111111111111</v>
      </c>
      <c r="W663">
        <f t="shared" si="117"/>
        <v>-948.74999999999977</v>
      </c>
      <c r="X663">
        <f t="shared" si="118"/>
        <v>135.9666</v>
      </c>
      <c r="Y663">
        <f t="shared" si="119"/>
        <v>93.011825388577776</v>
      </c>
      <c r="Z663">
        <f>Table1[[#This Row],[Accel (N)]]+Table1[[#This Row],[RR (N)]]+Table1[[#This Row],[Aero Drag (N)]]</f>
        <v>-719.77157461142201</v>
      </c>
      <c r="AA663">
        <f>Table1[[#This Row],[Total (N)]]*((E663/3.6)/1000)</f>
        <v>-9.4370050893497552</v>
      </c>
      <c r="AB663">
        <f>Table1[[#This Row],[Power (kW)]]*1000</f>
        <v>-9437.0050893497555</v>
      </c>
      <c r="AC663">
        <f>(Table1[[#This Row],[Power (kW)]]*1000)*D663</f>
        <v>-622842.33589708386</v>
      </c>
      <c r="AD663" s="25">
        <f t="shared" si="120"/>
        <v>9437.0050893497555</v>
      </c>
      <c r="AE663" s="25">
        <f t="shared" si="121"/>
        <v>0</v>
      </c>
      <c r="AF663" s="25">
        <f>SUM($AD$8:AD663)</f>
        <v>409948.10593793832</v>
      </c>
      <c r="AG663" s="25">
        <f>SUM($AE$8:AE663)</f>
        <v>1221234.3409704813</v>
      </c>
      <c r="AH663" s="25"/>
      <c r="AI663" s="38">
        <f>SUM($AD$598:AD663)</f>
        <v>26861.215827663225</v>
      </c>
      <c r="AJ663" s="38">
        <f>SUM($AE$598:AE663)</f>
        <v>264607.63950095663</v>
      </c>
      <c r="AK663" s="38">
        <f t="shared" si="122"/>
        <v>18802.851079364256</v>
      </c>
    </row>
    <row r="664" spans="2:37" x14ac:dyDescent="0.3">
      <c r="B664" s="4" t="s">
        <v>52</v>
      </c>
      <c r="C664" s="4">
        <v>656</v>
      </c>
      <c r="D664" s="4">
        <v>67</v>
      </c>
      <c r="E664" s="11">
        <v>43.2</v>
      </c>
      <c r="F664" s="17">
        <f t="shared" si="123"/>
        <v>-1.1111111111111112</v>
      </c>
      <c r="G664" s="17">
        <f t="shared" si="124"/>
        <v>-4</v>
      </c>
      <c r="S664">
        <f t="shared" si="114"/>
        <v>0</v>
      </c>
      <c r="T664">
        <f t="shared" si="115"/>
        <v>43.2</v>
      </c>
      <c r="U664">
        <f t="shared" si="116"/>
        <v>12</v>
      </c>
      <c r="W664">
        <f t="shared" si="117"/>
        <v>-1100</v>
      </c>
      <c r="X664">
        <f t="shared" si="118"/>
        <v>135.9666</v>
      </c>
      <c r="Y664">
        <f t="shared" si="119"/>
        <v>77.91510566880001</v>
      </c>
      <c r="Z664">
        <f>Table1[[#This Row],[Accel (N)]]+Table1[[#This Row],[RR (N)]]+Table1[[#This Row],[Aero Drag (N)]]</f>
        <v>-886.11829433119999</v>
      </c>
      <c r="AA664">
        <f>Table1[[#This Row],[Total (N)]]*((E664/3.6)/1000)</f>
        <v>-10.6334195319744</v>
      </c>
      <c r="AB664">
        <f>Table1[[#This Row],[Power (kW)]]*1000</f>
        <v>-10633.419531974401</v>
      </c>
      <c r="AC664">
        <f>(Table1[[#This Row],[Power (kW)]]*1000)*D664</f>
        <v>-712439.10864228487</v>
      </c>
      <c r="AD664" s="25">
        <f t="shared" si="120"/>
        <v>10633.419531974401</v>
      </c>
      <c r="AE664" s="25">
        <f t="shared" si="121"/>
        <v>0</v>
      </c>
      <c r="AF664" s="25">
        <f>SUM($AD$8:AD664)</f>
        <v>420581.52546991274</v>
      </c>
      <c r="AG664" s="25">
        <f>SUM($AE$8:AE664)</f>
        <v>1221234.3409704813</v>
      </c>
      <c r="AH664" s="25"/>
      <c r="AI664" s="38">
        <f>SUM($AD$598:AD664)</f>
        <v>37494.635359637628</v>
      </c>
      <c r="AJ664" s="38">
        <f>SUM($AE$598:AE664)</f>
        <v>264607.63950095663</v>
      </c>
      <c r="AK664" s="38">
        <f t="shared" si="122"/>
        <v>26246.244751746337</v>
      </c>
    </row>
    <row r="665" spans="2:37" x14ac:dyDescent="0.3">
      <c r="B665" s="4" t="s">
        <v>52</v>
      </c>
      <c r="C665" s="4">
        <v>657</v>
      </c>
      <c r="D665" s="4">
        <v>68</v>
      </c>
      <c r="E665" s="11">
        <v>39.200000000000003</v>
      </c>
      <c r="F665" s="17">
        <f t="shared" si="123"/>
        <v>-0.93055555555555591</v>
      </c>
      <c r="G665" s="17">
        <f t="shared" si="124"/>
        <v>-3.3500000000000014</v>
      </c>
      <c r="S665">
        <f t="shared" si="114"/>
        <v>0</v>
      </c>
      <c r="T665">
        <f t="shared" si="115"/>
        <v>39.200000000000003</v>
      </c>
      <c r="U665">
        <f t="shared" si="116"/>
        <v>10.888888888888889</v>
      </c>
      <c r="W665">
        <f t="shared" si="117"/>
        <v>-921.25000000000034</v>
      </c>
      <c r="X665">
        <f t="shared" si="118"/>
        <v>135.9666</v>
      </c>
      <c r="Y665">
        <f t="shared" si="119"/>
        <v>64.154378844577792</v>
      </c>
      <c r="Z665">
        <f>Table1[[#This Row],[Accel (N)]]+Table1[[#This Row],[RR (N)]]+Table1[[#This Row],[Aero Drag (N)]]</f>
        <v>-721.12902115542261</v>
      </c>
      <c r="AA665">
        <f>Table1[[#This Row],[Total (N)]]*((E665/3.6)/1000)</f>
        <v>-7.8522937859146014</v>
      </c>
      <c r="AB665">
        <f>Table1[[#This Row],[Power (kW)]]*1000</f>
        <v>-7852.2937859146014</v>
      </c>
      <c r="AC665">
        <f>(Table1[[#This Row],[Power (kW)]]*1000)*D665</f>
        <v>-533955.97744219285</v>
      </c>
      <c r="AD665" s="25">
        <f t="shared" si="120"/>
        <v>7852.2937859146014</v>
      </c>
      <c r="AE665" s="25">
        <f t="shared" si="121"/>
        <v>0</v>
      </c>
      <c r="AF665" s="25">
        <f>SUM($AD$8:AD665)</f>
        <v>428433.81925582734</v>
      </c>
      <c r="AG665" s="25">
        <f>SUM($AE$8:AE665)</f>
        <v>1221234.3409704813</v>
      </c>
      <c r="AH665" s="25"/>
      <c r="AI665" s="38">
        <f>SUM($AD$598:AD665)</f>
        <v>45346.929145552233</v>
      </c>
      <c r="AJ665" s="38">
        <f>SUM($AE$598:AE665)</f>
        <v>264607.63950095663</v>
      </c>
      <c r="AK665" s="38">
        <f t="shared" si="122"/>
        <v>31742.850401886561</v>
      </c>
    </row>
    <row r="666" spans="2:37" x14ac:dyDescent="0.3">
      <c r="B666" s="4" t="s">
        <v>52</v>
      </c>
      <c r="C666" s="4">
        <v>658</v>
      </c>
      <c r="D666" s="4">
        <v>69</v>
      </c>
      <c r="E666" s="11">
        <v>36.5</v>
      </c>
      <c r="F666" s="17">
        <f t="shared" si="123"/>
        <v>-0.68055555555555636</v>
      </c>
      <c r="G666" s="17">
        <f t="shared" si="124"/>
        <v>-2.4500000000000028</v>
      </c>
      <c r="S666">
        <f t="shared" si="114"/>
        <v>0</v>
      </c>
      <c r="T666">
        <f t="shared" si="115"/>
        <v>36.5</v>
      </c>
      <c r="U666">
        <f t="shared" si="116"/>
        <v>10.138888888888889</v>
      </c>
      <c r="W666">
        <f t="shared" si="117"/>
        <v>-673.7500000000008</v>
      </c>
      <c r="X666">
        <f t="shared" si="118"/>
        <v>135.9666</v>
      </c>
      <c r="Y666">
        <f t="shared" si="119"/>
        <v>55.621141721996537</v>
      </c>
      <c r="Z666">
        <f>Table1[[#This Row],[Accel (N)]]+Table1[[#This Row],[RR (N)]]+Table1[[#This Row],[Aero Drag (N)]]</f>
        <v>-482.16225827800429</v>
      </c>
      <c r="AA666">
        <f>Table1[[#This Row],[Total (N)]]*((E666/3.6)/1000)</f>
        <v>-4.8885895630964331</v>
      </c>
      <c r="AB666">
        <f>Table1[[#This Row],[Power (kW)]]*1000</f>
        <v>-4888.5895630964333</v>
      </c>
      <c r="AC666">
        <f>(Table1[[#This Row],[Power (kW)]]*1000)*D666</f>
        <v>-337312.67985365388</v>
      </c>
      <c r="AD666" s="25">
        <f t="shared" si="120"/>
        <v>4888.5895630964333</v>
      </c>
      <c r="AE666" s="25">
        <f t="shared" si="121"/>
        <v>0</v>
      </c>
      <c r="AF666" s="25">
        <f>SUM($AD$8:AD666)</f>
        <v>433322.40881892375</v>
      </c>
      <c r="AG666" s="25">
        <f>SUM($AE$8:AE666)</f>
        <v>1221234.3409704813</v>
      </c>
      <c r="AH666" s="25"/>
      <c r="AI666" s="38">
        <f>SUM($AD$598:AD666)</f>
        <v>50235.518708648669</v>
      </c>
      <c r="AJ666" s="38">
        <f>SUM($AE$598:AE666)</f>
        <v>264607.63950095663</v>
      </c>
      <c r="AK666" s="38">
        <f t="shared" si="122"/>
        <v>35164.863096054069</v>
      </c>
    </row>
    <row r="667" spans="2:37" x14ac:dyDescent="0.3">
      <c r="B667" s="4" t="s">
        <v>52</v>
      </c>
      <c r="C667" s="4">
        <v>659</v>
      </c>
      <c r="D667" s="4">
        <v>70</v>
      </c>
      <c r="E667" s="11">
        <v>34.299999999999997</v>
      </c>
      <c r="F667" s="17">
        <f t="shared" si="123"/>
        <v>-0.76388888888888884</v>
      </c>
      <c r="G667" s="17">
        <f t="shared" si="124"/>
        <v>-2.75</v>
      </c>
      <c r="S667">
        <f t="shared" si="114"/>
        <v>0</v>
      </c>
      <c r="T667">
        <f t="shared" si="115"/>
        <v>34.299999999999997</v>
      </c>
      <c r="U667">
        <f t="shared" si="116"/>
        <v>9.5277777777777768</v>
      </c>
      <c r="W667">
        <f t="shared" si="117"/>
        <v>-756.25</v>
      </c>
      <c r="X667">
        <f t="shared" si="118"/>
        <v>135.9666</v>
      </c>
      <c r="Y667">
        <f t="shared" si="119"/>
        <v>49.118196302879859</v>
      </c>
      <c r="Z667">
        <f>Table1[[#This Row],[Accel (N)]]+Table1[[#This Row],[RR (N)]]+Table1[[#This Row],[Aero Drag (N)]]</f>
        <v>-571.16520369712021</v>
      </c>
      <c r="AA667">
        <f>Table1[[#This Row],[Total (N)]]*((E667/3.6)/1000)</f>
        <v>-5.4419351352253393</v>
      </c>
      <c r="AB667">
        <f>Table1[[#This Row],[Power (kW)]]*1000</f>
        <v>-5441.9351352253398</v>
      </c>
      <c r="AC667">
        <f>(Table1[[#This Row],[Power (kW)]]*1000)*D667</f>
        <v>-380935.45946577378</v>
      </c>
      <c r="AD667" s="25">
        <f t="shared" si="120"/>
        <v>5441.9351352253398</v>
      </c>
      <c r="AE667" s="25">
        <f t="shared" si="121"/>
        <v>0</v>
      </c>
      <c r="AF667" s="25">
        <f>SUM($AD$8:AD667)</f>
        <v>438764.34395414911</v>
      </c>
      <c r="AG667" s="25">
        <f>SUM($AE$8:AE667)</f>
        <v>1221234.3409704813</v>
      </c>
      <c r="AH667" s="25"/>
      <c r="AI667" s="38">
        <f>SUM($AD$598:AD667)</f>
        <v>55677.453843874013</v>
      </c>
      <c r="AJ667" s="38">
        <f>SUM($AE$598:AE667)</f>
        <v>264607.63950095663</v>
      </c>
      <c r="AK667" s="38">
        <f t="shared" si="122"/>
        <v>38974.217690711805</v>
      </c>
    </row>
    <row r="668" spans="2:37" x14ac:dyDescent="0.3">
      <c r="B668" s="4" t="s">
        <v>52</v>
      </c>
      <c r="C668" s="4">
        <v>660</v>
      </c>
      <c r="D668" s="4">
        <v>71</v>
      </c>
      <c r="E668" s="11">
        <v>31</v>
      </c>
      <c r="F668" s="17">
        <f t="shared" si="123"/>
        <v>-1.1527777777777775</v>
      </c>
      <c r="G668" s="17">
        <f t="shared" si="124"/>
        <v>-4.1499999999999986</v>
      </c>
      <c r="S668">
        <f t="shared" si="114"/>
        <v>0</v>
      </c>
      <c r="T668">
        <f t="shared" si="115"/>
        <v>31</v>
      </c>
      <c r="U668">
        <f t="shared" si="116"/>
        <v>8.6111111111111107</v>
      </c>
      <c r="W668">
        <f t="shared" si="117"/>
        <v>-1141.2499999999998</v>
      </c>
      <c r="X668">
        <f t="shared" si="118"/>
        <v>135.9666</v>
      </c>
      <c r="Y668">
        <f t="shared" si="119"/>
        <v>40.121536644652778</v>
      </c>
      <c r="Z668">
        <f>Table1[[#This Row],[Accel (N)]]+Table1[[#This Row],[RR (N)]]+Table1[[#This Row],[Aero Drag (N)]]</f>
        <v>-965.16186335534701</v>
      </c>
      <c r="AA668">
        <f>Table1[[#This Row],[Total (N)]]*((E668/3.6)/1000)</f>
        <v>-8.3111160455599329</v>
      </c>
      <c r="AB668">
        <f>Table1[[#This Row],[Power (kW)]]*1000</f>
        <v>-8311.1160455599329</v>
      </c>
      <c r="AC668">
        <f>(Table1[[#This Row],[Power (kW)]]*1000)*D668</f>
        <v>-590089.23923475528</v>
      </c>
      <c r="AD668" s="25">
        <f t="shared" si="120"/>
        <v>8311.1160455599329</v>
      </c>
      <c r="AE668" s="25">
        <f t="shared" si="121"/>
        <v>0</v>
      </c>
      <c r="AF668" s="25">
        <f>SUM($AD$8:AD668)</f>
        <v>447075.45999970904</v>
      </c>
      <c r="AG668" s="25">
        <f>SUM($AE$8:AE668)</f>
        <v>1221234.3409704813</v>
      </c>
      <c r="AH668" s="25"/>
      <c r="AI668" s="38">
        <f>SUM($AD$598:AD668)</f>
        <v>63988.569889433944</v>
      </c>
      <c r="AJ668" s="38">
        <f>SUM($AE$598:AE668)</f>
        <v>264607.63950095663</v>
      </c>
      <c r="AK668" s="38">
        <f t="shared" si="122"/>
        <v>44791.998922603758</v>
      </c>
    </row>
    <row r="669" spans="2:37" x14ac:dyDescent="0.3">
      <c r="B669" s="4" t="s">
        <v>52</v>
      </c>
      <c r="C669" s="4">
        <v>661</v>
      </c>
      <c r="D669" s="4">
        <v>72</v>
      </c>
      <c r="E669" s="11">
        <v>26</v>
      </c>
      <c r="F669" s="17">
        <f t="shared" si="123"/>
        <v>-1.4305555555555556</v>
      </c>
      <c r="G669" s="17">
        <f t="shared" si="124"/>
        <v>-5.15</v>
      </c>
      <c r="S669">
        <f t="shared" si="114"/>
        <v>0</v>
      </c>
      <c r="T669">
        <f t="shared" si="115"/>
        <v>26</v>
      </c>
      <c r="U669">
        <f t="shared" si="116"/>
        <v>7.2222222222222223</v>
      </c>
      <c r="W669">
        <f t="shared" si="117"/>
        <v>-1416.25</v>
      </c>
      <c r="X669">
        <f t="shared" si="118"/>
        <v>135.9666</v>
      </c>
      <c r="Y669">
        <f t="shared" si="119"/>
        <v>28.222849918611114</v>
      </c>
      <c r="Z669">
        <f>Table1[[#This Row],[Accel (N)]]+Table1[[#This Row],[RR (N)]]+Table1[[#This Row],[Aero Drag (N)]]</f>
        <v>-1252.060550081389</v>
      </c>
      <c r="AA669">
        <f>Table1[[#This Row],[Total (N)]]*((E669/3.6)/1000)</f>
        <v>-9.0426595283655864</v>
      </c>
      <c r="AB669">
        <f>Table1[[#This Row],[Power (kW)]]*1000</f>
        <v>-9042.6595283655861</v>
      </c>
      <c r="AC669">
        <f>(Table1[[#This Row],[Power (kW)]]*1000)*D669</f>
        <v>-651071.48604232224</v>
      </c>
      <c r="AD669" s="25">
        <f t="shared" si="120"/>
        <v>9042.6595283655861</v>
      </c>
      <c r="AE669" s="25">
        <f t="shared" si="121"/>
        <v>0</v>
      </c>
      <c r="AF669" s="25">
        <f>SUM($AD$8:AD669)</f>
        <v>456118.11952807463</v>
      </c>
      <c r="AG669" s="25">
        <f>SUM($AE$8:AE669)</f>
        <v>1221234.3409704813</v>
      </c>
      <c r="AH669" s="25"/>
      <c r="AI669" s="38">
        <f>SUM($AD$598:AD669)</f>
        <v>73031.229417799535</v>
      </c>
      <c r="AJ669" s="38">
        <f>SUM($AE$598:AE669)</f>
        <v>264607.63950095663</v>
      </c>
      <c r="AK669" s="38">
        <f t="shared" si="122"/>
        <v>51121.86059245967</v>
      </c>
    </row>
    <row r="670" spans="2:37" x14ac:dyDescent="0.3">
      <c r="B670" s="4" t="s">
        <v>52</v>
      </c>
      <c r="C670" s="4">
        <v>662</v>
      </c>
      <c r="D670" s="4">
        <v>73</v>
      </c>
      <c r="E670" s="11">
        <v>20.7</v>
      </c>
      <c r="F670" s="17">
        <f t="shared" si="123"/>
        <v>-1.4722222222222221</v>
      </c>
      <c r="G670" s="17">
        <f t="shared" si="124"/>
        <v>-5.3</v>
      </c>
      <c r="S670">
        <f t="shared" si="114"/>
        <v>0</v>
      </c>
      <c r="T670">
        <f t="shared" si="115"/>
        <v>20.7</v>
      </c>
      <c r="U670">
        <f t="shared" si="116"/>
        <v>5.75</v>
      </c>
      <c r="W670">
        <f t="shared" si="117"/>
        <v>-1457.4999999999998</v>
      </c>
      <c r="X670">
        <f t="shared" si="118"/>
        <v>135.9666</v>
      </c>
      <c r="Y670">
        <f t="shared" si="119"/>
        <v>17.889362369268753</v>
      </c>
      <c r="Z670">
        <f>Table1[[#This Row],[Accel (N)]]+Table1[[#This Row],[RR (N)]]+Table1[[#This Row],[Aero Drag (N)]]</f>
        <v>-1303.644037630731</v>
      </c>
      <c r="AA670">
        <f>Table1[[#This Row],[Total (N)]]*((E670/3.6)/1000)</f>
        <v>-7.4959532163767033</v>
      </c>
      <c r="AB670">
        <f>Table1[[#This Row],[Power (kW)]]*1000</f>
        <v>-7495.9532163767035</v>
      </c>
      <c r="AC670">
        <f>(Table1[[#This Row],[Power (kW)]]*1000)*D670</f>
        <v>-547204.58479549934</v>
      </c>
      <c r="AD670" s="25">
        <f t="shared" si="120"/>
        <v>7495.9532163767035</v>
      </c>
      <c r="AE670" s="25">
        <f t="shared" si="121"/>
        <v>0</v>
      </c>
      <c r="AF670" s="25">
        <f>SUM($AD$8:AD670)</f>
        <v>463614.07274445135</v>
      </c>
      <c r="AG670" s="25">
        <f>SUM($AE$8:AE670)</f>
        <v>1221234.3409704813</v>
      </c>
      <c r="AH670" s="25"/>
      <c r="AI670" s="38">
        <f>SUM($AD$598:AD670)</f>
        <v>80527.182634176235</v>
      </c>
      <c r="AJ670" s="38">
        <f>SUM($AE$598:AE670)</f>
        <v>264607.63950095663</v>
      </c>
      <c r="AK670" s="38">
        <f t="shared" si="122"/>
        <v>56369.027843923359</v>
      </c>
    </row>
    <row r="671" spans="2:37" x14ac:dyDescent="0.3">
      <c r="B671" s="4" t="s">
        <v>52</v>
      </c>
      <c r="C671" s="4">
        <v>663</v>
      </c>
      <c r="D671" s="4">
        <v>74</v>
      </c>
      <c r="E671" s="11">
        <v>15.4</v>
      </c>
      <c r="F671" s="17">
        <f t="shared" si="123"/>
        <v>-1.0555555555555556</v>
      </c>
      <c r="G671" s="17">
        <f t="shared" si="124"/>
        <v>-3.8</v>
      </c>
      <c r="S671">
        <f t="shared" si="114"/>
        <v>0</v>
      </c>
      <c r="T671">
        <f t="shared" si="115"/>
        <v>15.4</v>
      </c>
      <c r="U671">
        <f t="shared" si="116"/>
        <v>4.2777777777777777</v>
      </c>
      <c r="W671">
        <f t="shared" si="117"/>
        <v>-1045</v>
      </c>
      <c r="X671">
        <f t="shared" si="118"/>
        <v>135.9666</v>
      </c>
      <c r="Y671">
        <f t="shared" si="119"/>
        <v>9.9013773471861128</v>
      </c>
      <c r="Z671">
        <f>Table1[[#This Row],[Accel (N)]]+Table1[[#This Row],[RR (N)]]+Table1[[#This Row],[Aero Drag (N)]]</f>
        <v>-899.13202265281393</v>
      </c>
      <c r="AA671">
        <f>Table1[[#This Row],[Total (N)]]*((E671/3.6)/1000)</f>
        <v>-3.846286985792593</v>
      </c>
      <c r="AB671">
        <f>Table1[[#This Row],[Power (kW)]]*1000</f>
        <v>-3846.286985792593</v>
      </c>
      <c r="AC671">
        <f>(Table1[[#This Row],[Power (kW)]]*1000)*D671</f>
        <v>-284625.2369486519</v>
      </c>
      <c r="AD671" s="25">
        <f t="shared" si="120"/>
        <v>3846.286985792593</v>
      </c>
      <c r="AE671" s="25">
        <f t="shared" si="121"/>
        <v>0</v>
      </c>
      <c r="AF671" s="25">
        <f>SUM($AD$8:AD671)</f>
        <v>467460.35973024392</v>
      </c>
      <c r="AG671" s="25">
        <f>SUM($AE$8:AE671)</f>
        <v>1221234.3409704813</v>
      </c>
      <c r="AH671" s="25"/>
      <c r="AI671" s="38">
        <f>SUM($AD$598:AD671)</f>
        <v>84373.469619968833</v>
      </c>
      <c r="AJ671" s="38">
        <f>SUM($AE$598:AE671)</f>
        <v>264607.63950095663</v>
      </c>
      <c r="AK671" s="38">
        <f t="shared" si="122"/>
        <v>59061.42873397818</v>
      </c>
    </row>
    <row r="672" spans="2:37" x14ac:dyDescent="0.3">
      <c r="B672" s="4" t="s">
        <v>52</v>
      </c>
      <c r="C672" s="4">
        <v>664</v>
      </c>
      <c r="D672" s="4">
        <v>75</v>
      </c>
      <c r="E672" s="11">
        <v>13.1</v>
      </c>
      <c r="F672" s="17">
        <f t="shared" si="123"/>
        <v>-0.47222222222222227</v>
      </c>
      <c r="G672" s="17">
        <f t="shared" si="124"/>
        <v>-1.7000000000000002</v>
      </c>
      <c r="S672">
        <f t="shared" si="114"/>
        <v>0</v>
      </c>
      <c r="T672">
        <f t="shared" si="115"/>
        <v>13.1</v>
      </c>
      <c r="U672">
        <f t="shared" si="116"/>
        <v>3.6388888888888888</v>
      </c>
      <c r="W672">
        <f t="shared" si="117"/>
        <v>-467.50000000000006</v>
      </c>
      <c r="X672">
        <f t="shared" si="118"/>
        <v>135.9666</v>
      </c>
      <c r="Y672">
        <f t="shared" si="119"/>
        <v>7.1646794001965288</v>
      </c>
      <c r="Z672">
        <f>Table1[[#This Row],[Accel (N)]]+Table1[[#This Row],[RR (N)]]+Table1[[#This Row],[Aero Drag (N)]]</f>
        <v>-324.36872059980351</v>
      </c>
      <c r="AA672">
        <f>Table1[[#This Row],[Total (N)]]*((E672/3.6)/1000)</f>
        <v>-1.1803417332937294</v>
      </c>
      <c r="AB672">
        <f>Table1[[#This Row],[Power (kW)]]*1000</f>
        <v>-1180.3417332937295</v>
      </c>
      <c r="AC672">
        <f>(Table1[[#This Row],[Power (kW)]]*1000)*D672</f>
        <v>-88525.629997029711</v>
      </c>
      <c r="AD672" s="25">
        <f t="shared" si="120"/>
        <v>1180.3417332937295</v>
      </c>
      <c r="AE672" s="25">
        <f t="shared" si="121"/>
        <v>0</v>
      </c>
      <c r="AF672" s="25">
        <f>SUM($AD$8:AD672)</f>
        <v>468640.70146353764</v>
      </c>
      <c r="AG672" s="25">
        <f>SUM($AE$8:AE672)</f>
        <v>1221234.3409704813</v>
      </c>
      <c r="AH672" s="25"/>
      <c r="AI672" s="38">
        <f>SUM($AD$598:AD672)</f>
        <v>85553.811353262558</v>
      </c>
      <c r="AJ672" s="38">
        <f>SUM($AE$598:AE672)</f>
        <v>264607.63950095663</v>
      </c>
      <c r="AK672" s="38">
        <f t="shared" si="122"/>
        <v>59887.667947283786</v>
      </c>
    </row>
    <row r="673" spans="2:37" x14ac:dyDescent="0.3">
      <c r="B673" s="4" t="s">
        <v>52</v>
      </c>
      <c r="C673" s="4">
        <v>665</v>
      </c>
      <c r="D673" s="4">
        <v>76</v>
      </c>
      <c r="E673" s="11">
        <v>12</v>
      </c>
      <c r="F673" s="17">
        <f t="shared" si="123"/>
        <v>-8.3333333333333287E-2</v>
      </c>
      <c r="G673" s="17">
        <f t="shared" si="124"/>
        <v>-0.29999999999999982</v>
      </c>
      <c r="S673">
        <f t="shared" si="114"/>
        <v>0</v>
      </c>
      <c r="T673">
        <f t="shared" si="115"/>
        <v>12</v>
      </c>
      <c r="U673">
        <f t="shared" si="116"/>
        <v>3.333333333333333</v>
      </c>
      <c r="W673">
        <f t="shared" si="117"/>
        <v>-82.499999999999957</v>
      </c>
      <c r="X673">
        <f t="shared" si="118"/>
        <v>135.9666</v>
      </c>
      <c r="Y673">
        <f t="shared" si="119"/>
        <v>6.0119680299999994</v>
      </c>
      <c r="Z673">
        <f>Table1[[#This Row],[Accel (N)]]+Table1[[#This Row],[RR (N)]]+Table1[[#This Row],[Aero Drag (N)]]</f>
        <v>59.478568030000041</v>
      </c>
      <c r="AA673">
        <f>Table1[[#This Row],[Total (N)]]*((E673/3.6)/1000)</f>
        <v>0.19826189343333345</v>
      </c>
      <c r="AB673">
        <f>Table1[[#This Row],[Power (kW)]]*1000</f>
        <v>198.26189343333346</v>
      </c>
      <c r="AC673">
        <f>(Table1[[#This Row],[Power (kW)]]*1000)*D673</f>
        <v>15067.903900933343</v>
      </c>
      <c r="AD673" s="25">
        <f t="shared" si="120"/>
        <v>0</v>
      </c>
      <c r="AE673" s="25">
        <f t="shared" si="121"/>
        <v>198.26189343333346</v>
      </c>
      <c r="AF673" s="25">
        <f>SUM($AD$8:AD673)</f>
        <v>468640.70146353764</v>
      </c>
      <c r="AG673" s="25">
        <f>SUM($AE$8:AE673)</f>
        <v>1221432.6028639146</v>
      </c>
      <c r="AH673" s="25"/>
      <c r="AI673" s="38">
        <f>SUM($AD$598:AD673)</f>
        <v>85553.811353262558</v>
      </c>
      <c r="AJ673" s="38">
        <f>SUM($AE$598:AE673)</f>
        <v>264805.90139438998</v>
      </c>
      <c r="AK673" s="38">
        <f t="shared" si="122"/>
        <v>59887.667947283786</v>
      </c>
    </row>
    <row r="674" spans="2:37" x14ac:dyDescent="0.3">
      <c r="B674" s="4" t="s">
        <v>52</v>
      </c>
      <c r="C674" s="4">
        <v>666</v>
      </c>
      <c r="D674" s="4">
        <v>77</v>
      </c>
      <c r="E674" s="11">
        <v>12.5</v>
      </c>
      <c r="F674" s="17">
        <f t="shared" si="123"/>
        <v>0.27777777777777779</v>
      </c>
      <c r="G674" s="17">
        <f t="shared" si="124"/>
        <v>1</v>
      </c>
      <c r="S674">
        <f t="shared" si="114"/>
        <v>0</v>
      </c>
      <c r="T674">
        <f t="shared" si="115"/>
        <v>12.5</v>
      </c>
      <c r="U674">
        <f t="shared" si="116"/>
        <v>3.4722222222222223</v>
      </c>
      <c r="W674">
        <f t="shared" si="117"/>
        <v>275</v>
      </c>
      <c r="X674">
        <f t="shared" si="118"/>
        <v>135.9666</v>
      </c>
      <c r="Y674">
        <f t="shared" si="119"/>
        <v>6.5234028103298627</v>
      </c>
      <c r="Z674">
        <f>Table1[[#This Row],[Accel (N)]]+Table1[[#This Row],[RR (N)]]+Table1[[#This Row],[Aero Drag (N)]]</f>
        <v>417.49000281032983</v>
      </c>
      <c r="AA674">
        <f>Table1[[#This Row],[Total (N)]]*((E674/3.6)/1000)</f>
        <v>1.4496180653136452</v>
      </c>
      <c r="AB674">
        <f>Table1[[#This Row],[Power (kW)]]*1000</f>
        <v>1449.6180653136453</v>
      </c>
      <c r="AC674">
        <f>(Table1[[#This Row],[Power (kW)]]*1000)*D674</f>
        <v>111620.59102915069</v>
      </c>
      <c r="AD674" s="25">
        <f t="shared" si="120"/>
        <v>0</v>
      </c>
      <c r="AE674" s="25">
        <f t="shared" si="121"/>
        <v>1449.6180653136453</v>
      </c>
      <c r="AF674" s="25">
        <f>SUM($AD$8:AD674)</f>
        <v>468640.70146353764</v>
      </c>
      <c r="AG674" s="25">
        <f>SUM($AE$8:AE674)</f>
        <v>1222882.2209292282</v>
      </c>
      <c r="AH674" s="25"/>
      <c r="AI674" s="38">
        <f>SUM($AD$598:AD674)</f>
        <v>85553.811353262558</v>
      </c>
      <c r="AJ674" s="38">
        <f>SUM($AE$598:AE674)</f>
        <v>266255.51945970365</v>
      </c>
      <c r="AK674" s="38">
        <f t="shared" si="122"/>
        <v>59887.667947283786</v>
      </c>
    </row>
    <row r="675" spans="2:37" x14ac:dyDescent="0.3">
      <c r="B675" s="4" t="s">
        <v>52</v>
      </c>
      <c r="C675" s="4">
        <v>667</v>
      </c>
      <c r="D675" s="4">
        <v>78</v>
      </c>
      <c r="E675" s="11">
        <v>14</v>
      </c>
      <c r="F675" s="17">
        <f t="shared" si="123"/>
        <v>0.90277777777777779</v>
      </c>
      <c r="G675" s="17">
        <f t="shared" si="124"/>
        <v>3.25</v>
      </c>
      <c r="S675">
        <f t="shared" si="114"/>
        <v>0</v>
      </c>
      <c r="T675">
        <f t="shared" si="115"/>
        <v>14</v>
      </c>
      <c r="U675">
        <f t="shared" si="116"/>
        <v>3.8888888888888888</v>
      </c>
      <c r="W675">
        <f t="shared" si="117"/>
        <v>893.75</v>
      </c>
      <c r="X675">
        <f t="shared" si="118"/>
        <v>135.9666</v>
      </c>
      <c r="Y675">
        <f t="shared" si="119"/>
        <v>8.1829564852777779</v>
      </c>
      <c r="Z675">
        <f>Table1[[#This Row],[Accel (N)]]+Table1[[#This Row],[RR (N)]]+Table1[[#This Row],[Aero Drag (N)]]</f>
        <v>1037.8995564852778</v>
      </c>
      <c r="AA675">
        <f>Table1[[#This Row],[Total (N)]]*((E675/3.6)/1000)</f>
        <v>4.0362760529983026</v>
      </c>
      <c r="AB675">
        <f>Table1[[#This Row],[Power (kW)]]*1000</f>
        <v>4036.2760529983025</v>
      </c>
      <c r="AC675">
        <f>(Table1[[#This Row],[Power (kW)]]*1000)*D675</f>
        <v>314829.53213386761</v>
      </c>
      <c r="AD675" s="25">
        <f t="shared" si="120"/>
        <v>0</v>
      </c>
      <c r="AE675" s="25">
        <f t="shared" si="121"/>
        <v>4036.2760529983025</v>
      </c>
      <c r="AF675" s="25">
        <f>SUM($AD$8:AD675)</f>
        <v>468640.70146353764</v>
      </c>
      <c r="AG675" s="25">
        <f>SUM($AE$8:AE675)</f>
        <v>1226918.4969822266</v>
      </c>
      <c r="AH675" s="25"/>
      <c r="AI675" s="38">
        <f>SUM($AD$598:AD675)</f>
        <v>85553.811353262558</v>
      </c>
      <c r="AJ675" s="38">
        <f>SUM($AE$598:AE675)</f>
        <v>270291.79551270197</v>
      </c>
      <c r="AK675" s="38">
        <f t="shared" si="122"/>
        <v>59887.667947283786</v>
      </c>
    </row>
    <row r="676" spans="2:37" x14ac:dyDescent="0.3">
      <c r="B676" s="4" t="s">
        <v>52</v>
      </c>
      <c r="C676" s="4">
        <v>668</v>
      </c>
      <c r="D676" s="4">
        <v>79</v>
      </c>
      <c r="E676" s="11">
        <v>19</v>
      </c>
      <c r="F676" s="17">
        <f t="shared" si="123"/>
        <v>1.2777777777777777</v>
      </c>
      <c r="G676" s="17">
        <f t="shared" si="124"/>
        <v>4.5999999999999996</v>
      </c>
      <c r="S676">
        <f t="shared" si="114"/>
        <v>0</v>
      </c>
      <c r="T676">
        <f t="shared" si="115"/>
        <v>19</v>
      </c>
      <c r="U676">
        <f t="shared" si="116"/>
        <v>5.2777777777777777</v>
      </c>
      <c r="W676">
        <f t="shared" si="117"/>
        <v>1265</v>
      </c>
      <c r="X676">
        <f t="shared" si="118"/>
        <v>135.9666</v>
      </c>
      <c r="Y676">
        <f t="shared" si="119"/>
        <v>15.071669852986112</v>
      </c>
      <c r="Z676">
        <f>Table1[[#This Row],[Accel (N)]]+Table1[[#This Row],[RR (N)]]+Table1[[#This Row],[Aero Drag (N)]]</f>
        <v>1416.0382698529861</v>
      </c>
      <c r="AA676">
        <f>Table1[[#This Row],[Total (N)]]*((E676/3.6)/1000)</f>
        <v>7.4735353131129827</v>
      </c>
      <c r="AB676">
        <f>Table1[[#This Row],[Power (kW)]]*1000</f>
        <v>7473.5353131129823</v>
      </c>
      <c r="AC676">
        <f>(Table1[[#This Row],[Power (kW)]]*1000)*D676</f>
        <v>590409.28973592562</v>
      </c>
      <c r="AD676" s="25">
        <f t="shared" si="120"/>
        <v>0</v>
      </c>
      <c r="AE676" s="25">
        <f t="shared" si="121"/>
        <v>7473.5353131129823</v>
      </c>
      <c r="AF676" s="25">
        <f>SUM($AD$8:AD676)</f>
        <v>468640.70146353764</v>
      </c>
      <c r="AG676" s="25">
        <f>SUM($AE$8:AE676)</f>
        <v>1234392.0322953395</v>
      </c>
      <c r="AH676" s="25"/>
      <c r="AI676" s="38">
        <f>SUM($AD$598:AD676)</f>
        <v>85553.811353262558</v>
      </c>
      <c r="AJ676" s="38">
        <f>SUM($AE$598:AE676)</f>
        <v>277765.33082581498</v>
      </c>
      <c r="AK676" s="38">
        <f t="shared" si="122"/>
        <v>59887.667947283786</v>
      </c>
    </row>
    <row r="677" spans="2:37" x14ac:dyDescent="0.3">
      <c r="B677" s="4" t="s">
        <v>52</v>
      </c>
      <c r="C677" s="4">
        <v>669</v>
      </c>
      <c r="D677" s="4">
        <v>80</v>
      </c>
      <c r="E677" s="11">
        <v>23.2</v>
      </c>
      <c r="F677" s="17">
        <f t="shared" si="123"/>
        <v>1.25</v>
      </c>
      <c r="G677" s="17">
        <f t="shared" si="124"/>
        <v>4.5</v>
      </c>
      <c r="S677">
        <f t="shared" si="114"/>
        <v>0</v>
      </c>
      <c r="T677">
        <f t="shared" si="115"/>
        <v>23.2</v>
      </c>
      <c r="U677">
        <f t="shared" si="116"/>
        <v>6.4444444444444438</v>
      </c>
      <c r="W677">
        <f t="shared" si="117"/>
        <v>1237.5</v>
      </c>
      <c r="X677">
        <f t="shared" si="118"/>
        <v>135.9666</v>
      </c>
      <c r="Y677">
        <f t="shared" si="119"/>
        <v>22.471400503244443</v>
      </c>
      <c r="Z677">
        <f>Table1[[#This Row],[Accel (N)]]+Table1[[#This Row],[RR (N)]]+Table1[[#This Row],[Aero Drag (N)]]</f>
        <v>1395.9380005032444</v>
      </c>
      <c r="AA677">
        <f>Table1[[#This Row],[Total (N)]]*((E677/3.6)/1000)</f>
        <v>8.9960448921320193</v>
      </c>
      <c r="AB677">
        <f>Table1[[#This Row],[Power (kW)]]*1000</f>
        <v>8996.0448921320185</v>
      </c>
      <c r="AC677">
        <f>(Table1[[#This Row],[Power (kW)]]*1000)*D677</f>
        <v>719683.59137056151</v>
      </c>
      <c r="AD677" s="25">
        <f t="shared" si="120"/>
        <v>0</v>
      </c>
      <c r="AE677" s="25">
        <f t="shared" si="121"/>
        <v>8996.0448921320185</v>
      </c>
      <c r="AF677" s="25">
        <f>SUM($AD$8:AD677)</f>
        <v>468640.70146353764</v>
      </c>
      <c r="AG677" s="25">
        <f>SUM($AE$8:AE677)</f>
        <v>1243388.0771874716</v>
      </c>
      <c r="AH677" s="25"/>
      <c r="AI677" s="38">
        <f>SUM($AD$598:AD677)</f>
        <v>85553.811353262558</v>
      </c>
      <c r="AJ677" s="38">
        <f>SUM($AE$598:AE677)</f>
        <v>286761.37571794697</v>
      </c>
      <c r="AK677" s="38">
        <f t="shared" si="122"/>
        <v>59887.667947283786</v>
      </c>
    </row>
    <row r="678" spans="2:37" x14ac:dyDescent="0.3">
      <c r="B678" s="4" t="s">
        <v>52</v>
      </c>
      <c r="C678" s="4">
        <v>670</v>
      </c>
      <c r="D678" s="4">
        <v>81</v>
      </c>
      <c r="E678" s="11">
        <v>28</v>
      </c>
      <c r="F678" s="17">
        <f t="shared" si="123"/>
        <v>1.2222222222222223</v>
      </c>
      <c r="G678" s="17">
        <f t="shared" si="124"/>
        <v>4.4000000000000004</v>
      </c>
      <c r="S678">
        <f t="shared" si="114"/>
        <v>0</v>
      </c>
      <c r="T678">
        <f t="shared" si="115"/>
        <v>28</v>
      </c>
      <c r="U678">
        <f t="shared" si="116"/>
        <v>7.7777777777777777</v>
      </c>
      <c r="W678">
        <f t="shared" si="117"/>
        <v>1210</v>
      </c>
      <c r="X678">
        <f t="shared" si="118"/>
        <v>135.9666</v>
      </c>
      <c r="Y678">
        <f t="shared" si="119"/>
        <v>32.731825941111111</v>
      </c>
      <c r="Z678">
        <f>Table1[[#This Row],[Accel (N)]]+Table1[[#This Row],[RR (N)]]+Table1[[#This Row],[Aero Drag (N)]]</f>
        <v>1378.6984259411111</v>
      </c>
      <c r="AA678">
        <f>Table1[[#This Row],[Total (N)]]*((E678/3.6)/1000)</f>
        <v>10.723209979541975</v>
      </c>
      <c r="AB678">
        <f>Table1[[#This Row],[Power (kW)]]*1000</f>
        <v>10723.209979541974</v>
      </c>
      <c r="AC678">
        <f>(Table1[[#This Row],[Power (kW)]]*1000)*D678</f>
        <v>868580.00834289996</v>
      </c>
      <c r="AD678" s="25">
        <f t="shared" si="120"/>
        <v>0</v>
      </c>
      <c r="AE678" s="25">
        <f t="shared" si="121"/>
        <v>10723.209979541974</v>
      </c>
      <c r="AF678" s="25">
        <f>SUM($AD$8:AD678)</f>
        <v>468640.70146353764</v>
      </c>
      <c r="AG678" s="25">
        <f>SUM($AE$8:AE678)</f>
        <v>1254111.2871670136</v>
      </c>
      <c r="AH678" s="25"/>
      <c r="AI678" s="38">
        <f>SUM($AD$598:AD678)</f>
        <v>85553.811353262558</v>
      </c>
      <c r="AJ678" s="38">
        <f>SUM($AE$598:AE678)</f>
        <v>297484.58569748892</v>
      </c>
      <c r="AK678" s="38">
        <f t="shared" si="122"/>
        <v>59887.667947283786</v>
      </c>
    </row>
    <row r="679" spans="2:37" x14ac:dyDescent="0.3">
      <c r="B679" s="4" t="s">
        <v>52</v>
      </c>
      <c r="C679" s="4">
        <v>671</v>
      </c>
      <c r="D679" s="4">
        <v>82</v>
      </c>
      <c r="E679" s="11">
        <v>32</v>
      </c>
      <c r="F679" s="17">
        <f t="shared" si="123"/>
        <v>0.83333333333333326</v>
      </c>
      <c r="G679" s="17">
        <f t="shared" si="124"/>
        <v>3</v>
      </c>
      <c r="S679">
        <f t="shared" si="114"/>
        <v>0</v>
      </c>
      <c r="T679">
        <f t="shared" si="115"/>
        <v>32</v>
      </c>
      <c r="U679">
        <f t="shared" si="116"/>
        <v>8.8888888888888893</v>
      </c>
      <c r="W679">
        <f t="shared" si="117"/>
        <v>824.99999999999989</v>
      </c>
      <c r="X679">
        <f t="shared" si="118"/>
        <v>135.9666</v>
      </c>
      <c r="Y679">
        <f t="shared" si="119"/>
        <v>42.751772657777792</v>
      </c>
      <c r="Z679">
        <f>Table1[[#This Row],[Accel (N)]]+Table1[[#This Row],[RR (N)]]+Table1[[#This Row],[Aero Drag (N)]]</f>
        <v>1003.7183726577776</v>
      </c>
      <c r="AA679">
        <f>Table1[[#This Row],[Total (N)]]*((E679/3.6)/1000)</f>
        <v>8.921941090291357</v>
      </c>
      <c r="AB679">
        <f>Table1[[#This Row],[Power (kW)]]*1000</f>
        <v>8921.9410902913569</v>
      </c>
      <c r="AC679">
        <f>(Table1[[#This Row],[Power (kW)]]*1000)*D679</f>
        <v>731599.16940389131</v>
      </c>
      <c r="AD679" s="25">
        <f t="shared" si="120"/>
        <v>0</v>
      </c>
      <c r="AE679" s="25">
        <f t="shared" si="121"/>
        <v>8921.9410902913569</v>
      </c>
      <c r="AF679" s="25">
        <f>SUM($AD$8:AD679)</f>
        <v>468640.70146353764</v>
      </c>
      <c r="AG679" s="25">
        <f>SUM($AE$8:AE679)</f>
        <v>1263033.228257305</v>
      </c>
      <c r="AH679" s="25"/>
      <c r="AI679" s="38">
        <f>SUM($AD$598:AD679)</f>
        <v>85553.811353262558</v>
      </c>
      <c r="AJ679" s="38">
        <f>SUM($AE$598:AE679)</f>
        <v>306406.52678778028</v>
      </c>
      <c r="AK679" s="38">
        <f t="shared" si="122"/>
        <v>59887.667947283786</v>
      </c>
    </row>
    <row r="680" spans="2:37" x14ac:dyDescent="0.3">
      <c r="B680" s="4" t="s">
        <v>52</v>
      </c>
      <c r="C680" s="4">
        <v>672</v>
      </c>
      <c r="D680" s="4">
        <v>83</v>
      </c>
      <c r="E680" s="11">
        <v>34</v>
      </c>
      <c r="F680" s="17">
        <f t="shared" si="123"/>
        <v>0.55555555555555558</v>
      </c>
      <c r="G680" s="17">
        <f t="shared" si="124"/>
        <v>2</v>
      </c>
      <c r="S680">
        <f t="shared" si="114"/>
        <v>0</v>
      </c>
      <c r="T680">
        <f t="shared" si="115"/>
        <v>34</v>
      </c>
      <c r="U680">
        <f t="shared" si="116"/>
        <v>9.4444444444444446</v>
      </c>
      <c r="W680">
        <f t="shared" si="117"/>
        <v>550</v>
      </c>
      <c r="X680">
        <f t="shared" si="118"/>
        <v>135.9666</v>
      </c>
      <c r="Y680">
        <f t="shared" si="119"/>
        <v>48.262743351944451</v>
      </c>
      <c r="Z680">
        <f>Table1[[#This Row],[Accel (N)]]+Table1[[#This Row],[RR (N)]]+Table1[[#This Row],[Aero Drag (N)]]</f>
        <v>734.22934335194441</v>
      </c>
      <c r="AA680">
        <f>Table1[[#This Row],[Total (N)]]*((E680/3.6)/1000)</f>
        <v>6.9343882427683639</v>
      </c>
      <c r="AB680">
        <f>Table1[[#This Row],[Power (kW)]]*1000</f>
        <v>6934.3882427683639</v>
      </c>
      <c r="AC680">
        <f>(Table1[[#This Row],[Power (kW)]]*1000)*D680</f>
        <v>575554.22414977418</v>
      </c>
      <c r="AD680" s="25">
        <f t="shared" si="120"/>
        <v>0</v>
      </c>
      <c r="AE680" s="25">
        <f t="shared" si="121"/>
        <v>6934.3882427683639</v>
      </c>
      <c r="AF680" s="25">
        <f>SUM($AD$8:AD680)</f>
        <v>468640.70146353764</v>
      </c>
      <c r="AG680" s="25">
        <f>SUM($AE$8:AE680)</f>
        <v>1269967.6165000733</v>
      </c>
      <c r="AH680" s="25"/>
      <c r="AI680" s="38">
        <f>SUM($AD$598:AD680)</f>
        <v>85553.811353262558</v>
      </c>
      <c r="AJ680" s="38">
        <f>SUM($AE$598:AE680)</f>
        <v>313340.91503054864</v>
      </c>
      <c r="AK680" s="38">
        <f t="shared" si="122"/>
        <v>59887.667947283786</v>
      </c>
    </row>
    <row r="681" spans="2:37" x14ac:dyDescent="0.3">
      <c r="B681" s="4" t="s">
        <v>52</v>
      </c>
      <c r="C681" s="4">
        <v>673</v>
      </c>
      <c r="D681" s="4">
        <v>84</v>
      </c>
      <c r="E681" s="11">
        <v>36</v>
      </c>
      <c r="F681" s="17">
        <f t="shared" si="123"/>
        <v>0.55555555555555558</v>
      </c>
      <c r="G681" s="17">
        <f t="shared" si="124"/>
        <v>2</v>
      </c>
      <c r="S681">
        <f t="shared" si="114"/>
        <v>0</v>
      </c>
      <c r="T681">
        <f t="shared" si="115"/>
        <v>36</v>
      </c>
      <c r="U681">
        <f t="shared" si="116"/>
        <v>10</v>
      </c>
      <c r="W681">
        <f t="shared" si="117"/>
        <v>550</v>
      </c>
      <c r="X681">
        <f t="shared" si="118"/>
        <v>135.9666</v>
      </c>
      <c r="Y681">
        <f t="shared" si="119"/>
        <v>54.107712270000007</v>
      </c>
      <c r="Z681">
        <f>Table1[[#This Row],[Accel (N)]]+Table1[[#This Row],[RR (N)]]+Table1[[#This Row],[Aero Drag (N)]]</f>
        <v>740.07431226999995</v>
      </c>
      <c r="AA681">
        <f>Table1[[#This Row],[Total (N)]]*((E681/3.6)/1000)</f>
        <v>7.4007431226999998</v>
      </c>
      <c r="AB681">
        <f>Table1[[#This Row],[Power (kW)]]*1000</f>
        <v>7400.7431226999997</v>
      </c>
      <c r="AC681">
        <f>(Table1[[#This Row],[Power (kW)]]*1000)*D681</f>
        <v>621662.42230680003</v>
      </c>
      <c r="AD681" s="25">
        <f t="shared" si="120"/>
        <v>0</v>
      </c>
      <c r="AE681" s="25">
        <f t="shared" si="121"/>
        <v>7400.7431226999997</v>
      </c>
      <c r="AF681" s="25">
        <f>SUM($AD$8:AD681)</f>
        <v>468640.70146353764</v>
      </c>
      <c r="AG681" s="25">
        <f>SUM($AE$8:AE681)</f>
        <v>1277368.3596227732</v>
      </c>
      <c r="AH681" s="25"/>
      <c r="AI681" s="38">
        <f>SUM($AD$598:AD681)</f>
        <v>85553.811353262558</v>
      </c>
      <c r="AJ681" s="38">
        <f>SUM($AE$598:AE681)</f>
        <v>320741.65815324866</v>
      </c>
      <c r="AK681" s="38">
        <f t="shared" si="122"/>
        <v>59887.667947283786</v>
      </c>
    </row>
    <row r="682" spans="2:37" x14ac:dyDescent="0.3">
      <c r="B682" s="4" t="s">
        <v>52</v>
      </c>
      <c r="C682" s="4">
        <v>674</v>
      </c>
      <c r="D682" s="4">
        <v>85</v>
      </c>
      <c r="E682" s="11">
        <v>38</v>
      </c>
      <c r="F682" s="17">
        <f t="shared" si="123"/>
        <v>0.55555555555555558</v>
      </c>
      <c r="G682" s="17">
        <f t="shared" si="124"/>
        <v>2</v>
      </c>
      <c r="S682">
        <f t="shared" si="114"/>
        <v>0</v>
      </c>
      <c r="T682">
        <f t="shared" si="115"/>
        <v>38</v>
      </c>
      <c r="U682">
        <f t="shared" si="116"/>
        <v>10.555555555555555</v>
      </c>
      <c r="W682">
        <f t="shared" si="117"/>
        <v>550</v>
      </c>
      <c r="X682">
        <f t="shared" si="118"/>
        <v>135.9666</v>
      </c>
      <c r="Y682">
        <f t="shared" si="119"/>
        <v>60.286679411944448</v>
      </c>
      <c r="Z682">
        <f>Table1[[#This Row],[Accel (N)]]+Table1[[#This Row],[RR (N)]]+Table1[[#This Row],[Aero Drag (N)]]</f>
        <v>746.25327941194439</v>
      </c>
      <c r="AA682">
        <f>Table1[[#This Row],[Total (N)]]*((E682/3.6)/1000)</f>
        <v>7.8771179493483023</v>
      </c>
      <c r="AB682">
        <f>Table1[[#This Row],[Power (kW)]]*1000</f>
        <v>7877.1179493483023</v>
      </c>
      <c r="AC682">
        <f>(Table1[[#This Row],[Power (kW)]]*1000)*D682</f>
        <v>669555.02569460566</v>
      </c>
      <c r="AD682" s="25">
        <f t="shared" si="120"/>
        <v>0</v>
      </c>
      <c r="AE682" s="25">
        <f t="shared" si="121"/>
        <v>7877.1179493483023</v>
      </c>
      <c r="AF682" s="25">
        <f>SUM($AD$8:AD682)</f>
        <v>468640.70146353764</v>
      </c>
      <c r="AG682" s="25">
        <f>SUM($AE$8:AE682)</f>
        <v>1285245.4775721217</v>
      </c>
      <c r="AH682" s="25"/>
      <c r="AI682" s="38">
        <f>SUM($AD$598:AD682)</f>
        <v>85553.811353262558</v>
      </c>
      <c r="AJ682" s="38">
        <f>SUM($AE$598:AE682)</f>
        <v>328618.77610259695</v>
      </c>
      <c r="AK682" s="38">
        <f t="shared" si="122"/>
        <v>59887.667947283786</v>
      </c>
    </row>
    <row r="683" spans="2:37" x14ac:dyDescent="0.3">
      <c r="B683" s="4" t="s">
        <v>52</v>
      </c>
      <c r="C683" s="4">
        <v>675</v>
      </c>
      <c r="D683" s="4">
        <v>86</v>
      </c>
      <c r="E683" s="11">
        <v>40</v>
      </c>
      <c r="F683" s="17">
        <f t="shared" si="123"/>
        <v>0.31944444444444403</v>
      </c>
      <c r="G683" s="17">
        <f t="shared" si="124"/>
        <v>1.1499999999999986</v>
      </c>
      <c r="S683">
        <f t="shared" si="114"/>
        <v>0</v>
      </c>
      <c r="T683">
        <f t="shared" si="115"/>
        <v>40</v>
      </c>
      <c r="U683">
        <f t="shared" si="116"/>
        <v>11.111111111111111</v>
      </c>
      <c r="W683">
        <f t="shared" si="117"/>
        <v>316.2499999999996</v>
      </c>
      <c r="X683">
        <f t="shared" si="118"/>
        <v>135.9666</v>
      </c>
      <c r="Y683">
        <f t="shared" si="119"/>
        <v>66.799644777777786</v>
      </c>
      <c r="Z683">
        <f>Table1[[#This Row],[Accel (N)]]+Table1[[#This Row],[RR (N)]]+Table1[[#This Row],[Aero Drag (N)]]</f>
        <v>519.01624477777739</v>
      </c>
      <c r="AA683">
        <f>Table1[[#This Row],[Total (N)]]*((E683/3.6)/1000)</f>
        <v>5.766847164197527</v>
      </c>
      <c r="AB683">
        <f>Table1[[#This Row],[Power (kW)]]*1000</f>
        <v>5766.8471641975266</v>
      </c>
      <c r="AC683">
        <f>(Table1[[#This Row],[Power (kW)]]*1000)*D683</f>
        <v>495948.85612098727</v>
      </c>
      <c r="AD683" s="25">
        <f t="shared" si="120"/>
        <v>0</v>
      </c>
      <c r="AE683" s="25">
        <f t="shared" si="121"/>
        <v>5766.8471641975266</v>
      </c>
      <c r="AF683" s="25">
        <f>SUM($AD$8:AD683)</f>
        <v>468640.70146353764</v>
      </c>
      <c r="AG683" s="25">
        <f>SUM($AE$8:AE683)</f>
        <v>1291012.3247363192</v>
      </c>
      <c r="AH683" s="25"/>
      <c r="AI683" s="38">
        <f>SUM($AD$598:AD683)</f>
        <v>85553.811353262558</v>
      </c>
      <c r="AJ683" s="38">
        <f>SUM($AE$598:AE683)</f>
        <v>334385.62326679449</v>
      </c>
      <c r="AK683" s="38">
        <f t="shared" si="122"/>
        <v>59887.667947283786</v>
      </c>
    </row>
    <row r="684" spans="2:37" x14ac:dyDescent="0.3">
      <c r="B684" s="4" t="s">
        <v>52</v>
      </c>
      <c r="C684" s="4">
        <v>676</v>
      </c>
      <c r="D684" s="4">
        <v>87</v>
      </c>
      <c r="E684" s="11">
        <v>40.299999999999997</v>
      </c>
      <c r="F684" s="17">
        <f t="shared" si="123"/>
        <v>6.9444444444444448E-2</v>
      </c>
      <c r="G684" s="17">
        <f t="shared" si="124"/>
        <v>0.25</v>
      </c>
      <c r="S684">
        <f t="shared" si="114"/>
        <v>0</v>
      </c>
      <c r="T684">
        <f t="shared" si="115"/>
        <v>40.299999999999997</v>
      </c>
      <c r="U684">
        <f t="shared" si="116"/>
        <v>11.194444444444443</v>
      </c>
      <c r="W684">
        <f t="shared" si="117"/>
        <v>68.75</v>
      </c>
      <c r="X684">
        <f t="shared" si="118"/>
        <v>135.9666</v>
      </c>
      <c r="Y684">
        <f t="shared" si="119"/>
        <v>67.805396929463186</v>
      </c>
      <c r="Z684">
        <f>Table1[[#This Row],[Accel (N)]]+Table1[[#This Row],[RR (N)]]+Table1[[#This Row],[Aero Drag (N)]]</f>
        <v>272.52199692946317</v>
      </c>
      <c r="AA684">
        <f>Table1[[#This Row],[Total (N)]]*((E684/3.6)/1000)</f>
        <v>3.0507323545159344</v>
      </c>
      <c r="AB684">
        <f>Table1[[#This Row],[Power (kW)]]*1000</f>
        <v>3050.7323545159343</v>
      </c>
      <c r="AC684">
        <f>(Table1[[#This Row],[Power (kW)]]*1000)*D684</f>
        <v>265413.71484288626</v>
      </c>
      <c r="AD684" s="25">
        <f t="shared" si="120"/>
        <v>0</v>
      </c>
      <c r="AE684" s="25">
        <f t="shared" si="121"/>
        <v>3050.7323545159343</v>
      </c>
      <c r="AF684" s="25">
        <f>SUM($AD$8:AD684)</f>
        <v>468640.70146353764</v>
      </c>
      <c r="AG684" s="25">
        <f>SUM($AE$8:AE684)</f>
        <v>1294063.0570908352</v>
      </c>
      <c r="AH684" s="25"/>
      <c r="AI684" s="38">
        <f>SUM($AD$598:AD684)</f>
        <v>85553.811353262558</v>
      </c>
      <c r="AJ684" s="38">
        <f>SUM($AE$598:AE684)</f>
        <v>337436.35562131042</v>
      </c>
      <c r="AK684" s="38">
        <f t="shared" si="122"/>
        <v>59887.667947283786</v>
      </c>
    </row>
    <row r="685" spans="2:37" x14ac:dyDescent="0.3">
      <c r="B685" s="4" t="s">
        <v>52</v>
      </c>
      <c r="C685" s="4">
        <v>677</v>
      </c>
      <c r="D685" s="4">
        <v>88</v>
      </c>
      <c r="E685" s="11">
        <v>40.5</v>
      </c>
      <c r="F685" s="17">
        <f t="shared" si="123"/>
        <v>-0.18055555555555516</v>
      </c>
      <c r="G685" s="17">
        <f t="shared" si="124"/>
        <v>-0.64999999999999858</v>
      </c>
      <c r="S685">
        <f t="shared" si="114"/>
        <v>0</v>
      </c>
      <c r="T685">
        <f t="shared" si="115"/>
        <v>40.5</v>
      </c>
      <c r="U685">
        <f t="shared" si="116"/>
        <v>11.25</v>
      </c>
      <c r="W685">
        <f t="shared" si="117"/>
        <v>-178.7499999999996</v>
      </c>
      <c r="X685">
        <f t="shared" si="118"/>
        <v>135.9666</v>
      </c>
      <c r="Y685">
        <f t="shared" si="119"/>
        <v>68.480073341718764</v>
      </c>
      <c r="Z685">
        <f>Table1[[#This Row],[Accel (N)]]+Table1[[#This Row],[RR (N)]]+Table1[[#This Row],[Aero Drag (N)]]</f>
        <v>25.696673341719162</v>
      </c>
      <c r="AA685">
        <f>Table1[[#This Row],[Total (N)]]*((E685/3.6)/1000)</f>
        <v>0.28908757509434058</v>
      </c>
      <c r="AB685">
        <f>Table1[[#This Row],[Power (kW)]]*1000</f>
        <v>289.08757509434059</v>
      </c>
      <c r="AC685">
        <f>(Table1[[#This Row],[Power (kW)]]*1000)*D685</f>
        <v>25439.706608301971</v>
      </c>
      <c r="AD685" s="25">
        <f t="shared" si="120"/>
        <v>0</v>
      </c>
      <c r="AE685" s="25">
        <f t="shared" si="121"/>
        <v>289.08757509434059</v>
      </c>
      <c r="AF685" s="25">
        <f>SUM($AD$8:AD685)</f>
        <v>468640.70146353764</v>
      </c>
      <c r="AG685" s="25">
        <f>SUM($AE$8:AE685)</f>
        <v>1294352.1446659295</v>
      </c>
      <c r="AH685" s="25"/>
      <c r="AI685" s="38">
        <f>SUM($AD$598:AD685)</f>
        <v>85553.811353262558</v>
      </c>
      <c r="AJ685" s="38">
        <f>SUM($AE$598:AE685)</f>
        <v>337725.44319640478</v>
      </c>
      <c r="AK685" s="38">
        <f t="shared" si="122"/>
        <v>59887.667947283786</v>
      </c>
    </row>
    <row r="686" spans="2:37" x14ac:dyDescent="0.3">
      <c r="B686" s="4" t="s">
        <v>52</v>
      </c>
      <c r="C686" s="4">
        <v>678</v>
      </c>
      <c r="D686" s="4">
        <v>89</v>
      </c>
      <c r="E686" s="11">
        <v>39</v>
      </c>
      <c r="F686" s="17">
        <f t="shared" si="123"/>
        <v>-0.6666666666666663</v>
      </c>
      <c r="G686" s="17">
        <f t="shared" si="124"/>
        <v>-2.3999999999999986</v>
      </c>
      <c r="S686">
        <f t="shared" si="114"/>
        <v>0</v>
      </c>
      <c r="T686">
        <f t="shared" si="115"/>
        <v>39</v>
      </c>
      <c r="U686">
        <f t="shared" si="116"/>
        <v>10.833333333333334</v>
      </c>
      <c r="W686">
        <f t="shared" si="117"/>
        <v>-659.99999999999966</v>
      </c>
      <c r="X686">
        <f t="shared" si="118"/>
        <v>135.9666</v>
      </c>
      <c r="Y686">
        <f t="shared" si="119"/>
        <v>63.501412316875019</v>
      </c>
      <c r="Z686">
        <f>Table1[[#This Row],[Accel (N)]]+Table1[[#This Row],[RR (N)]]+Table1[[#This Row],[Aero Drag (N)]]</f>
        <v>-460.53198768312467</v>
      </c>
      <c r="AA686">
        <f>Table1[[#This Row],[Total (N)]]*((E686/3.6)/1000)</f>
        <v>-4.9890965332338508</v>
      </c>
      <c r="AB686">
        <f>Table1[[#This Row],[Power (kW)]]*1000</f>
        <v>-4989.096533233851</v>
      </c>
      <c r="AC686">
        <f>(Table1[[#This Row],[Power (kW)]]*1000)*D686</f>
        <v>-444029.59145781276</v>
      </c>
      <c r="AD686" s="25">
        <f t="shared" si="120"/>
        <v>4989.096533233851</v>
      </c>
      <c r="AE686" s="25">
        <f t="shared" si="121"/>
        <v>0</v>
      </c>
      <c r="AF686" s="25">
        <f>SUM($AD$8:AD686)</f>
        <v>473629.79799677146</v>
      </c>
      <c r="AG686" s="25">
        <f>SUM($AE$8:AE686)</f>
        <v>1294352.1446659295</v>
      </c>
      <c r="AH686" s="25"/>
      <c r="AI686" s="38">
        <f>SUM($AD$598:AD686)</f>
        <v>90542.90788649641</v>
      </c>
      <c r="AJ686" s="38">
        <f>SUM($AE$598:AE686)</f>
        <v>337725.44319640478</v>
      </c>
      <c r="AK686" s="38">
        <f t="shared" si="122"/>
        <v>63380.035520547484</v>
      </c>
    </row>
    <row r="687" spans="2:37" x14ac:dyDescent="0.3">
      <c r="B687" s="4" t="s">
        <v>52</v>
      </c>
      <c r="C687" s="4">
        <v>679</v>
      </c>
      <c r="D687" s="4">
        <v>90</v>
      </c>
      <c r="E687" s="11">
        <v>35.700000000000003</v>
      </c>
      <c r="F687" s="17">
        <f t="shared" si="123"/>
        <v>-0.99999999999999989</v>
      </c>
      <c r="G687" s="17">
        <f t="shared" si="124"/>
        <v>-3.5999999999999996</v>
      </c>
      <c r="S687">
        <f t="shared" si="114"/>
        <v>0</v>
      </c>
      <c r="T687">
        <f t="shared" si="115"/>
        <v>35.700000000000003</v>
      </c>
      <c r="U687">
        <f t="shared" si="116"/>
        <v>9.9166666666666679</v>
      </c>
      <c r="W687">
        <f t="shared" si="117"/>
        <v>-989.99999999999989</v>
      </c>
      <c r="X687">
        <f t="shared" si="118"/>
        <v>135.9666</v>
      </c>
      <c r="Y687">
        <f t="shared" si="119"/>
        <v>53.209674545518773</v>
      </c>
      <c r="Z687">
        <f>Table1[[#This Row],[Accel (N)]]+Table1[[#This Row],[RR (N)]]+Table1[[#This Row],[Aero Drag (N)]]</f>
        <v>-800.82372545448118</v>
      </c>
      <c r="AA687">
        <f>Table1[[#This Row],[Total (N)]]*((E687/3.6)/1000)</f>
        <v>-7.9415019440902723</v>
      </c>
      <c r="AB687">
        <f>Table1[[#This Row],[Power (kW)]]*1000</f>
        <v>-7941.5019440902724</v>
      </c>
      <c r="AC687">
        <f>(Table1[[#This Row],[Power (kW)]]*1000)*D687</f>
        <v>-714735.17496812448</v>
      </c>
      <c r="AD687" s="25">
        <f t="shared" si="120"/>
        <v>7941.5019440902724</v>
      </c>
      <c r="AE687" s="25">
        <f t="shared" si="121"/>
        <v>0</v>
      </c>
      <c r="AF687" s="25">
        <f>SUM($AD$8:AD687)</f>
        <v>481571.29994086176</v>
      </c>
      <c r="AG687" s="25">
        <f>SUM($AE$8:AE687)</f>
        <v>1294352.1446659295</v>
      </c>
      <c r="AH687" s="25"/>
      <c r="AI687" s="38">
        <f>SUM($AD$598:AD687)</f>
        <v>98484.409830586679</v>
      </c>
      <c r="AJ687" s="38">
        <f>SUM($AE$598:AE687)</f>
        <v>337725.44319640478</v>
      </c>
      <c r="AK687" s="38">
        <f t="shared" si="122"/>
        <v>68939.086881410665</v>
      </c>
    </row>
    <row r="688" spans="2:37" x14ac:dyDescent="0.3">
      <c r="B688" s="4" t="s">
        <v>52</v>
      </c>
      <c r="C688" s="4">
        <v>680</v>
      </c>
      <c r="D688" s="4">
        <v>91</v>
      </c>
      <c r="E688" s="11">
        <v>31.8</v>
      </c>
      <c r="F688" s="17">
        <f t="shared" si="123"/>
        <v>-1.1944444444444446</v>
      </c>
      <c r="G688" s="17">
        <f t="shared" si="124"/>
        <v>-4.3000000000000007</v>
      </c>
      <c r="S688">
        <f t="shared" si="114"/>
        <v>0</v>
      </c>
      <c r="T688">
        <f t="shared" si="115"/>
        <v>31.8</v>
      </c>
      <c r="U688">
        <f t="shared" si="116"/>
        <v>8.8333333333333339</v>
      </c>
      <c r="W688">
        <f t="shared" si="117"/>
        <v>-1182.5000000000002</v>
      </c>
      <c r="X688">
        <f t="shared" si="118"/>
        <v>135.9666</v>
      </c>
      <c r="Y688">
        <f t="shared" si="119"/>
        <v>42.219045490675008</v>
      </c>
      <c r="Z688">
        <f>Table1[[#This Row],[Accel (N)]]+Table1[[#This Row],[RR (N)]]+Table1[[#This Row],[Aero Drag (N)]]</f>
        <v>-1004.3143545093252</v>
      </c>
      <c r="AA688">
        <f>Table1[[#This Row],[Total (N)]]*((E688/3.6)/1000)</f>
        <v>-8.8714434648323728</v>
      </c>
      <c r="AB688">
        <f>Table1[[#This Row],[Power (kW)]]*1000</f>
        <v>-8871.4434648323731</v>
      </c>
      <c r="AC688">
        <f>(Table1[[#This Row],[Power (kW)]]*1000)*D688</f>
        <v>-807301.35529974592</v>
      </c>
      <c r="AD688" s="25">
        <f t="shared" si="120"/>
        <v>8871.4434648323731</v>
      </c>
      <c r="AE688" s="25">
        <f t="shared" si="121"/>
        <v>0</v>
      </c>
      <c r="AF688" s="25">
        <f>SUM($AD$8:AD688)</f>
        <v>490442.74340569414</v>
      </c>
      <c r="AG688" s="25">
        <f>SUM($AE$8:AE688)</f>
        <v>1294352.1446659295</v>
      </c>
      <c r="AH688" s="25"/>
      <c r="AI688" s="38">
        <f>SUM($AD$598:AD688)</f>
        <v>107355.85329541905</v>
      </c>
      <c r="AJ688" s="38">
        <f>SUM($AE$598:AE688)</f>
        <v>337725.44319640478</v>
      </c>
      <c r="AK688" s="38">
        <f t="shared" si="122"/>
        <v>75149.097306793323</v>
      </c>
    </row>
    <row r="689" spans="2:37" x14ac:dyDescent="0.3">
      <c r="B689" s="4" t="s">
        <v>52</v>
      </c>
      <c r="C689" s="4">
        <v>681</v>
      </c>
      <c r="D689" s="4">
        <v>92</v>
      </c>
      <c r="E689" s="11">
        <v>27.1</v>
      </c>
      <c r="F689" s="17">
        <f t="shared" si="123"/>
        <v>-1.25</v>
      </c>
      <c r="G689" s="17">
        <f t="shared" si="124"/>
        <v>-4.5</v>
      </c>
      <c r="S689">
        <f t="shared" si="114"/>
        <v>0</v>
      </c>
      <c r="T689">
        <f t="shared" si="115"/>
        <v>27.1</v>
      </c>
      <c r="U689">
        <f t="shared" si="116"/>
        <v>7.5277777777777777</v>
      </c>
      <c r="W689">
        <f t="shared" si="117"/>
        <v>-1237.5</v>
      </c>
      <c r="X689">
        <f t="shared" si="118"/>
        <v>135.9666</v>
      </c>
      <c r="Y689">
        <f t="shared" si="119"/>
        <v>30.661454450779864</v>
      </c>
      <c r="Z689">
        <f>Table1[[#This Row],[Accel (N)]]+Table1[[#This Row],[RR (N)]]+Table1[[#This Row],[Aero Drag (N)]]</f>
        <v>-1070.8719455492201</v>
      </c>
      <c r="AA689">
        <f>Table1[[#This Row],[Total (N)]]*((E689/3.6)/1000)</f>
        <v>-8.0612860345510722</v>
      </c>
      <c r="AB689">
        <f>Table1[[#This Row],[Power (kW)]]*1000</f>
        <v>-8061.2860345510726</v>
      </c>
      <c r="AC689">
        <f>(Table1[[#This Row],[Power (kW)]]*1000)*D689</f>
        <v>-741638.31517869863</v>
      </c>
      <c r="AD689" s="25">
        <f t="shared" si="120"/>
        <v>8061.2860345510726</v>
      </c>
      <c r="AE689" s="25">
        <f t="shared" si="121"/>
        <v>0</v>
      </c>
      <c r="AF689" s="25">
        <f>SUM($AD$8:AD689)</f>
        <v>498504.02944024524</v>
      </c>
      <c r="AG689" s="25">
        <f>SUM($AE$8:AE689)</f>
        <v>1294352.1446659295</v>
      </c>
      <c r="AH689" s="25"/>
      <c r="AI689" s="38">
        <f>SUM($AD$598:AD689)</f>
        <v>115417.13932997012</v>
      </c>
      <c r="AJ689" s="38">
        <f>SUM($AE$598:AE689)</f>
        <v>337725.44319640478</v>
      </c>
      <c r="AK689" s="38">
        <f t="shared" si="122"/>
        <v>80791.997530979075</v>
      </c>
    </row>
    <row r="690" spans="2:37" x14ac:dyDescent="0.3">
      <c r="B690" s="4" t="s">
        <v>52</v>
      </c>
      <c r="C690" s="4">
        <v>682</v>
      </c>
      <c r="D690" s="4">
        <v>93</v>
      </c>
      <c r="E690" s="11">
        <v>22.8</v>
      </c>
      <c r="F690" s="17">
        <f t="shared" si="123"/>
        <v>-0.83333333333333326</v>
      </c>
      <c r="G690" s="17">
        <f t="shared" si="124"/>
        <v>-3</v>
      </c>
      <c r="S690">
        <f t="shared" si="114"/>
        <v>0</v>
      </c>
      <c r="T690">
        <f t="shared" si="115"/>
        <v>22.8</v>
      </c>
      <c r="U690">
        <f t="shared" si="116"/>
        <v>6.333333333333333</v>
      </c>
      <c r="W690">
        <f t="shared" si="117"/>
        <v>-824.99999999999989</v>
      </c>
      <c r="X690">
        <f t="shared" si="118"/>
        <v>135.9666</v>
      </c>
      <c r="Y690">
        <f t="shared" si="119"/>
        <v>21.7032045883</v>
      </c>
      <c r="Z690">
        <f>Table1[[#This Row],[Accel (N)]]+Table1[[#This Row],[RR (N)]]+Table1[[#This Row],[Aero Drag (N)]]</f>
        <v>-667.33019541169995</v>
      </c>
      <c r="AA690">
        <f>Table1[[#This Row],[Total (N)]]*((E690/3.6)/1000)</f>
        <v>-4.2264245709407664</v>
      </c>
      <c r="AB690">
        <f>Table1[[#This Row],[Power (kW)]]*1000</f>
        <v>-4226.424570940766</v>
      </c>
      <c r="AC690">
        <f>(Table1[[#This Row],[Power (kW)]]*1000)*D690</f>
        <v>-393057.48509749124</v>
      </c>
      <c r="AD690" s="25">
        <f t="shared" si="120"/>
        <v>4226.424570940766</v>
      </c>
      <c r="AE690" s="25">
        <f t="shared" si="121"/>
        <v>0</v>
      </c>
      <c r="AF690" s="25">
        <f>SUM($AD$8:AD690)</f>
        <v>502730.45401118603</v>
      </c>
      <c r="AG690" s="25">
        <f>SUM($AE$8:AE690)</f>
        <v>1294352.1446659295</v>
      </c>
      <c r="AH690" s="25"/>
      <c r="AI690" s="38">
        <f>SUM($AD$598:AD690)</f>
        <v>119643.56390091089</v>
      </c>
      <c r="AJ690" s="38">
        <f>SUM($AE$598:AE690)</f>
        <v>337725.44319640478</v>
      </c>
      <c r="AK690" s="38">
        <f t="shared" si="122"/>
        <v>83750.494730637613</v>
      </c>
    </row>
    <row r="691" spans="2:37" x14ac:dyDescent="0.3">
      <c r="B691" s="4" t="s">
        <v>52</v>
      </c>
      <c r="C691" s="4">
        <v>683</v>
      </c>
      <c r="D691" s="4">
        <v>94</v>
      </c>
      <c r="E691" s="11">
        <v>21.1</v>
      </c>
      <c r="F691" s="17">
        <f t="shared" si="123"/>
        <v>-0.54166666666666696</v>
      </c>
      <c r="G691" s="17">
        <f t="shared" si="124"/>
        <v>-1.9500000000000011</v>
      </c>
      <c r="S691">
        <f t="shared" si="114"/>
        <v>0</v>
      </c>
      <c r="T691">
        <f t="shared" si="115"/>
        <v>21.1</v>
      </c>
      <c r="U691">
        <f t="shared" si="116"/>
        <v>5.8611111111111116</v>
      </c>
      <c r="W691">
        <f t="shared" si="117"/>
        <v>-536.25000000000034</v>
      </c>
      <c r="X691">
        <f t="shared" si="118"/>
        <v>135.9666</v>
      </c>
      <c r="Y691">
        <f t="shared" si="119"/>
        <v>18.587418657196533</v>
      </c>
      <c r="Z691">
        <f>Table1[[#This Row],[Accel (N)]]+Table1[[#This Row],[RR (N)]]+Table1[[#This Row],[Aero Drag (N)]]</f>
        <v>-381.69598134280386</v>
      </c>
      <c r="AA691">
        <f>Table1[[#This Row],[Total (N)]]*((E691/3.6)/1000)</f>
        <v>-2.2371625573147673</v>
      </c>
      <c r="AB691">
        <f>Table1[[#This Row],[Power (kW)]]*1000</f>
        <v>-2237.1625573147671</v>
      </c>
      <c r="AC691">
        <f>(Table1[[#This Row],[Power (kW)]]*1000)*D691</f>
        <v>-210293.28038758811</v>
      </c>
      <c r="AD691" s="25">
        <f t="shared" si="120"/>
        <v>2237.1625573147671</v>
      </c>
      <c r="AE691" s="25">
        <f t="shared" si="121"/>
        <v>0</v>
      </c>
      <c r="AF691" s="25">
        <f>SUM($AD$8:AD691)</f>
        <v>504967.61656850082</v>
      </c>
      <c r="AG691" s="25">
        <f>SUM($AE$8:AE691)</f>
        <v>1294352.1446659295</v>
      </c>
      <c r="AH691" s="25"/>
      <c r="AI691" s="38">
        <f>SUM($AD$598:AD691)</f>
        <v>121880.72645822565</v>
      </c>
      <c r="AJ691" s="38">
        <f>SUM($AE$598:AE691)</f>
        <v>337725.44319640478</v>
      </c>
      <c r="AK691" s="38">
        <f t="shared" si="122"/>
        <v>85316.508520757954</v>
      </c>
    </row>
    <row r="692" spans="2:37" x14ac:dyDescent="0.3">
      <c r="B692" s="4" t="s">
        <v>52</v>
      </c>
      <c r="C692" s="4">
        <v>684</v>
      </c>
      <c r="D692" s="4">
        <v>95</v>
      </c>
      <c r="E692" s="11">
        <v>18.899999999999999</v>
      </c>
      <c r="F692" s="17">
        <f t="shared" si="123"/>
        <v>-0.30555555555555597</v>
      </c>
      <c r="G692" s="17">
        <f t="shared" si="124"/>
        <v>-1.1000000000000014</v>
      </c>
      <c r="S692">
        <f t="shared" si="114"/>
        <v>0</v>
      </c>
      <c r="T692">
        <f t="shared" si="115"/>
        <v>18.899999999999999</v>
      </c>
      <c r="U692">
        <f t="shared" si="116"/>
        <v>5.2499999999999991</v>
      </c>
      <c r="W692">
        <f t="shared" si="117"/>
        <v>-302.5000000000004</v>
      </c>
      <c r="X692">
        <f t="shared" si="118"/>
        <v>135.9666</v>
      </c>
      <c r="Y692">
        <f t="shared" si="119"/>
        <v>14.913438194418747</v>
      </c>
      <c r="Z692">
        <f>Table1[[#This Row],[Accel (N)]]+Table1[[#This Row],[RR (N)]]+Table1[[#This Row],[Aero Drag (N)]]</f>
        <v>-151.61996180558165</v>
      </c>
      <c r="AA692">
        <f>Table1[[#This Row],[Total (N)]]*((E692/3.6)/1000)</f>
        <v>-0.79600479947930358</v>
      </c>
      <c r="AB692">
        <f>Table1[[#This Row],[Power (kW)]]*1000</f>
        <v>-796.00479947930353</v>
      </c>
      <c r="AC692">
        <f>(Table1[[#This Row],[Power (kW)]]*1000)*D692</f>
        <v>-75620.45595053384</v>
      </c>
      <c r="AD692" s="25">
        <f t="shared" si="120"/>
        <v>796.00479947930353</v>
      </c>
      <c r="AE692" s="25">
        <f t="shared" si="121"/>
        <v>0</v>
      </c>
      <c r="AF692" s="25">
        <f>SUM($AD$8:AD692)</f>
        <v>505763.62136798014</v>
      </c>
      <c r="AG692" s="25">
        <f>SUM($AE$8:AE692)</f>
        <v>1294352.1446659295</v>
      </c>
      <c r="AH692" s="25"/>
      <c r="AI692" s="38">
        <f>SUM($AD$598:AD692)</f>
        <v>122676.73125770495</v>
      </c>
      <c r="AJ692" s="38">
        <f>SUM($AE$598:AE692)</f>
        <v>337725.44319640478</v>
      </c>
      <c r="AK692" s="38">
        <f t="shared" si="122"/>
        <v>85873.711880393457</v>
      </c>
    </row>
    <row r="693" spans="2:37" x14ac:dyDescent="0.3">
      <c r="B693" s="4" t="s">
        <v>52</v>
      </c>
      <c r="C693" s="4">
        <v>685</v>
      </c>
      <c r="D693" s="4">
        <v>96</v>
      </c>
      <c r="E693" s="11">
        <v>18.899999999999999</v>
      </c>
      <c r="F693" s="17">
        <f t="shared" si="123"/>
        <v>0.33333333333333365</v>
      </c>
      <c r="G693" s="17">
        <f t="shared" si="124"/>
        <v>1.2000000000000011</v>
      </c>
      <c r="S693">
        <f t="shared" si="114"/>
        <v>0</v>
      </c>
      <c r="T693">
        <f t="shared" si="115"/>
        <v>18.899999999999999</v>
      </c>
      <c r="U693">
        <f t="shared" si="116"/>
        <v>5.2499999999999991</v>
      </c>
      <c r="W693">
        <f t="shared" si="117"/>
        <v>330.00000000000028</v>
      </c>
      <c r="X693">
        <f t="shared" si="118"/>
        <v>135.9666</v>
      </c>
      <c r="Y693">
        <f t="shared" si="119"/>
        <v>14.913438194418747</v>
      </c>
      <c r="Z693">
        <f>Table1[[#This Row],[Accel (N)]]+Table1[[#This Row],[RR (N)]]+Table1[[#This Row],[Aero Drag (N)]]</f>
        <v>480.88003819441906</v>
      </c>
      <c r="AA693">
        <f>Table1[[#This Row],[Total (N)]]*((E693/3.6)/1000)</f>
        <v>2.5246202005206997</v>
      </c>
      <c r="AB693">
        <f>Table1[[#This Row],[Power (kW)]]*1000</f>
        <v>2524.6202005206997</v>
      </c>
      <c r="AC693">
        <f>(Table1[[#This Row],[Power (kW)]]*1000)*D693</f>
        <v>242363.53924998717</v>
      </c>
      <c r="AD693" s="25">
        <f t="shared" si="120"/>
        <v>0</v>
      </c>
      <c r="AE693" s="25">
        <f t="shared" si="121"/>
        <v>2524.6202005206997</v>
      </c>
      <c r="AF693" s="25">
        <f>SUM($AD$8:AD693)</f>
        <v>505763.62136798014</v>
      </c>
      <c r="AG693" s="25">
        <f>SUM($AE$8:AE693)</f>
        <v>1296876.7648664501</v>
      </c>
      <c r="AH693" s="25"/>
      <c r="AI693" s="38">
        <f>SUM($AD$598:AD693)</f>
        <v>122676.73125770495</v>
      </c>
      <c r="AJ693" s="38">
        <f>SUM($AE$598:AE693)</f>
        <v>340250.06339692546</v>
      </c>
      <c r="AK693" s="38">
        <f t="shared" si="122"/>
        <v>85873.711880393457</v>
      </c>
    </row>
    <row r="694" spans="2:37" x14ac:dyDescent="0.3">
      <c r="B694" s="4" t="s">
        <v>52</v>
      </c>
      <c r="C694" s="4">
        <v>686</v>
      </c>
      <c r="D694" s="4">
        <v>97</v>
      </c>
      <c r="E694" s="11">
        <v>21.3</v>
      </c>
      <c r="F694" s="17">
        <f t="shared" si="123"/>
        <v>0.69444444444444442</v>
      </c>
      <c r="G694" s="17">
        <f t="shared" si="124"/>
        <v>2.5</v>
      </c>
      <c r="S694">
        <f t="shared" si="114"/>
        <v>0</v>
      </c>
      <c r="T694">
        <f t="shared" si="115"/>
        <v>21.3</v>
      </c>
      <c r="U694">
        <f t="shared" si="116"/>
        <v>5.916666666666667</v>
      </c>
      <c r="W694">
        <f t="shared" si="117"/>
        <v>687.5</v>
      </c>
      <c r="X694">
        <f t="shared" si="118"/>
        <v>135.9666</v>
      </c>
      <c r="Y694">
        <f t="shared" si="119"/>
        <v>18.941456774518755</v>
      </c>
      <c r="Z694">
        <f>Table1[[#This Row],[Accel (N)]]+Table1[[#This Row],[RR (N)]]+Table1[[#This Row],[Aero Drag (N)]]</f>
        <v>842.40805677451874</v>
      </c>
      <c r="AA694">
        <f>Table1[[#This Row],[Total (N)]]*((E694/3.6)/1000)</f>
        <v>4.9842476692492363</v>
      </c>
      <c r="AB694">
        <f>Table1[[#This Row],[Power (kW)]]*1000</f>
        <v>4984.2476692492364</v>
      </c>
      <c r="AC694">
        <f>(Table1[[#This Row],[Power (kW)]]*1000)*D694</f>
        <v>483472.02391717595</v>
      </c>
      <c r="AD694" s="25">
        <f t="shared" si="120"/>
        <v>0</v>
      </c>
      <c r="AE694" s="25">
        <f t="shared" si="121"/>
        <v>4984.2476692492364</v>
      </c>
      <c r="AF694" s="25">
        <f>SUM($AD$8:AD694)</f>
        <v>505763.62136798014</v>
      </c>
      <c r="AG694" s="25">
        <f>SUM($AE$8:AE694)</f>
        <v>1301861.0125356994</v>
      </c>
      <c r="AH694" s="25"/>
      <c r="AI694" s="38">
        <f>SUM($AD$598:AD694)</f>
        <v>122676.73125770495</v>
      </c>
      <c r="AJ694" s="38">
        <f>SUM($AE$598:AE694)</f>
        <v>345234.31106617471</v>
      </c>
      <c r="AK694" s="38">
        <f t="shared" si="122"/>
        <v>85873.711880393457</v>
      </c>
    </row>
    <row r="695" spans="2:37" x14ac:dyDescent="0.3">
      <c r="B695" s="4" t="s">
        <v>52</v>
      </c>
      <c r="C695" s="4">
        <v>687</v>
      </c>
      <c r="D695" s="4">
        <v>98</v>
      </c>
      <c r="E695" s="11">
        <v>23.9</v>
      </c>
      <c r="F695" s="17">
        <f t="shared" si="123"/>
        <v>0.63888888888888862</v>
      </c>
      <c r="G695" s="17">
        <f t="shared" si="124"/>
        <v>2.2999999999999989</v>
      </c>
      <c r="S695">
        <f t="shared" si="114"/>
        <v>0</v>
      </c>
      <c r="T695">
        <f t="shared" si="115"/>
        <v>23.9</v>
      </c>
      <c r="U695">
        <f t="shared" si="116"/>
        <v>6.6388888888888884</v>
      </c>
      <c r="W695">
        <f t="shared" si="117"/>
        <v>632.49999999999977</v>
      </c>
      <c r="X695">
        <f t="shared" si="118"/>
        <v>135.9666</v>
      </c>
      <c r="Y695">
        <f t="shared" si="119"/>
        <v>23.847890683446529</v>
      </c>
      <c r="Z695">
        <f>Table1[[#This Row],[Accel (N)]]+Table1[[#This Row],[RR (N)]]+Table1[[#This Row],[Aero Drag (N)]]</f>
        <v>792.31449068344625</v>
      </c>
      <c r="AA695">
        <f>Table1[[#This Row],[Total (N)]]*((E695/3.6)/1000)</f>
        <v>5.26008786870399</v>
      </c>
      <c r="AB695">
        <f>Table1[[#This Row],[Power (kW)]]*1000</f>
        <v>5260.0878687039904</v>
      </c>
      <c r="AC695">
        <f>(Table1[[#This Row],[Power (kW)]]*1000)*D695</f>
        <v>515488.61113299103</v>
      </c>
      <c r="AD695" s="25">
        <f t="shared" si="120"/>
        <v>0</v>
      </c>
      <c r="AE695" s="25">
        <f t="shared" si="121"/>
        <v>5260.0878687039904</v>
      </c>
      <c r="AF695" s="25">
        <f>SUM($AD$8:AD695)</f>
        <v>505763.62136798014</v>
      </c>
      <c r="AG695" s="25">
        <f>SUM($AE$8:AE695)</f>
        <v>1307121.1004044034</v>
      </c>
      <c r="AH695" s="25"/>
      <c r="AI695" s="38">
        <f>SUM($AD$598:AD695)</f>
        <v>122676.73125770495</v>
      </c>
      <c r="AJ695" s="38">
        <f>SUM($AE$598:AE695)</f>
        <v>350494.3989348787</v>
      </c>
      <c r="AK695" s="38">
        <f t="shared" si="122"/>
        <v>85873.711880393457</v>
      </c>
    </row>
    <row r="696" spans="2:37" x14ac:dyDescent="0.3">
      <c r="B696" s="4" t="s">
        <v>52</v>
      </c>
      <c r="C696" s="4">
        <v>688</v>
      </c>
      <c r="D696" s="4">
        <v>99</v>
      </c>
      <c r="E696" s="11">
        <v>25.9</v>
      </c>
      <c r="F696" s="17">
        <f t="shared" si="123"/>
        <v>0.625</v>
      </c>
      <c r="G696" s="17">
        <f t="shared" si="124"/>
        <v>2.25</v>
      </c>
      <c r="S696">
        <f t="shared" si="114"/>
        <v>0</v>
      </c>
      <c r="T696">
        <f t="shared" si="115"/>
        <v>25.9</v>
      </c>
      <c r="U696">
        <f t="shared" si="116"/>
        <v>7.1944444444444438</v>
      </c>
      <c r="W696">
        <f t="shared" si="117"/>
        <v>618.75</v>
      </c>
      <c r="X696">
        <f t="shared" si="118"/>
        <v>135.9666</v>
      </c>
      <c r="Y696">
        <f t="shared" si="119"/>
        <v>28.006168570863192</v>
      </c>
      <c r="Z696">
        <f>Table1[[#This Row],[Accel (N)]]+Table1[[#This Row],[RR (N)]]+Table1[[#This Row],[Aero Drag (N)]]</f>
        <v>782.7227685708632</v>
      </c>
      <c r="AA696">
        <f>Table1[[#This Row],[Total (N)]]*((E696/3.6)/1000)</f>
        <v>5.6312554738848206</v>
      </c>
      <c r="AB696">
        <f>Table1[[#This Row],[Power (kW)]]*1000</f>
        <v>5631.2554738848203</v>
      </c>
      <c r="AC696">
        <f>(Table1[[#This Row],[Power (kW)]]*1000)*D696</f>
        <v>557494.29191459715</v>
      </c>
      <c r="AD696" s="25">
        <f t="shared" si="120"/>
        <v>0</v>
      </c>
      <c r="AE696" s="25">
        <f t="shared" si="121"/>
        <v>5631.2554738848203</v>
      </c>
      <c r="AF696" s="25">
        <f>SUM($AD$8:AD696)</f>
        <v>505763.62136798014</v>
      </c>
      <c r="AG696" s="25">
        <f>SUM($AE$8:AE696)</f>
        <v>1312752.3558782882</v>
      </c>
      <c r="AH696" s="25"/>
      <c r="AI696" s="38">
        <f>SUM($AD$598:AD696)</f>
        <v>122676.73125770495</v>
      </c>
      <c r="AJ696" s="38">
        <f>SUM($AE$598:AE696)</f>
        <v>356125.65440876351</v>
      </c>
      <c r="AK696" s="38">
        <f t="shared" si="122"/>
        <v>85873.711880393457</v>
      </c>
    </row>
    <row r="697" spans="2:37" x14ac:dyDescent="0.3">
      <c r="B697" s="4" t="s">
        <v>52</v>
      </c>
      <c r="C697" s="4">
        <v>689</v>
      </c>
      <c r="D697" s="4">
        <v>100</v>
      </c>
      <c r="E697" s="11">
        <v>28.4</v>
      </c>
      <c r="F697" s="17">
        <f t="shared" si="123"/>
        <v>0.61111111111111138</v>
      </c>
      <c r="G697" s="17">
        <f t="shared" si="124"/>
        <v>2.2000000000000011</v>
      </c>
      <c r="S697">
        <f t="shared" si="114"/>
        <v>0</v>
      </c>
      <c r="T697">
        <f t="shared" si="115"/>
        <v>28.4</v>
      </c>
      <c r="U697">
        <f t="shared" si="116"/>
        <v>7.8888888888888884</v>
      </c>
      <c r="W697">
        <f t="shared" si="117"/>
        <v>605.00000000000023</v>
      </c>
      <c r="X697">
        <f t="shared" si="118"/>
        <v>135.9666</v>
      </c>
      <c r="Y697">
        <f t="shared" si="119"/>
        <v>33.673700932477779</v>
      </c>
      <c r="Z697">
        <f>Table1[[#This Row],[Accel (N)]]+Table1[[#This Row],[RR (N)]]+Table1[[#This Row],[Aero Drag (N)]]</f>
        <v>774.640300932478</v>
      </c>
      <c r="AA697">
        <f>Table1[[#This Row],[Total (N)]]*((E697/3.6)/1000)</f>
        <v>6.1110512629117704</v>
      </c>
      <c r="AB697">
        <f>Table1[[#This Row],[Power (kW)]]*1000</f>
        <v>6111.0512629117702</v>
      </c>
      <c r="AC697">
        <f>(Table1[[#This Row],[Power (kW)]]*1000)*D697</f>
        <v>611105.126291177</v>
      </c>
      <c r="AD697" s="25">
        <f t="shared" si="120"/>
        <v>0</v>
      </c>
      <c r="AE697" s="25">
        <f t="shared" si="121"/>
        <v>6111.0512629117702</v>
      </c>
      <c r="AF697" s="25">
        <f>SUM($AD$8:AD697)</f>
        <v>505763.62136798014</v>
      </c>
      <c r="AG697" s="25">
        <f>SUM($AE$8:AE697)</f>
        <v>1318863.4071412</v>
      </c>
      <c r="AH697" s="25"/>
      <c r="AI697" s="38">
        <f>SUM($AD$598:AD697)</f>
        <v>122676.73125770495</v>
      </c>
      <c r="AJ697" s="38">
        <f>SUM($AE$598:AE697)</f>
        <v>362236.70567167527</v>
      </c>
      <c r="AK697" s="38">
        <f t="shared" si="122"/>
        <v>85873.711880393457</v>
      </c>
    </row>
    <row r="698" spans="2:37" x14ac:dyDescent="0.3">
      <c r="B698" s="4" t="s">
        <v>52</v>
      </c>
      <c r="C698" s="4">
        <v>690</v>
      </c>
      <c r="D698" s="4">
        <v>101</v>
      </c>
      <c r="E698" s="11">
        <v>30.3</v>
      </c>
      <c r="F698" s="17">
        <f t="shared" si="123"/>
        <v>0.34722222222222221</v>
      </c>
      <c r="G698" s="17">
        <f t="shared" si="124"/>
        <v>1.25</v>
      </c>
      <c r="S698">
        <f t="shared" si="114"/>
        <v>0</v>
      </c>
      <c r="T698">
        <f t="shared" si="115"/>
        <v>30.3</v>
      </c>
      <c r="U698">
        <f t="shared" si="116"/>
        <v>8.4166666666666661</v>
      </c>
      <c r="W698">
        <f t="shared" si="117"/>
        <v>343.75</v>
      </c>
      <c r="X698">
        <f t="shared" si="118"/>
        <v>135.9666</v>
      </c>
      <c r="Y698">
        <f t="shared" si="119"/>
        <v>38.33005367126875</v>
      </c>
      <c r="Z698">
        <f>Table1[[#This Row],[Accel (N)]]+Table1[[#This Row],[RR (N)]]+Table1[[#This Row],[Aero Drag (N)]]</f>
        <v>518.0466536712687</v>
      </c>
      <c r="AA698">
        <f>Table1[[#This Row],[Total (N)]]*((E698/3.6)/1000)</f>
        <v>4.360226001733178</v>
      </c>
      <c r="AB698">
        <f>Table1[[#This Row],[Power (kW)]]*1000</f>
        <v>4360.2260017331782</v>
      </c>
      <c r="AC698">
        <f>(Table1[[#This Row],[Power (kW)]]*1000)*D698</f>
        <v>440382.82617505098</v>
      </c>
      <c r="AD698" s="25">
        <f t="shared" si="120"/>
        <v>0</v>
      </c>
      <c r="AE698" s="25">
        <f t="shared" si="121"/>
        <v>4360.2260017331782</v>
      </c>
      <c r="AF698" s="25">
        <f>SUM($AD$8:AD698)</f>
        <v>505763.62136798014</v>
      </c>
      <c r="AG698" s="25">
        <f>SUM($AE$8:AE698)</f>
        <v>1323223.6331429332</v>
      </c>
      <c r="AH698" s="25"/>
      <c r="AI698" s="38">
        <f>SUM($AD$598:AD698)</f>
        <v>122676.73125770495</v>
      </c>
      <c r="AJ698" s="38">
        <f>SUM($AE$598:AE698)</f>
        <v>366596.93167340843</v>
      </c>
      <c r="AK698" s="38">
        <f t="shared" si="122"/>
        <v>85873.711880393457</v>
      </c>
    </row>
    <row r="699" spans="2:37" x14ac:dyDescent="0.3">
      <c r="B699" s="4" t="s">
        <v>52</v>
      </c>
      <c r="C699" s="4">
        <v>691</v>
      </c>
      <c r="D699" s="4">
        <v>102</v>
      </c>
      <c r="E699" s="11">
        <v>30.9</v>
      </c>
      <c r="F699" s="17">
        <f t="shared" si="123"/>
        <v>0.1111111111111112</v>
      </c>
      <c r="G699" s="17">
        <f t="shared" si="124"/>
        <v>0.40000000000000036</v>
      </c>
      <c r="S699">
        <f t="shared" si="114"/>
        <v>0</v>
      </c>
      <c r="T699">
        <f t="shared" si="115"/>
        <v>30.9</v>
      </c>
      <c r="U699">
        <f t="shared" si="116"/>
        <v>8.5833333333333321</v>
      </c>
      <c r="W699">
        <f t="shared" si="117"/>
        <v>110.00000000000009</v>
      </c>
      <c r="X699">
        <f t="shared" si="118"/>
        <v>135.9666</v>
      </c>
      <c r="Y699">
        <f t="shared" si="119"/>
        <v>39.863105518918744</v>
      </c>
      <c r="Z699">
        <f>Table1[[#This Row],[Accel (N)]]+Table1[[#This Row],[RR (N)]]+Table1[[#This Row],[Aero Drag (N)]]</f>
        <v>285.82970551891884</v>
      </c>
      <c r="AA699">
        <f>Table1[[#This Row],[Total (N)]]*((E699/3.6)/1000)</f>
        <v>2.4533716390373863</v>
      </c>
      <c r="AB699">
        <f>Table1[[#This Row],[Power (kW)]]*1000</f>
        <v>2453.3716390373861</v>
      </c>
      <c r="AC699">
        <f>(Table1[[#This Row],[Power (kW)]]*1000)*D699</f>
        <v>250243.90718181338</v>
      </c>
      <c r="AD699" s="25">
        <f t="shared" si="120"/>
        <v>0</v>
      </c>
      <c r="AE699" s="25">
        <f t="shared" si="121"/>
        <v>2453.3716390373861</v>
      </c>
      <c r="AF699" s="25">
        <f>SUM($AD$8:AD699)</f>
        <v>505763.62136798014</v>
      </c>
      <c r="AG699" s="25">
        <f>SUM($AE$8:AE699)</f>
        <v>1325677.0047819705</v>
      </c>
      <c r="AH699" s="25"/>
      <c r="AI699" s="38">
        <f>SUM($AD$598:AD699)</f>
        <v>122676.73125770495</v>
      </c>
      <c r="AJ699" s="38">
        <f>SUM($AE$598:AE699)</f>
        <v>369050.30331244582</v>
      </c>
      <c r="AK699" s="38">
        <f t="shared" si="122"/>
        <v>85873.711880393457</v>
      </c>
    </row>
    <row r="700" spans="2:37" x14ac:dyDescent="0.3">
      <c r="B700" s="4" t="s">
        <v>52</v>
      </c>
      <c r="C700" s="4">
        <v>692</v>
      </c>
      <c r="D700" s="4">
        <v>103</v>
      </c>
      <c r="E700" s="11">
        <v>31.1</v>
      </c>
      <c r="F700" s="17">
        <f t="shared" si="123"/>
        <v>0.12500000000000031</v>
      </c>
      <c r="G700" s="17">
        <f t="shared" si="124"/>
        <v>0.45000000000000107</v>
      </c>
      <c r="S700">
        <f t="shared" si="114"/>
        <v>0</v>
      </c>
      <c r="T700">
        <f t="shared" si="115"/>
        <v>31.1</v>
      </c>
      <c r="U700">
        <f t="shared" si="116"/>
        <v>8.6388888888888893</v>
      </c>
      <c r="W700">
        <f t="shared" si="117"/>
        <v>123.7500000000003</v>
      </c>
      <c r="X700">
        <f t="shared" si="118"/>
        <v>135.9666</v>
      </c>
      <c r="Y700">
        <f t="shared" si="119"/>
        <v>40.380802765946541</v>
      </c>
      <c r="Z700">
        <f>Table1[[#This Row],[Accel (N)]]+Table1[[#This Row],[RR (N)]]+Table1[[#This Row],[Aero Drag (N)]]</f>
        <v>300.09740276594687</v>
      </c>
      <c r="AA700">
        <f>Table1[[#This Row],[Total (N)]]*((E700/3.6)/1000)</f>
        <v>2.5925081183391518</v>
      </c>
      <c r="AB700">
        <f>Table1[[#This Row],[Power (kW)]]*1000</f>
        <v>2592.5081183391517</v>
      </c>
      <c r="AC700">
        <f>(Table1[[#This Row],[Power (kW)]]*1000)*D700</f>
        <v>267028.33618893265</v>
      </c>
      <c r="AD700" s="25">
        <f t="shared" si="120"/>
        <v>0</v>
      </c>
      <c r="AE700" s="25">
        <f t="shared" si="121"/>
        <v>2592.5081183391517</v>
      </c>
      <c r="AF700" s="25">
        <f>SUM($AD$8:AD700)</f>
        <v>505763.62136798014</v>
      </c>
      <c r="AG700" s="25">
        <f>SUM($AE$8:AE700)</f>
        <v>1328269.5129003096</v>
      </c>
      <c r="AH700" s="25"/>
      <c r="AI700" s="38">
        <f>SUM($AD$598:AD700)</f>
        <v>122676.73125770495</v>
      </c>
      <c r="AJ700" s="38">
        <f>SUM($AE$598:AE700)</f>
        <v>371642.81143078499</v>
      </c>
      <c r="AK700" s="38">
        <f t="shared" si="122"/>
        <v>85873.711880393457</v>
      </c>
    </row>
    <row r="701" spans="2:37" x14ac:dyDescent="0.3">
      <c r="B701" s="4" t="s">
        <v>52</v>
      </c>
      <c r="C701" s="4">
        <v>693</v>
      </c>
      <c r="D701" s="4">
        <v>104</v>
      </c>
      <c r="E701" s="11">
        <v>31.8</v>
      </c>
      <c r="F701" s="17">
        <f t="shared" si="123"/>
        <v>0.2222222222222224</v>
      </c>
      <c r="G701" s="17">
        <f t="shared" si="124"/>
        <v>0.80000000000000071</v>
      </c>
      <c r="S701">
        <f t="shared" si="114"/>
        <v>0</v>
      </c>
      <c r="T701">
        <f t="shared" si="115"/>
        <v>31.8</v>
      </c>
      <c r="U701">
        <f t="shared" si="116"/>
        <v>8.8333333333333339</v>
      </c>
      <c r="W701">
        <f t="shared" si="117"/>
        <v>220.00000000000017</v>
      </c>
      <c r="X701">
        <f t="shared" si="118"/>
        <v>135.9666</v>
      </c>
      <c r="Y701">
        <f t="shared" si="119"/>
        <v>42.219045490675008</v>
      </c>
      <c r="Z701">
        <f>Table1[[#This Row],[Accel (N)]]+Table1[[#This Row],[RR (N)]]+Table1[[#This Row],[Aero Drag (N)]]</f>
        <v>398.1856454906752</v>
      </c>
      <c r="AA701">
        <f>Table1[[#This Row],[Total (N)]]*((E701/3.6)/1000)</f>
        <v>3.5173065351676311</v>
      </c>
      <c r="AB701">
        <f>Table1[[#This Row],[Power (kW)]]*1000</f>
        <v>3517.306535167631</v>
      </c>
      <c r="AC701">
        <f>(Table1[[#This Row],[Power (kW)]]*1000)*D701</f>
        <v>365799.8796574336</v>
      </c>
      <c r="AD701" s="25">
        <f t="shared" si="120"/>
        <v>0</v>
      </c>
      <c r="AE701" s="25">
        <f t="shared" si="121"/>
        <v>3517.306535167631</v>
      </c>
      <c r="AF701" s="25">
        <f>SUM($AD$8:AD701)</f>
        <v>505763.62136798014</v>
      </c>
      <c r="AG701" s="25">
        <f>SUM($AE$8:AE701)</f>
        <v>1331786.8194354773</v>
      </c>
      <c r="AH701" s="25"/>
      <c r="AI701" s="38">
        <f>SUM($AD$598:AD701)</f>
        <v>122676.73125770495</v>
      </c>
      <c r="AJ701" s="38">
        <f>SUM($AE$598:AE701)</f>
        <v>375160.11796595261</v>
      </c>
      <c r="AK701" s="38">
        <f t="shared" si="122"/>
        <v>85873.711880393457</v>
      </c>
    </row>
    <row r="702" spans="2:37" x14ac:dyDescent="0.3">
      <c r="B702" s="4" t="s">
        <v>52</v>
      </c>
      <c r="C702" s="4">
        <v>694</v>
      </c>
      <c r="D702" s="4">
        <v>105</v>
      </c>
      <c r="E702" s="11">
        <v>32.700000000000003</v>
      </c>
      <c r="F702" s="17">
        <f t="shared" si="123"/>
        <v>0.19444444444444473</v>
      </c>
      <c r="G702" s="17">
        <f t="shared" si="124"/>
        <v>0.70000000000000107</v>
      </c>
      <c r="S702">
        <f t="shared" si="114"/>
        <v>0</v>
      </c>
      <c r="T702">
        <f t="shared" si="115"/>
        <v>32.700000000000003</v>
      </c>
      <c r="U702">
        <f t="shared" si="116"/>
        <v>9.0833333333333339</v>
      </c>
      <c r="W702">
        <f t="shared" si="117"/>
        <v>192.50000000000028</v>
      </c>
      <c r="X702">
        <f t="shared" si="118"/>
        <v>135.9666</v>
      </c>
      <c r="Y702">
        <f t="shared" si="119"/>
        <v>44.642620102768767</v>
      </c>
      <c r="Z702">
        <f>Table1[[#This Row],[Accel (N)]]+Table1[[#This Row],[RR (N)]]+Table1[[#This Row],[Aero Drag (N)]]</f>
        <v>373.10922010276909</v>
      </c>
      <c r="AA702">
        <f>Table1[[#This Row],[Total (N)]]*((E702/3.6)/1000)</f>
        <v>3.3890754159334859</v>
      </c>
      <c r="AB702">
        <f>Table1[[#This Row],[Power (kW)]]*1000</f>
        <v>3389.0754159334861</v>
      </c>
      <c r="AC702">
        <f>(Table1[[#This Row],[Power (kW)]]*1000)*D702</f>
        <v>355852.91867301601</v>
      </c>
      <c r="AD702" s="25">
        <f t="shared" si="120"/>
        <v>0</v>
      </c>
      <c r="AE702" s="25">
        <f t="shared" si="121"/>
        <v>3389.0754159334861</v>
      </c>
      <c r="AF702" s="25">
        <f>SUM($AD$8:AD702)</f>
        <v>505763.62136798014</v>
      </c>
      <c r="AG702" s="25">
        <f>SUM($AE$8:AE702)</f>
        <v>1335175.8948514108</v>
      </c>
      <c r="AH702" s="25"/>
      <c r="AI702" s="38">
        <f>SUM($AD$598:AD702)</f>
        <v>122676.73125770495</v>
      </c>
      <c r="AJ702" s="38">
        <f>SUM($AE$598:AE702)</f>
        <v>378549.19338188611</v>
      </c>
      <c r="AK702" s="38">
        <f t="shared" si="122"/>
        <v>85873.711880393457</v>
      </c>
    </row>
    <row r="703" spans="2:37" x14ac:dyDescent="0.3">
      <c r="B703" s="4" t="s">
        <v>52</v>
      </c>
      <c r="C703" s="4">
        <v>695</v>
      </c>
      <c r="D703" s="4">
        <v>106</v>
      </c>
      <c r="E703" s="11">
        <v>33.200000000000003</v>
      </c>
      <c r="F703" s="17">
        <f t="shared" si="123"/>
        <v>-4.1666666666667261E-2</v>
      </c>
      <c r="G703" s="17">
        <f t="shared" si="124"/>
        <v>-0.15000000000000213</v>
      </c>
      <c r="S703">
        <f t="shared" si="114"/>
        <v>0</v>
      </c>
      <c r="T703">
        <f t="shared" si="115"/>
        <v>33.200000000000003</v>
      </c>
      <c r="U703">
        <f t="shared" si="116"/>
        <v>9.2222222222222232</v>
      </c>
      <c r="W703">
        <f t="shared" si="117"/>
        <v>-41.25000000000059</v>
      </c>
      <c r="X703">
        <f t="shared" si="118"/>
        <v>135.9666</v>
      </c>
      <c r="Y703">
        <f t="shared" si="119"/>
        <v>46.018275287411129</v>
      </c>
      <c r="Z703">
        <f>Table1[[#This Row],[Accel (N)]]+Table1[[#This Row],[RR (N)]]+Table1[[#This Row],[Aero Drag (N)]]</f>
        <v>140.73487528741055</v>
      </c>
      <c r="AA703">
        <f>Table1[[#This Row],[Total (N)]]*((E703/3.6)/1000)</f>
        <v>1.2978882943172307</v>
      </c>
      <c r="AB703">
        <f>Table1[[#This Row],[Power (kW)]]*1000</f>
        <v>1297.8882943172307</v>
      </c>
      <c r="AC703">
        <f>(Table1[[#This Row],[Power (kW)]]*1000)*D703</f>
        <v>137576.15919762646</v>
      </c>
      <c r="AD703" s="25">
        <f t="shared" si="120"/>
        <v>0</v>
      </c>
      <c r="AE703" s="25">
        <f t="shared" si="121"/>
        <v>1297.8882943172307</v>
      </c>
      <c r="AF703" s="25">
        <f>SUM($AD$8:AD703)</f>
        <v>505763.62136798014</v>
      </c>
      <c r="AG703" s="25">
        <f>SUM($AE$8:AE703)</f>
        <v>1336473.7831457281</v>
      </c>
      <c r="AH703" s="25"/>
      <c r="AI703" s="38">
        <f>SUM($AD$598:AD703)</f>
        <v>122676.73125770495</v>
      </c>
      <c r="AJ703" s="38">
        <f>SUM($AE$598:AE703)</f>
        <v>379847.08167620335</v>
      </c>
      <c r="AK703" s="38">
        <f t="shared" si="122"/>
        <v>85873.711880393457</v>
      </c>
    </row>
    <row r="704" spans="2:37" x14ac:dyDescent="0.3">
      <c r="B704" s="4" t="s">
        <v>52</v>
      </c>
      <c r="C704" s="4">
        <v>696</v>
      </c>
      <c r="D704" s="4">
        <v>107</v>
      </c>
      <c r="E704" s="11">
        <v>32.4</v>
      </c>
      <c r="F704" s="17">
        <f t="shared" si="123"/>
        <v>-0.6805555555555558</v>
      </c>
      <c r="G704" s="17">
        <f t="shared" si="124"/>
        <v>-2.4500000000000011</v>
      </c>
      <c r="S704">
        <f t="shared" si="114"/>
        <v>0</v>
      </c>
      <c r="T704">
        <f t="shared" si="115"/>
        <v>32.4</v>
      </c>
      <c r="U704">
        <f t="shared" si="116"/>
        <v>9</v>
      </c>
      <c r="W704">
        <f t="shared" si="117"/>
        <v>-673.75000000000023</v>
      </c>
      <c r="X704">
        <f t="shared" si="118"/>
        <v>135.9666</v>
      </c>
      <c r="Y704">
        <f t="shared" si="119"/>
        <v>43.827246938700007</v>
      </c>
      <c r="Z704">
        <f>Table1[[#This Row],[Accel (N)]]+Table1[[#This Row],[RR (N)]]+Table1[[#This Row],[Aero Drag (N)]]</f>
        <v>-493.95615306130026</v>
      </c>
      <c r="AA704">
        <f>Table1[[#This Row],[Total (N)]]*((E704/3.6)/1000)</f>
        <v>-4.4456053775517024</v>
      </c>
      <c r="AB704">
        <f>Table1[[#This Row],[Power (kW)]]*1000</f>
        <v>-4445.6053775517021</v>
      </c>
      <c r="AC704">
        <f>(Table1[[#This Row],[Power (kW)]]*1000)*D704</f>
        <v>-475679.7753980321</v>
      </c>
      <c r="AD704" s="25">
        <f t="shared" si="120"/>
        <v>4445.6053775517021</v>
      </c>
      <c r="AE704" s="25">
        <f t="shared" si="121"/>
        <v>0</v>
      </c>
      <c r="AF704" s="25">
        <f>SUM($AD$8:AD704)</f>
        <v>510209.22674553184</v>
      </c>
      <c r="AG704" s="25">
        <f>SUM($AE$8:AE704)</f>
        <v>1336473.7831457281</v>
      </c>
      <c r="AH704" s="25"/>
      <c r="AI704" s="38">
        <f>SUM($AD$598:AD704)</f>
        <v>127122.33663525665</v>
      </c>
      <c r="AJ704" s="38">
        <f>SUM($AE$598:AE704)</f>
        <v>379847.08167620335</v>
      </c>
      <c r="AK704" s="38">
        <f t="shared" si="122"/>
        <v>88985.635644679656</v>
      </c>
    </row>
    <row r="705" spans="2:37" x14ac:dyDescent="0.3">
      <c r="B705" s="4" t="s">
        <v>52</v>
      </c>
      <c r="C705" s="4">
        <v>697</v>
      </c>
      <c r="D705" s="4">
        <v>108</v>
      </c>
      <c r="E705" s="11">
        <v>28.3</v>
      </c>
      <c r="F705" s="17">
        <f t="shared" si="123"/>
        <v>-0.9166666666666663</v>
      </c>
      <c r="G705" s="17">
        <f t="shared" si="124"/>
        <v>-3.2999999999999989</v>
      </c>
      <c r="S705">
        <f t="shared" si="114"/>
        <v>0</v>
      </c>
      <c r="T705">
        <f t="shared" si="115"/>
        <v>28.3</v>
      </c>
      <c r="U705">
        <f t="shared" si="116"/>
        <v>7.8611111111111107</v>
      </c>
      <c r="W705">
        <f t="shared" si="117"/>
        <v>-907.49999999999966</v>
      </c>
      <c r="X705">
        <f t="shared" si="118"/>
        <v>135.9666</v>
      </c>
      <c r="Y705">
        <f t="shared" si="119"/>
        <v>33.436979691296528</v>
      </c>
      <c r="Z705">
        <f>Table1[[#This Row],[Accel (N)]]+Table1[[#This Row],[RR (N)]]+Table1[[#This Row],[Aero Drag (N)]]</f>
        <v>-738.09642030870316</v>
      </c>
      <c r="AA705">
        <f>Table1[[#This Row],[Total (N)]]*((E705/3.6)/1000)</f>
        <v>-5.802257970760083</v>
      </c>
      <c r="AB705">
        <f>Table1[[#This Row],[Power (kW)]]*1000</f>
        <v>-5802.2579707600826</v>
      </c>
      <c r="AC705">
        <f>(Table1[[#This Row],[Power (kW)]]*1000)*D705</f>
        <v>-626643.86084208894</v>
      </c>
      <c r="AD705" s="25">
        <f t="shared" si="120"/>
        <v>5802.2579707600826</v>
      </c>
      <c r="AE705" s="25">
        <f t="shared" si="121"/>
        <v>0</v>
      </c>
      <c r="AF705" s="25">
        <f>SUM($AD$8:AD705)</f>
        <v>516011.48471629195</v>
      </c>
      <c r="AG705" s="25">
        <f>SUM($AE$8:AE705)</f>
        <v>1336473.7831457281</v>
      </c>
      <c r="AH705" s="25"/>
      <c r="AI705" s="38">
        <f>SUM($AD$598:AD705)</f>
        <v>132924.59460601673</v>
      </c>
      <c r="AJ705" s="38">
        <f>SUM($AE$598:AE705)</f>
        <v>379847.08167620335</v>
      </c>
      <c r="AK705" s="38">
        <f t="shared" si="122"/>
        <v>93047.216224211705</v>
      </c>
    </row>
    <row r="706" spans="2:37" x14ac:dyDescent="0.3">
      <c r="B706" s="4" t="s">
        <v>52</v>
      </c>
      <c r="C706" s="4">
        <v>698</v>
      </c>
      <c r="D706" s="4">
        <v>109</v>
      </c>
      <c r="E706" s="11">
        <v>25.8</v>
      </c>
      <c r="F706" s="17">
        <f t="shared" si="123"/>
        <v>-0.7222222222222221</v>
      </c>
      <c r="G706" s="17">
        <f t="shared" si="124"/>
        <v>-2.5999999999999996</v>
      </c>
      <c r="S706">
        <f t="shared" si="114"/>
        <v>0</v>
      </c>
      <c r="T706">
        <f t="shared" si="115"/>
        <v>25.8</v>
      </c>
      <c r="U706">
        <f t="shared" si="116"/>
        <v>7.166666666666667</v>
      </c>
      <c r="W706">
        <f t="shared" si="117"/>
        <v>-714.99999999999989</v>
      </c>
      <c r="X706">
        <f t="shared" si="118"/>
        <v>135.9666</v>
      </c>
      <c r="Y706">
        <f t="shared" si="119"/>
        <v>27.790322218675005</v>
      </c>
      <c r="Z706">
        <f>Table1[[#This Row],[Accel (N)]]+Table1[[#This Row],[RR (N)]]+Table1[[#This Row],[Aero Drag (N)]]</f>
        <v>-551.24307778132493</v>
      </c>
      <c r="AA706">
        <f>Table1[[#This Row],[Total (N)]]*((E706/3.6)/1000)</f>
        <v>-3.9505753907661618</v>
      </c>
      <c r="AB706">
        <f>Table1[[#This Row],[Power (kW)]]*1000</f>
        <v>-3950.5753907661619</v>
      </c>
      <c r="AC706">
        <f>(Table1[[#This Row],[Power (kW)]]*1000)*D706</f>
        <v>-430612.71759351162</v>
      </c>
      <c r="AD706" s="25">
        <f t="shared" si="120"/>
        <v>3950.5753907661619</v>
      </c>
      <c r="AE706" s="25">
        <f t="shared" si="121"/>
        <v>0</v>
      </c>
      <c r="AF706" s="25">
        <f>SUM($AD$8:AD706)</f>
        <v>519962.06010705809</v>
      </c>
      <c r="AG706" s="25">
        <f>SUM($AE$8:AE706)</f>
        <v>1336473.7831457281</v>
      </c>
      <c r="AH706" s="25"/>
      <c r="AI706" s="38">
        <f>SUM($AD$598:AD706)</f>
        <v>136875.1699967829</v>
      </c>
      <c r="AJ706" s="38">
        <f>SUM($AE$598:AE706)</f>
        <v>379847.08167620335</v>
      </c>
      <c r="AK706" s="38">
        <f t="shared" si="122"/>
        <v>95812.618997748024</v>
      </c>
    </row>
    <row r="707" spans="2:37" x14ac:dyDescent="0.3">
      <c r="B707" s="4" t="s">
        <v>52</v>
      </c>
      <c r="C707" s="4">
        <v>699</v>
      </c>
      <c r="D707" s="4">
        <v>110</v>
      </c>
      <c r="E707" s="11">
        <v>23.1</v>
      </c>
      <c r="F707" s="17">
        <f t="shared" si="123"/>
        <v>-0.55555555555555558</v>
      </c>
      <c r="G707" s="17">
        <f t="shared" si="124"/>
        <v>-2</v>
      </c>
      <c r="S707">
        <f t="shared" si="114"/>
        <v>0</v>
      </c>
      <c r="T707">
        <f t="shared" si="115"/>
        <v>23.1</v>
      </c>
      <c r="U707">
        <f t="shared" si="116"/>
        <v>6.416666666666667</v>
      </c>
      <c r="W707">
        <f t="shared" si="117"/>
        <v>-550</v>
      </c>
      <c r="X707">
        <f t="shared" si="118"/>
        <v>135.9666</v>
      </c>
      <c r="Y707">
        <f t="shared" si="119"/>
        <v>22.278099031168754</v>
      </c>
      <c r="Z707">
        <f>Table1[[#This Row],[Accel (N)]]+Table1[[#This Row],[RR (N)]]+Table1[[#This Row],[Aero Drag (N)]]</f>
        <v>-391.75530096883125</v>
      </c>
      <c r="AA707">
        <f>Table1[[#This Row],[Total (N)]]*((E707/3.6)/1000)</f>
        <v>-2.5137631812166674</v>
      </c>
      <c r="AB707">
        <f>Table1[[#This Row],[Power (kW)]]*1000</f>
        <v>-2513.7631812166674</v>
      </c>
      <c r="AC707">
        <f>(Table1[[#This Row],[Power (kW)]]*1000)*D707</f>
        <v>-276513.94993383338</v>
      </c>
      <c r="AD707" s="25">
        <f t="shared" si="120"/>
        <v>2513.7631812166674</v>
      </c>
      <c r="AE707" s="25">
        <f t="shared" si="121"/>
        <v>0</v>
      </c>
      <c r="AF707" s="25">
        <f>SUM($AD$8:AD707)</f>
        <v>522475.82328827475</v>
      </c>
      <c r="AG707" s="25">
        <f>SUM($AE$8:AE707)</f>
        <v>1336473.7831457281</v>
      </c>
      <c r="AH707" s="25"/>
      <c r="AI707" s="38">
        <f>SUM($AD$598:AD707)</f>
        <v>139388.93317799957</v>
      </c>
      <c r="AJ707" s="38">
        <f>SUM($AE$598:AE707)</f>
        <v>379847.08167620335</v>
      </c>
      <c r="AK707" s="38">
        <f t="shared" si="122"/>
        <v>97572.253224599699</v>
      </c>
    </row>
    <row r="708" spans="2:37" x14ac:dyDescent="0.3">
      <c r="B708" s="4" t="s">
        <v>52</v>
      </c>
      <c r="C708" s="4">
        <v>700</v>
      </c>
      <c r="D708" s="4">
        <v>111</v>
      </c>
      <c r="E708" s="11">
        <v>21.8</v>
      </c>
      <c r="F708" s="17">
        <f t="shared" si="123"/>
        <v>-0.26388888888888917</v>
      </c>
      <c r="G708" s="17">
        <f t="shared" si="124"/>
        <v>-0.95000000000000107</v>
      </c>
      <c r="S708">
        <f t="shared" si="114"/>
        <v>0</v>
      </c>
      <c r="T708">
        <f t="shared" si="115"/>
        <v>21.8</v>
      </c>
      <c r="U708">
        <f t="shared" si="116"/>
        <v>6.0555555555555554</v>
      </c>
      <c r="W708">
        <f t="shared" si="117"/>
        <v>-261.25000000000028</v>
      </c>
      <c r="X708">
        <f t="shared" si="118"/>
        <v>135.9666</v>
      </c>
      <c r="Y708">
        <f t="shared" si="119"/>
        <v>19.841164490119446</v>
      </c>
      <c r="Z708">
        <f>Table1[[#This Row],[Accel (N)]]+Table1[[#This Row],[RR (N)]]+Table1[[#This Row],[Aero Drag (N)]]</f>
        <v>-105.44223550988085</v>
      </c>
      <c r="AA708">
        <f>Table1[[#This Row],[Total (N)]]*((E708/3.6)/1000)</f>
        <v>-0.63851131503205616</v>
      </c>
      <c r="AB708">
        <f>Table1[[#This Row],[Power (kW)]]*1000</f>
        <v>-638.51131503205613</v>
      </c>
      <c r="AC708">
        <f>(Table1[[#This Row],[Power (kW)]]*1000)*D708</f>
        <v>-70874.755968558224</v>
      </c>
      <c r="AD708" s="25">
        <f t="shared" si="120"/>
        <v>638.51131503205613</v>
      </c>
      <c r="AE708" s="25">
        <f t="shared" si="121"/>
        <v>0</v>
      </c>
      <c r="AF708" s="25">
        <f>SUM($AD$8:AD708)</f>
        <v>523114.33460330684</v>
      </c>
      <c r="AG708" s="25">
        <f>SUM($AE$8:AE708)</f>
        <v>1336473.7831457281</v>
      </c>
      <c r="AH708" s="25"/>
      <c r="AI708" s="38">
        <f>SUM($AD$598:AD708)</f>
        <v>140027.44449303162</v>
      </c>
      <c r="AJ708" s="38">
        <f>SUM($AE$598:AE708)</f>
        <v>379847.08167620335</v>
      </c>
      <c r="AK708" s="38">
        <f t="shared" si="122"/>
        <v>98019.211145122128</v>
      </c>
    </row>
    <row r="709" spans="2:37" x14ac:dyDescent="0.3">
      <c r="B709" s="4" t="s">
        <v>52</v>
      </c>
      <c r="C709" s="4">
        <v>701</v>
      </c>
      <c r="D709" s="4">
        <v>112</v>
      </c>
      <c r="E709" s="11">
        <v>21.2</v>
      </c>
      <c r="F709" s="17">
        <f t="shared" si="123"/>
        <v>-0.1111111111111112</v>
      </c>
      <c r="G709" s="17">
        <f t="shared" si="124"/>
        <v>-0.40000000000000036</v>
      </c>
      <c r="S709">
        <f t="shared" si="114"/>
        <v>0</v>
      </c>
      <c r="T709">
        <f t="shared" si="115"/>
        <v>21.2</v>
      </c>
      <c r="U709">
        <f t="shared" si="116"/>
        <v>5.8888888888888884</v>
      </c>
      <c r="W709">
        <f t="shared" si="117"/>
        <v>-110.00000000000009</v>
      </c>
      <c r="X709">
        <f t="shared" si="118"/>
        <v>135.9666</v>
      </c>
      <c r="Y709">
        <f t="shared" si="119"/>
        <v>18.764020218077778</v>
      </c>
      <c r="Z709">
        <f>Table1[[#This Row],[Accel (N)]]+Table1[[#This Row],[RR (N)]]+Table1[[#This Row],[Aero Drag (N)]]</f>
        <v>44.730620218077689</v>
      </c>
      <c r="AA709">
        <f>Table1[[#This Row],[Total (N)]]*((E709/3.6)/1000)</f>
        <v>0.26341365239534636</v>
      </c>
      <c r="AB709">
        <f>Table1[[#This Row],[Power (kW)]]*1000</f>
        <v>263.41365239534639</v>
      </c>
      <c r="AC709">
        <f>(Table1[[#This Row],[Power (kW)]]*1000)*D709</f>
        <v>29502.329068278796</v>
      </c>
      <c r="AD709" s="25">
        <f t="shared" si="120"/>
        <v>0</v>
      </c>
      <c r="AE709" s="25">
        <f t="shared" si="121"/>
        <v>263.41365239534639</v>
      </c>
      <c r="AF709" s="25">
        <f>SUM($AD$8:AD709)</f>
        <v>523114.33460330684</v>
      </c>
      <c r="AG709" s="25">
        <f>SUM($AE$8:AE709)</f>
        <v>1336737.1967981234</v>
      </c>
      <c r="AH709" s="25"/>
      <c r="AI709" s="38">
        <f>SUM($AD$598:AD709)</f>
        <v>140027.44449303162</v>
      </c>
      <c r="AJ709" s="38">
        <f>SUM($AE$598:AE709)</f>
        <v>380110.49532859871</v>
      </c>
      <c r="AK709" s="38">
        <f t="shared" si="122"/>
        <v>98019.211145122128</v>
      </c>
    </row>
    <row r="710" spans="2:37" x14ac:dyDescent="0.3">
      <c r="B710" s="4" t="s">
        <v>52</v>
      </c>
      <c r="C710" s="4">
        <v>702</v>
      </c>
      <c r="D710" s="4">
        <v>113</v>
      </c>
      <c r="E710" s="11">
        <v>21</v>
      </c>
      <c r="F710" s="17">
        <f t="shared" si="123"/>
        <v>-2.7777777777777679E-2</v>
      </c>
      <c r="G710" s="17">
        <f t="shared" si="124"/>
        <v>-9.9999999999999645E-2</v>
      </c>
      <c r="S710">
        <f t="shared" si="114"/>
        <v>0</v>
      </c>
      <c r="T710">
        <f t="shared" si="115"/>
        <v>21</v>
      </c>
      <c r="U710">
        <f t="shared" si="116"/>
        <v>5.833333333333333</v>
      </c>
      <c r="W710">
        <f t="shared" si="117"/>
        <v>-27.499999999999901</v>
      </c>
      <c r="X710">
        <f t="shared" si="118"/>
        <v>135.9666</v>
      </c>
      <c r="Y710">
        <f t="shared" si="119"/>
        <v>18.411652091874998</v>
      </c>
      <c r="Z710">
        <f>Table1[[#This Row],[Accel (N)]]+Table1[[#This Row],[RR (N)]]+Table1[[#This Row],[Aero Drag (N)]]</f>
        <v>126.8782520918751</v>
      </c>
      <c r="AA710">
        <f>Table1[[#This Row],[Total (N)]]*((E710/3.6)/1000)</f>
        <v>0.7401231372026047</v>
      </c>
      <c r="AB710">
        <f>Table1[[#This Row],[Power (kW)]]*1000</f>
        <v>740.12313720260465</v>
      </c>
      <c r="AC710">
        <f>(Table1[[#This Row],[Power (kW)]]*1000)*D710</f>
        <v>83633.914503894324</v>
      </c>
      <c r="AD710" s="25">
        <f t="shared" si="120"/>
        <v>0</v>
      </c>
      <c r="AE710" s="25">
        <f t="shared" si="121"/>
        <v>740.12313720260465</v>
      </c>
      <c r="AF710" s="25">
        <f>SUM($AD$8:AD710)</f>
        <v>523114.33460330684</v>
      </c>
      <c r="AG710" s="25">
        <f>SUM($AE$8:AE710)</f>
        <v>1337477.319935326</v>
      </c>
      <c r="AH710" s="25"/>
      <c r="AI710" s="38">
        <f>SUM($AD$598:AD710)</f>
        <v>140027.44449303162</v>
      </c>
      <c r="AJ710" s="38">
        <f>SUM($AE$598:AE710)</f>
        <v>380850.61846580129</v>
      </c>
      <c r="AK710" s="38">
        <f t="shared" si="122"/>
        <v>98019.211145122128</v>
      </c>
    </row>
    <row r="711" spans="2:37" x14ac:dyDescent="0.3">
      <c r="B711" s="4" t="s">
        <v>52</v>
      </c>
      <c r="C711" s="4">
        <v>703</v>
      </c>
      <c r="D711" s="4">
        <v>114</v>
      </c>
      <c r="E711" s="11">
        <v>21</v>
      </c>
      <c r="F711" s="17">
        <f t="shared" si="123"/>
        <v>-1.3888888888889086E-2</v>
      </c>
      <c r="G711" s="17">
        <f t="shared" si="124"/>
        <v>-5.0000000000000711E-2</v>
      </c>
      <c r="S711">
        <f t="shared" si="114"/>
        <v>0</v>
      </c>
      <c r="T711">
        <f t="shared" si="115"/>
        <v>21</v>
      </c>
      <c r="U711">
        <f t="shared" si="116"/>
        <v>5.833333333333333</v>
      </c>
      <c r="W711">
        <f t="shared" si="117"/>
        <v>-13.750000000000195</v>
      </c>
      <c r="X711">
        <f t="shared" si="118"/>
        <v>135.9666</v>
      </c>
      <c r="Y711">
        <f t="shared" si="119"/>
        <v>18.411652091874998</v>
      </c>
      <c r="Z711">
        <f>Table1[[#This Row],[Accel (N)]]+Table1[[#This Row],[RR (N)]]+Table1[[#This Row],[Aero Drag (N)]]</f>
        <v>140.6282520918748</v>
      </c>
      <c r="AA711">
        <f>Table1[[#This Row],[Total (N)]]*((E711/3.6)/1000)</f>
        <v>0.82033147053593625</v>
      </c>
      <c r="AB711">
        <f>Table1[[#This Row],[Power (kW)]]*1000</f>
        <v>820.33147053593621</v>
      </c>
      <c r="AC711">
        <f>(Table1[[#This Row],[Power (kW)]]*1000)*D711</f>
        <v>93517.787641096729</v>
      </c>
      <c r="AD711" s="25">
        <f t="shared" si="120"/>
        <v>0</v>
      </c>
      <c r="AE711" s="25">
        <f t="shared" si="121"/>
        <v>820.33147053593621</v>
      </c>
      <c r="AF711" s="25">
        <f>SUM($AD$8:AD711)</f>
        <v>523114.33460330684</v>
      </c>
      <c r="AG711" s="25">
        <f>SUM($AE$8:AE711)</f>
        <v>1338297.6514058618</v>
      </c>
      <c r="AH711" s="25"/>
      <c r="AI711" s="38">
        <f>SUM($AD$598:AD711)</f>
        <v>140027.44449303162</v>
      </c>
      <c r="AJ711" s="38">
        <f>SUM($AE$598:AE711)</f>
        <v>381670.94993633725</v>
      </c>
      <c r="AK711" s="38">
        <f t="shared" si="122"/>
        <v>98019.211145122128</v>
      </c>
    </row>
    <row r="712" spans="2:37" x14ac:dyDescent="0.3">
      <c r="B712" s="4" t="s">
        <v>52</v>
      </c>
      <c r="C712" s="4">
        <v>704</v>
      </c>
      <c r="D712" s="4">
        <v>115</v>
      </c>
      <c r="E712" s="11">
        <v>20.9</v>
      </c>
      <c r="F712" s="17">
        <f t="shared" si="123"/>
        <v>-0.15277777777777798</v>
      </c>
      <c r="G712" s="17">
        <f t="shared" si="124"/>
        <v>-0.55000000000000071</v>
      </c>
      <c r="S712">
        <f t="shared" ref="S712:S775" si="125">IF(E712&lt;1,1,0)</f>
        <v>0</v>
      </c>
      <c r="T712">
        <f t="shared" ref="T712:T775" si="126">IF(S712=1,"",E712)</f>
        <v>20.9</v>
      </c>
      <c r="U712">
        <f t="shared" ref="U712:U775" si="127">E712/3.6</f>
        <v>5.8055555555555554</v>
      </c>
      <c r="W712">
        <f t="shared" ref="W712:W775" si="128">$J$17*F712</f>
        <v>-151.2500000000002</v>
      </c>
      <c r="X712">
        <f t="shared" ref="X712:X775" si="129">$J$17*9.81*$J$18</f>
        <v>135.9666</v>
      </c>
      <c r="Y712">
        <f t="shared" ref="Y712:Y775" si="130">0.5*$J$14*$J$21*1.29^2*(E712/3.6)^2</f>
        <v>18.236720522113195</v>
      </c>
      <c r="Z712">
        <f>Table1[[#This Row],[Accel (N)]]+Table1[[#This Row],[RR (N)]]+Table1[[#This Row],[Aero Drag (N)]]</f>
        <v>2.9533205221129961</v>
      </c>
      <c r="AA712">
        <f>Table1[[#This Row],[Total (N)]]*((E712/3.6)/1000)</f>
        <v>1.7145666364489338E-2</v>
      </c>
      <c r="AB712">
        <f>Table1[[#This Row],[Power (kW)]]*1000</f>
        <v>17.145666364489337</v>
      </c>
      <c r="AC712">
        <f>(Table1[[#This Row],[Power (kW)]]*1000)*D712</f>
        <v>1971.7516319162737</v>
      </c>
      <c r="AD712" s="25">
        <f t="shared" ref="AD712:AD775" si="131">IF(AB712&lt;0, AB712, 0) *-1</f>
        <v>0</v>
      </c>
      <c r="AE712" s="25">
        <f t="shared" ref="AE712:AE775" si="132">IF(AB712&gt;0, AB712, 0)</f>
        <v>17.145666364489337</v>
      </c>
      <c r="AF712" s="25">
        <f>SUM($AD$8:AD712)</f>
        <v>523114.33460330684</v>
      </c>
      <c r="AG712" s="25">
        <f>SUM($AE$8:AE712)</f>
        <v>1338314.7970722264</v>
      </c>
      <c r="AH712" s="25"/>
      <c r="AI712" s="38">
        <f>SUM($AD$598:AD712)</f>
        <v>140027.44449303162</v>
      </c>
      <c r="AJ712" s="38">
        <f>SUM($AE$598:AE712)</f>
        <v>381688.09560270171</v>
      </c>
      <c r="AK712" s="38">
        <f t="shared" si="122"/>
        <v>98019.211145122128</v>
      </c>
    </row>
    <row r="713" spans="2:37" x14ac:dyDescent="0.3">
      <c r="B713" s="4" t="s">
        <v>52</v>
      </c>
      <c r="C713" s="4">
        <v>705</v>
      </c>
      <c r="D713" s="4">
        <v>116</v>
      </c>
      <c r="E713" s="11">
        <v>19.899999999999999</v>
      </c>
      <c r="F713" s="17">
        <f t="shared" si="123"/>
        <v>-0.41666666666666663</v>
      </c>
      <c r="G713" s="17">
        <f t="shared" si="124"/>
        <v>-1.5</v>
      </c>
      <c r="S713">
        <f t="shared" si="125"/>
        <v>0</v>
      </c>
      <c r="T713">
        <f t="shared" si="126"/>
        <v>19.899999999999999</v>
      </c>
      <c r="U713">
        <f t="shared" si="127"/>
        <v>5.5277777777777777</v>
      </c>
      <c r="W713">
        <f t="shared" si="128"/>
        <v>-412.49999999999994</v>
      </c>
      <c r="X713">
        <f t="shared" si="129"/>
        <v>135.9666</v>
      </c>
      <c r="Y713">
        <f t="shared" si="130"/>
        <v>16.533329580279862</v>
      </c>
      <c r="Z713">
        <f>Table1[[#This Row],[Accel (N)]]+Table1[[#This Row],[RR (N)]]+Table1[[#This Row],[Aero Drag (N)]]</f>
        <v>-260.00007041972003</v>
      </c>
      <c r="AA713">
        <f>Table1[[#This Row],[Total (N)]]*((E713/3.6)/1000)</f>
        <v>-1.4372226114867857</v>
      </c>
      <c r="AB713">
        <f>Table1[[#This Row],[Power (kW)]]*1000</f>
        <v>-1437.2226114867856</v>
      </c>
      <c r="AC713">
        <f>(Table1[[#This Row],[Power (kW)]]*1000)*D713</f>
        <v>-166717.82293246713</v>
      </c>
      <c r="AD713" s="25">
        <f t="shared" si="131"/>
        <v>1437.2226114867856</v>
      </c>
      <c r="AE713" s="25">
        <f t="shared" si="132"/>
        <v>0</v>
      </c>
      <c r="AF713" s="25">
        <f>SUM($AD$8:AD713)</f>
        <v>524551.55721479363</v>
      </c>
      <c r="AG713" s="25">
        <f>SUM($AE$8:AE713)</f>
        <v>1338314.7970722264</v>
      </c>
      <c r="AH713" s="25"/>
      <c r="AI713" s="38">
        <f>SUM($AD$598:AD713)</f>
        <v>141464.66710451842</v>
      </c>
      <c r="AJ713" s="38">
        <f>SUM($AE$598:AE713)</f>
        <v>381688.09560270171</v>
      </c>
      <c r="AK713" s="38">
        <f t="shared" ref="AK713:AK776" si="133">AI713*0.7</f>
        <v>99025.266973162885</v>
      </c>
    </row>
    <row r="714" spans="2:37" x14ac:dyDescent="0.3">
      <c r="B714" s="4" t="s">
        <v>52</v>
      </c>
      <c r="C714" s="4">
        <v>706</v>
      </c>
      <c r="D714" s="4">
        <v>117</v>
      </c>
      <c r="E714" s="11">
        <v>17.899999999999999</v>
      </c>
      <c r="F714" s="17">
        <f t="shared" ref="F714:F777" si="134">($E715-$E713)/2/3.6</f>
        <v>-0.66666666666666652</v>
      </c>
      <c r="G714" s="17">
        <f t="shared" ref="G714:G777" si="135">($E715-$E713)/2</f>
        <v>-2.3999999999999995</v>
      </c>
      <c r="S714">
        <f t="shared" si="125"/>
        <v>0</v>
      </c>
      <c r="T714">
        <f t="shared" si="126"/>
        <v>17.899999999999999</v>
      </c>
      <c r="U714">
        <f t="shared" si="127"/>
        <v>4.9722222222222214</v>
      </c>
      <c r="W714">
        <f t="shared" si="128"/>
        <v>-659.99999999999989</v>
      </c>
      <c r="X714">
        <f t="shared" si="129"/>
        <v>135.9666</v>
      </c>
      <c r="Y714">
        <f t="shared" si="130"/>
        <v>13.377046364529859</v>
      </c>
      <c r="Z714">
        <f>Table1[[#This Row],[Accel (N)]]+Table1[[#This Row],[RR (N)]]+Table1[[#This Row],[Aero Drag (N)]]</f>
        <v>-510.65635363547005</v>
      </c>
      <c r="AA714">
        <f>Table1[[#This Row],[Total (N)]]*((E714/3.6)/1000)</f>
        <v>-2.5390968694652534</v>
      </c>
      <c r="AB714">
        <f>Table1[[#This Row],[Power (kW)]]*1000</f>
        <v>-2539.0968694652533</v>
      </c>
      <c r="AC714">
        <f>(Table1[[#This Row],[Power (kW)]]*1000)*D714</f>
        <v>-297074.33372743463</v>
      </c>
      <c r="AD714" s="25">
        <f t="shared" si="131"/>
        <v>2539.0968694652533</v>
      </c>
      <c r="AE714" s="25">
        <f t="shared" si="132"/>
        <v>0</v>
      </c>
      <c r="AF714" s="25">
        <f>SUM($AD$8:AD714)</f>
        <v>527090.65408425883</v>
      </c>
      <c r="AG714" s="25">
        <f>SUM($AE$8:AE714)</f>
        <v>1338314.7970722264</v>
      </c>
      <c r="AH714" s="25"/>
      <c r="AI714" s="38">
        <f>SUM($AD$598:AD714)</f>
        <v>144003.76397398367</v>
      </c>
      <c r="AJ714" s="38">
        <f>SUM($AE$598:AE714)</f>
        <v>381688.09560270171</v>
      </c>
      <c r="AK714" s="38">
        <f t="shared" si="133"/>
        <v>100802.63478178857</v>
      </c>
    </row>
    <row r="715" spans="2:37" x14ac:dyDescent="0.3">
      <c r="B715" s="4" t="s">
        <v>52</v>
      </c>
      <c r="C715" s="4">
        <v>707</v>
      </c>
      <c r="D715" s="4">
        <v>118</v>
      </c>
      <c r="E715" s="11">
        <v>15.1</v>
      </c>
      <c r="F715" s="17">
        <f t="shared" si="134"/>
        <v>-0.70833333333333304</v>
      </c>
      <c r="G715" s="17">
        <f t="shared" si="135"/>
        <v>-2.5499999999999989</v>
      </c>
      <c r="S715">
        <f t="shared" si="125"/>
        <v>0</v>
      </c>
      <c r="T715">
        <f t="shared" si="126"/>
        <v>15.1</v>
      </c>
      <c r="U715">
        <f t="shared" si="127"/>
        <v>4.1944444444444446</v>
      </c>
      <c r="W715">
        <f t="shared" si="128"/>
        <v>-701.24999999999966</v>
      </c>
      <c r="X715">
        <f t="shared" si="129"/>
        <v>135.9666</v>
      </c>
      <c r="Y715">
        <f t="shared" si="130"/>
        <v>9.519366878613198</v>
      </c>
      <c r="Z715">
        <f>Table1[[#This Row],[Accel (N)]]+Table1[[#This Row],[RR (N)]]+Table1[[#This Row],[Aero Drag (N)]]</f>
        <v>-555.76403312138655</v>
      </c>
      <c r="AA715">
        <f>Table1[[#This Row],[Total (N)]]*((E715/3.6)/1000)</f>
        <v>-2.3311213611480377</v>
      </c>
      <c r="AB715">
        <f>Table1[[#This Row],[Power (kW)]]*1000</f>
        <v>-2331.1213611480375</v>
      </c>
      <c r="AC715">
        <f>(Table1[[#This Row],[Power (kW)]]*1000)*D715</f>
        <v>-275072.32061546843</v>
      </c>
      <c r="AD715" s="25">
        <f t="shared" si="131"/>
        <v>2331.1213611480375</v>
      </c>
      <c r="AE715" s="25">
        <f t="shared" si="132"/>
        <v>0</v>
      </c>
      <c r="AF715" s="25">
        <f>SUM($AD$8:AD715)</f>
        <v>529421.77544540691</v>
      </c>
      <c r="AG715" s="25">
        <f>SUM($AE$8:AE715)</f>
        <v>1338314.7970722264</v>
      </c>
      <c r="AH715" s="25"/>
      <c r="AI715" s="38">
        <f>SUM($AD$598:AD715)</f>
        <v>146334.88533513172</v>
      </c>
      <c r="AJ715" s="38">
        <f>SUM($AE$598:AE715)</f>
        <v>381688.09560270171</v>
      </c>
      <c r="AK715" s="38">
        <f t="shared" si="133"/>
        <v>102434.4197345922</v>
      </c>
    </row>
    <row r="716" spans="2:37" x14ac:dyDescent="0.3">
      <c r="B716" s="4" t="s">
        <v>52</v>
      </c>
      <c r="C716" s="4">
        <v>708</v>
      </c>
      <c r="D716" s="4">
        <v>119</v>
      </c>
      <c r="E716" s="11">
        <v>12.8</v>
      </c>
      <c r="F716" s="17">
        <f t="shared" si="134"/>
        <v>-0.43055555555555547</v>
      </c>
      <c r="G716" s="17">
        <f t="shared" si="135"/>
        <v>-1.5499999999999998</v>
      </c>
      <c r="S716">
        <f t="shared" si="125"/>
        <v>0</v>
      </c>
      <c r="T716">
        <f t="shared" si="126"/>
        <v>12.8</v>
      </c>
      <c r="U716">
        <f t="shared" si="127"/>
        <v>3.5555555555555558</v>
      </c>
      <c r="W716">
        <f t="shared" si="128"/>
        <v>-426.24999999999989</v>
      </c>
      <c r="X716">
        <f t="shared" si="129"/>
        <v>135.9666</v>
      </c>
      <c r="Y716">
        <f t="shared" si="130"/>
        <v>6.8402836252444459</v>
      </c>
      <c r="Z716">
        <f>Table1[[#This Row],[Accel (N)]]+Table1[[#This Row],[RR (N)]]+Table1[[#This Row],[Aero Drag (N)]]</f>
        <v>-283.44311637475545</v>
      </c>
      <c r="AA716">
        <f>Table1[[#This Row],[Total (N)]]*((E716/3.6)/1000)</f>
        <v>-1.0077977471102417</v>
      </c>
      <c r="AB716">
        <f>Table1[[#This Row],[Power (kW)]]*1000</f>
        <v>-1007.7977471102417</v>
      </c>
      <c r="AC716">
        <f>(Table1[[#This Row],[Power (kW)]]*1000)*D716</f>
        <v>-119927.93190611877</v>
      </c>
      <c r="AD716" s="25">
        <f t="shared" si="131"/>
        <v>1007.7977471102417</v>
      </c>
      <c r="AE716" s="25">
        <f t="shared" si="132"/>
        <v>0</v>
      </c>
      <c r="AF716" s="25">
        <f>SUM($AD$8:AD716)</f>
        <v>530429.57319251716</v>
      </c>
      <c r="AG716" s="25">
        <f>SUM($AE$8:AE716)</f>
        <v>1338314.7970722264</v>
      </c>
      <c r="AH716" s="25"/>
      <c r="AI716" s="38">
        <f>SUM($AD$598:AD716)</f>
        <v>147342.68308224197</v>
      </c>
      <c r="AJ716" s="38">
        <f>SUM($AE$598:AE716)</f>
        <v>381688.09560270171</v>
      </c>
      <c r="AK716" s="38">
        <f t="shared" si="133"/>
        <v>103139.87815756937</v>
      </c>
    </row>
    <row r="717" spans="2:37" x14ac:dyDescent="0.3">
      <c r="B717" s="4" t="s">
        <v>52</v>
      </c>
      <c r="C717" s="4">
        <v>709</v>
      </c>
      <c r="D717" s="4">
        <v>120</v>
      </c>
      <c r="E717" s="11">
        <v>12</v>
      </c>
      <c r="F717" s="17">
        <f t="shared" si="134"/>
        <v>5.5555555555555358E-2</v>
      </c>
      <c r="G717" s="17">
        <f t="shared" si="135"/>
        <v>0.19999999999999929</v>
      </c>
      <c r="S717">
        <f t="shared" si="125"/>
        <v>0</v>
      </c>
      <c r="T717">
        <f t="shared" si="126"/>
        <v>12</v>
      </c>
      <c r="U717">
        <f t="shared" si="127"/>
        <v>3.333333333333333</v>
      </c>
      <c r="W717">
        <f t="shared" si="128"/>
        <v>54.999999999999801</v>
      </c>
      <c r="X717">
        <f t="shared" si="129"/>
        <v>135.9666</v>
      </c>
      <c r="Y717">
        <f t="shared" si="130"/>
        <v>6.0119680299999994</v>
      </c>
      <c r="Z717">
        <f>Table1[[#This Row],[Accel (N)]]+Table1[[#This Row],[RR (N)]]+Table1[[#This Row],[Aero Drag (N)]]</f>
        <v>196.97856802999979</v>
      </c>
      <c r="AA717">
        <f>Table1[[#This Row],[Total (N)]]*((E717/3.6)/1000)</f>
        <v>0.65659522676666593</v>
      </c>
      <c r="AB717">
        <f>Table1[[#This Row],[Power (kW)]]*1000</f>
        <v>656.59522676666597</v>
      </c>
      <c r="AC717">
        <f>(Table1[[#This Row],[Power (kW)]]*1000)*D717</f>
        <v>78791.427211999922</v>
      </c>
      <c r="AD717" s="25">
        <f t="shared" si="131"/>
        <v>0</v>
      </c>
      <c r="AE717" s="25">
        <f t="shared" si="132"/>
        <v>656.59522676666597</v>
      </c>
      <c r="AF717" s="25">
        <f>SUM($AD$8:AD717)</f>
        <v>530429.57319251716</v>
      </c>
      <c r="AG717" s="25">
        <f>SUM($AE$8:AE717)</f>
        <v>1338971.3922989932</v>
      </c>
      <c r="AH717" s="25"/>
      <c r="AI717" s="38">
        <f>SUM($AD$598:AD717)</f>
        <v>147342.68308224197</v>
      </c>
      <c r="AJ717" s="38">
        <f>SUM($AE$598:AE717)</f>
        <v>382344.69082946837</v>
      </c>
      <c r="AK717" s="38">
        <f t="shared" si="133"/>
        <v>103139.87815756937</v>
      </c>
    </row>
    <row r="718" spans="2:37" x14ac:dyDescent="0.3">
      <c r="B718" s="4" t="s">
        <v>52</v>
      </c>
      <c r="C718" s="4">
        <v>710</v>
      </c>
      <c r="D718" s="4">
        <v>121</v>
      </c>
      <c r="E718" s="11">
        <v>13.2</v>
      </c>
      <c r="F718" s="17">
        <f t="shared" si="134"/>
        <v>0.70833333333333348</v>
      </c>
      <c r="G718" s="17">
        <f t="shared" si="135"/>
        <v>2.5500000000000007</v>
      </c>
      <c r="S718">
        <f t="shared" si="125"/>
        <v>0</v>
      </c>
      <c r="T718">
        <f t="shared" si="126"/>
        <v>13.2</v>
      </c>
      <c r="U718">
        <f t="shared" si="127"/>
        <v>3.6666666666666665</v>
      </c>
      <c r="W718">
        <f t="shared" si="128"/>
        <v>701.25000000000011</v>
      </c>
      <c r="X718">
        <f t="shared" si="129"/>
        <v>135.9666</v>
      </c>
      <c r="Y718">
        <f t="shared" si="130"/>
        <v>7.2744813163000002</v>
      </c>
      <c r="Z718">
        <f>Table1[[#This Row],[Accel (N)]]+Table1[[#This Row],[RR (N)]]+Table1[[#This Row],[Aero Drag (N)]]</f>
        <v>844.4910813163001</v>
      </c>
      <c r="AA718">
        <f>Table1[[#This Row],[Total (N)]]*((E718/3.6)/1000)</f>
        <v>3.0964672981597672</v>
      </c>
      <c r="AB718">
        <f>Table1[[#This Row],[Power (kW)]]*1000</f>
        <v>3096.4672981597673</v>
      </c>
      <c r="AC718">
        <f>(Table1[[#This Row],[Power (kW)]]*1000)*D718</f>
        <v>374672.54307733185</v>
      </c>
      <c r="AD718" s="25">
        <f t="shared" si="131"/>
        <v>0</v>
      </c>
      <c r="AE718" s="25">
        <f t="shared" si="132"/>
        <v>3096.4672981597673</v>
      </c>
      <c r="AF718" s="25">
        <f>SUM($AD$8:AD718)</f>
        <v>530429.57319251716</v>
      </c>
      <c r="AG718" s="25">
        <f>SUM($AE$8:AE718)</f>
        <v>1342067.859597153</v>
      </c>
      <c r="AH718" s="25"/>
      <c r="AI718" s="38">
        <f>SUM($AD$598:AD718)</f>
        <v>147342.68308224197</v>
      </c>
      <c r="AJ718" s="38">
        <f>SUM($AE$598:AE718)</f>
        <v>385441.15812762815</v>
      </c>
      <c r="AK718" s="38">
        <f t="shared" si="133"/>
        <v>103139.87815756937</v>
      </c>
    </row>
    <row r="719" spans="2:37" x14ac:dyDescent="0.3">
      <c r="B719" s="4" t="s">
        <v>52</v>
      </c>
      <c r="C719" s="4">
        <v>711</v>
      </c>
      <c r="D719" s="4">
        <v>122</v>
      </c>
      <c r="E719" s="11">
        <v>17.100000000000001</v>
      </c>
      <c r="F719" s="17">
        <f t="shared" si="134"/>
        <v>1.0972222222222225</v>
      </c>
      <c r="G719" s="17">
        <f t="shared" si="135"/>
        <v>3.9500000000000011</v>
      </c>
      <c r="S719">
        <f t="shared" si="125"/>
        <v>0</v>
      </c>
      <c r="T719">
        <f t="shared" si="126"/>
        <v>17.100000000000001</v>
      </c>
      <c r="U719">
        <f t="shared" si="127"/>
        <v>4.75</v>
      </c>
      <c r="W719">
        <f t="shared" si="128"/>
        <v>1086.2500000000002</v>
      </c>
      <c r="X719">
        <f t="shared" si="129"/>
        <v>135.9666</v>
      </c>
      <c r="Y719">
        <f t="shared" si="130"/>
        <v>12.208052580918752</v>
      </c>
      <c r="Z719">
        <f>Table1[[#This Row],[Accel (N)]]+Table1[[#This Row],[RR (N)]]+Table1[[#This Row],[Aero Drag (N)]]</f>
        <v>1234.424652580919</v>
      </c>
      <c r="AA719">
        <f>Table1[[#This Row],[Total (N)]]*((E719/3.6)/1000)</f>
        <v>5.8635170997593651</v>
      </c>
      <c r="AB719">
        <f>Table1[[#This Row],[Power (kW)]]*1000</f>
        <v>5863.517099759365</v>
      </c>
      <c r="AC719">
        <f>(Table1[[#This Row],[Power (kW)]]*1000)*D719</f>
        <v>715349.08617064252</v>
      </c>
      <c r="AD719" s="25">
        <f t="shared" si="131"/>
        <v>0</v>
      </c>
      <c r="AE719" s="25">
        <f t="shared" si="132"/>
        <v>5863.517099759365</v>
      </c>
      <c r="AF719" s="25">
        <f>SUM($AD$8:AD719)</f>
        <v>530429.57319251716</v>
      </c>
      <c r="AG719" s="25">
        <f>SUM($AE$8:AE719)</f>
        <v>1347931.3766969123</v>
      </c>
      <c r="AH719" s="25"/>
      <c r="AI719" s="38">
        <f>SUM($AD$598:AD719)</f>
        <v>147342.68308224197</v>
      </c>
      <c r="AJ719" s="38">
        <f>SUM($AE$598:AE719)</f>
        <v>391304.67522738752</v>
      </c>
      <c r="AK719" s="38">
        <f t="shared" si="133"/>
        <v>103139.87815756937</v>
      </c>
    </row>
    <row r="720" spans="2:37" x14ac:dyDescent="0.3">
      <c r="B720" s="4" t="s">
        <v>52</v>
      </c>
      <c r="C720" s="4">
        <v>712</v>
      </c>
      <c r="D720" s="4">
        <v>123</v>
      </c>
      <c r="E720" s="11">
        <v>21.1</v>
      </c>
      <c r="F720" s="17">
        <f t="shared" si="134"/>
        <v>0.65277777777777768</v>
      </c>
      <c r="G720" s="17">
        <f t="shared" si="135"/>
        <v>2.3499999999999996</v>
      </c>
      <c r="S720">
        <f t="shared" si="125"/>
        <v>0</v>
      </c>
      <c r="T720">
        <f t="shared" si="126"/>
        <v>21.1</v>
      </c>
      <c r="U720">
        <f t="shared" si="127"/>
        <v>5.8611111111111116</v>
      </c>
      <c r="W720">
        <f t="shared" si="128"/>
        <v>646.24999999999989</v>
      </c>
      <c r="X720">
        <f t="shared" si="129"/>
        <v>135.9666</v>
      </c>
      <c r="Y720">
        <f t="shared" si="130"/>
        <v>18.587418657196533</v>
      </c>
      <c r="Z720">
        <f>Table1[[#This Row],[Accel (N)]]+Table1[[#This Row],[RR (N)]]+Table1[[#This Row],[Aero Drag (N)]]</f>
        <v>800.80401865719637</v>
      </c>
      <c r="AA720">
        <f>Table1[[#This Row],[Total (N)]]*((E720/3.6)/1000)</f>
        <v>4.693601331574123</v>
      </c>
      <c r="AB720">
        <f>Table1[[#This Row],[Power (kW)]]*1000</f>
        <v>4693.6013315741229</v>
      </c>
      <c r="AC720">
        <f>(Table1[[#This Row],[Power (kW)]]*1000)*D720</f>
        <v>577312.96378361713</v>
      </c>
      <c r="AD720" s="25">
        <f t="shared" si="131"/>
        <v>0</v>
      </c>
      <c r="AE720" s="25">
        <f t="shared" si="132"/>
        <v>4693.6013315741229</v>
      </c>
      <c r="AF720" s="25">
        <f>SUM($AD$8:AD720)</f>
        <v>530429.57319251716</v>
      </c>
      <c r="AG720" s="25">
        <f>SUM($AE$8:AE720)</f>
        <v>1352624.9780284865</v>
      </c>
      <c r="AH720" s="25"/>
      <c r="AI720" s="38">
        <f>SUM($AD$598:AD720)</f>
        <v>147342.68308224197</v>
      </c>
      <c r="AJ720" s="38">
        <f>SUM($AE$598:AE720)</f>
        <v>395998.27655896166</v>
      </c>
      <c r="AK720" s="38">
        <f t="shared" si="133"/>
        <v>103139.87815756937</v>
      </c>
    </row>
    <row r="721" spans="2:37" x14ac:dyDescent="0.3">
      <c r="B721" s="4" t="s">
        <v>52</v>
      </c>
      <c r="C721" s="4">
        <v>713</v>
      </c>
      <c r="D721" s="4">
        <v>124</v>
      </c>
      <c r="E721" s="11">
        <v>21.8</v>
      </c>
      <c r="F721" s="17">
        <f t="shared" si="134"/>
        <v>1.3888888888888593E-2</v>
      </c>
      <c r="G721" s="17">
        <f t="shared" si="135"/>
        <v>4.9999999999998934E-2</v>
      </c>
      <c r="S721">
        <f t="shared" si="125"/>
        <v>0</v>
      </c>
      <c r="T721">
        <f t="shared" si="126"/>
        <v>21.8</v>
      </c>
      <c r="U721">
        <f t="shared" si="127"/>
        <v>6.0555555555555554</v>
      </c>
      <c r="W721">
        <f t="shared" si="128"/>
        <v>13.749999999999707</v>
      </c>
      <c r="X721">
        <f t="shared" si="129"/>
        <v>135.9666</v>
      </c>
      <c r="Y721">
        <f t="shared" si="130"/>
        <v>19.841164490119446</v>
      </c>
      <c r="Z721">
        <f>Table1[[#This Row],[Accel (N)]]+Table1[[#This Row],[RR (N)]]+Table1[[#This Row],[Aero Drag (N)]]</f>
        <v>169.55776449011915</v>
      </c>
      <c r="AA721">
        <f>Table1[[#This Row],[Total (N)]]*((E721/3.6)/1000)</f>
        <v>1.0267664627457216</v>
      </c>
      <c r="AB721">
        <f>Table1[[#This Row],[Power (kW)]]*1000</f>
        <v>1026.7664627457216</v>
      </c>
      <c r="AC721">
        <f>(Table1[[#This Row],[Power (kW)]]*1000)*D721</f>
        <v>127319.04138046948</v>
      </c>
      <c r="AD721" s="25">
        <f t="shared" si="131"/>
        <v>0</v>
      </c>
      <c r="AE721" s="25">
        <f t="shared" si="132"/>
        <v>1026.7664627457216</v>
      </c>
      <c r="AF721" s="25">
        <f>SUM($AD$8:AD721)</f>
        <v>530429.57319251716</v>
      </c>
      <c r="AG721" s="25">
        <f>SUM($AE$8:AE721)</f>
        <v>1353651.7444912321</v>
      </c>
      <c r="AH721" s="25"/>
      <c r="AI721" s="38">
        <f>SUM($AD$598:AD721)</f>
        <v>147342.68308224197</v>
      </c>
      <c r="AJ721" s="38">
        <f>SUM($AE$598:AE721)</f>
        <v>397025.04302170739</v>
      </c>
      <c r="AK721" s="38">
        <f t="shared" si="133"/>
        <v>103139.87815756937</v>
      </c>
    </row>
    <row r="722" spans="2:37" x14ac:dyDescent="0.3">
      <c r="B722" s="4" t="s">
        <v>52</v>
      </c>
      <c r="C722" s="4">
        <v>714</v>
      </c>
      <c r="D722" s="4">
        <v>125</v>
      </c>
      <c r="E722" s="11">
        <v>21.2</v>
      </c>
      <c r="F722" s="17">
        <f t="shared" si="134"/>
        <v>-0.45833333333333343</v>
      </c>
      <c r="G722" s="17">
        <f t="shared" si="135"/>
        <v>-1.6500000000000004</v>
      </c>
      <c r="S722">
        <f t="shared" si="125"/>
        <v>0</v>
      </c>
      <c r="T722">
        <f t="shared" si="126"/>
        <v>21.2</v>
      </c>
      <c r="U722">
        <f t="shared" si="127"/>
        <v>5.8888888888888884</v>
      </c>
      <c r="W722">
        <f t="shared" si="128"/>
        <v>-453.75000000000011</v>
      </c>
      <c r="X722">
        <f t="shared" si="129"/>
        <v>135.9666</v>
      </c>
      <c r="Y722">
        <f t="shared" si="130"/>
        <v>18.764020218077778</v>
      </c>
      <c r="Z722">
        <f>Table1[[#This Row],[Accel (N)]]+Table1[[#This Row],[RR (N)]]+Table1[[#This Row],[Aero Drag (N)]]</f>
        <v>-299.01937978192234</v>
      </c>
      <c r="AA722">
        <f>Table1[[#This Row],[Total (N)]]*((E722/3.6)/1000)</f>
        <v>-1.7608919031602093</v>
      </c>
      <c r="AB722">
        <f>Table1[[#This Row],[Power (kW)]]*1000</f>
        <v>-1760.8919031602093</v>
      </c>
      <c r="AC722">
        <f>(Table1[[#This Row],[Power (kW)]]*1000)*D722</f>
        <v>-220111.48789502616</v>
      </c>
      <c r="AD722" s="25">
        <f t="shared" si="131"/>
        <v>1760.8919031602093</v>
      </c>
      <c r="AE722" s="25">
        <f t="shared" si="132"/>
        <v>0</v>
      </c>
      <c r="AF722" s="25">
        <f>SUM($AD$8:AD722)</f>
        <v>532190.46509567741</v>
      </c>
      <c r="AG722" s="25">
        <f>SUM($AE$8:AE722)</f>
        <v>1353651.7444912321</v>
      </c>
      <c r="AH722" s="25"/>
      <c r="AI722" s="38">
        <f>SUM($AD$598:AD722)</f>
        <v>149103.57498540217</v>
      </c>
      <c r="AJ722" s="38">
        <f>SUM($AE$598:AE722)</f>
        <v>397025.04302170739</v>
      </c>
      <c r="AK722" s="38">
        <f t="shared" si="133"/>
        <v>104372.50248978152</v>
      </c>
    </row>
    <row r="723" spans="2:37" x14ac:dyDescent="0.3">
      <c r="B723" s="4" t="s">
        <v>52</v>
      </c>
      <c r="C723" s="4">
        <v>715</v>
      </c>
      <c r="D723" s="4">
        <v>126</v>
      </c>
      <c r="E723" s="11">
        <v>18.5</v>
      </c>
      <c r="F723" s="17">
        <f t="shared" si="134"/>
        <v>-1.0138888888888886</v>
      </c>
      <c r="G723" s="17">
        <f t="shared" si="135"/>
        <v>-3.6499999999999995</v>
      </c>
      <c r="S723">
        <f t="shared" si="125"/>
        <v>0</v>
      </c>
      <c r="T723">
        <f t="shared" si="126"/>
        <v>18.5</v>
      </c>
      <c r="U723">
        <f t="shared" si="127"/>
        <v>5.1388888888888884</v>
      </c>
      <c r="W723">
        <f t="shared" si="128"/>
        <v>-1003.7499999999998</v>
      </c>
      <c r="X723">
        <f t="shared" si="129"/>
        <v>135.9666</v>
      </c>
      <c r="Y723">
        <f t="shared" si="130"/>
        <v>14.288861515746527</v>
      </c>
      <c r="Z723">
        <f>Table1[[#This Row],[Accel (N)]]+Table1[[#This Row],[RR (N)]]+Table1[[#This Row],[Aero Drag (N)]]</f>
        <v>-853.49453848425333</v>
      </c>
      <c r="AA723">
        <f>Table1[[#This Row],[Total (N)]]*((E723/3.6)/1000)</f>
        <v>-4.3860136005440786</v>
      </c>
      <c r="AB723">
        <f>Table1[[#This Row],[Power (kW)]]*1000</f>
        <v>-4386.0136005440791</v>
      </c>
      <c r="AC723">
        <f>(Table1[[#This Row],[Power (kW)]]*1000)*D723</f>
        <v>-552637.71366855397</v>
      </c>
      <c r="AD723" s="25">
        <f t="shared" si="131"/>
        <v>4386.0136005440791</v>
      </c>
      <c r="AE723" s="25">
        <f t="shared" si="132"/>
        <v>0</v>
      </c>
      <c r="AF723" s="25">
        <f>SUM($AD$8:AD723)</f>
        <v>536576.47869622149</v>
      </c>
      <c r="AG723" s="25">
        <f>SUM($AE$8:AE723)</f>
        <v>1353651.7444912321</v>
      </c>
      <c r="AH723" s="25"/>
      <c r="AI723" s="38">
        <f>SUM($AD$598:AD723)</f>
        <v>153489.58858594624</v>
      </c>
      <c r="AJ723" s="38">
        <f>SUM($AE$598:AE723)</f>
        <v>397025.04302170739</v>
      </c>
      <c r="AK723" s="38">
        <f t="shared" si="133"/>
        <v>107442.71201016236</v>
      </c>
    </row>
    <row r="724" spans="2:37" x14ac:dyDescent="0.3">
      <c r="B724" s="4" t="s">
        <v>52</v>
      </c>
      <c r="C724" s="4">
        <v>716</v>
      </c>
      <c r="D724" s="4">
        <v>127</v>
      </c>
      <c r="E724" s="11">
        <v>13.9</v>
      </c>
      <c r="F724" s="17">
        <f t="shared" si="134"/>
        <v>-0.90277777777777779</v>
      </c>
      <c r="G724" s="17">
        <f t="shared" si="135"/>
        <v>-3.25</v>
      </c>
      <c r="S724">
        <f t="shared" si="125"/>
        <v>0</v>
      </c>
      <c r="T724">
        <f t="shared" si="126"/>
        <v>13.9</v>
      </c>
      <c r="U724">
        <f t="shared" si="127"/>
        <v>3.8611111111111112</v>
      </c>
      <c r="W724">
        <f t="shared" si="128"/>
        <v>-893.75</v>
      </c>
      <c r="X724">
        <f t="shared" si="129"/>
        <v>135.9666</v>
      </c>
      <c r="Y724">
        <f t="shared" si="130"/>
        <v>8.0664746046965288</v>
      </c>
      <c r="Z724">
        <f>Table1[[#This Row],[Accel (N)]]+Table1[[#This Row],[RR (N)]]+Table1[[#This Row],[Aero Drag (N)]]</f>
        <v>-749.71692539530352</v>
      </c>
      <c r="AA724">
        <f>Table1[[#This Row],[Total (N)]]*((E724/3.6)/1000)</f>
        <v>-2.8947403508318663</v>
      </c>
      <c r="AB724">
        <f>Table1[[#This Row],[Power (kW)]]*1000</f>
        <v>-2894.7403508318662</v>
      </c>
      <c r="AC724">
        <f>(Table1[[#This Row],[Power (kW)]]*1000)*D724</f>
        <v>-367632.02455564699</v>
      </c>
      <c r="AD724" s="25">
        <f t="shared" si="131"/>
        <v>2894.7403508318662</v>
      </c>
      <c r="AE724" s="25">
        <f t="shared" si="132"/>
        <v>0</v>
      </c>
      <c r="AF724" s="25">
        <f>SUM($AD$8:AD724)</f>
        <v>539471.21904705337</v>
      </c>
      <c r="AG724" s="25">
        <f>SUM($AE$8:AE724)</f>
        <v>1353651.7444912321</v>
      </c>
      <c r="AH724" s="25"/>
      <c r="AI724" s="38">
        <f>SUM($AD$598:AD724)</f>
        <v>156384.3289367781</v>
      </c>
      <c r="AJ724" s="38">
        <f>SUM($AE$598:AE724)</f>
        <v>397025.04302170739</v>
      </c>
      <c r="AK724" s="38">
        <f t="shared" si="133"/>
        <v>109469.03025574466</v>
      </c>
    </row>
    <row r="725" spans="2:37" x14ac:dyDescent="0.3">
      <c r="B725" s="4" t="s">
        <v>52</v>
      </c>
      <c r="C725" s="4">
        <v>717</v>
      </c>
      <c r="D725" s="4">
        <v>128</v>
      </c>
      <c r="E725" s="11">
        <v>12</v>
      </c>
      <c r="F725" s="17">
        <f t="shared" si="134"/>
        <v>-0.26388888888888895</v>
      </c>
      <c r="G725" s="17">
        <f t="shared" si="135"/>
        <v>-0.95000000000000018</v>
      </c>
      <c r="S725">
        <f t="shared" si="125"/>
        <v>0</v>
      </c>
      <c r="T725">
        <f t="shared" si="126"/>
        <v>12</v>
      </c>
      <c r="U725">
        <f t="shared" si="127"/>
        <v>3.333333333333333</v>
      </c>
      <c r="W725">
        <f t="shared" si="128"/>
        <v>-261.25000000000006</v>
      </c>
      <c r="X725">
        <f t="shared" si="129"/>
        <v>135.9666</v>
      </c>
      <c r="Y725">
        <f t="shared" si="130"/>
        <v>6.0119680299999994</v>
      </c>
      <c r="Z725">
        <f>Table1[[#This Row],[Accel (N)]]+Table1[[#This Row],[RR (N)]]+Table1[[#This Row],[Aero Drag (N)]]</f>
        <v>-119.27143197000005</v>
      </c>
      <c r="AA725">
        <f>Table1[[#This Row],[Total (N)]]*((E725/3.6)/1000)</f>
        <v>-0.39757143990000016</v>
      </c>
      <c r="AB725">
        <f>Table1[[#This Row],[Power (kW)]]*1000</f>
        <v>-397.57143990000014</v>
      </c>
      <c r="AC725">
        <f>(Table1[[#This Row],[Power (kW)]]*1000)*D725</f>
        <v>-50889.144307200018</v>
      </c>
      <c r="AD725" s="25">
        <f t="shared" si="131"/>
        <v>397.57143990000014</v>
      </c>
      <c r="AE725" s="25">
        <f t="shared" si="132"/>
        <v>0</v>
      </c>
      <c r="AF725" s="25">
        <f>SUM($AD$8:AD725)</f>
        <v>539868.79048695334</v>
      </c>
      <c r="AG725" s="25">
        <f>SUM($AE$8:AE725)</f>
        <v>1353651.7444912321</v>
      </c>
      <c r="AH725" s="25"/>
      <c r="AI725" s="38">
        <f>SUM($AD$598:AD725)</f>
        <v>156781.9003766781</v>
      </c>
      <c r="AJ725" s="38">
        <f>SUM($AE$598:AE725)</f>
        <v>397025.04302170739</v>
      </c>
      <c r="AK725" s="38">
        <f t="shared" si="133"/>
        <v>109747.33026367467</v>
      </c>
    </row>
    <row r="726" spans="2:37" x14ac:dyDescent="0.3">
      <c r="B726" s="4" t="s">
        <v>52</v>
      </c>
      <c r="C726" s="4">
        <v>718</v>
      </c>
      <c r="D726" s="4">
        <v>129</v>
      </c>
      <c r="E726" s="11">
        <v>12</v>
      </c>
      <c r="F726" s="17">
        <f t="shared" si="134"/>
        <v>0.1388888888888889</v>
      </c>
      <c r="G726" s="17">
        <f t="shared" si="135"/>
        <v>0.5</v>
      </c>
      <c r="S726">
        <f t="shared" si="125"/>
        <v>0</v>
      </c>
      <c r="T726">
        <f t="shared" si="126"/>
        <v>12</v>
      </c>
      <c r="U726">
        <f t="shared" si="127"/>
        <v>3.333333333333333</v>
      </c>
      <c r="W726">
        <f t="shared" si="128"/>
        <v>137.5</v>
      </c>
      <c r="X726">
        <f t="shared" si="129"/>
        <v>135.9666</v>
      </c>
      <c r="Y726">
        <f t="shared" si="130"/>
        <v>6.0119680299999994</v>
      </c>
      <c r="Z726">
        <f>Table1[[#This Row],[Accel (N)]]+Table1[[#This Row],[RR (N)]]+Table1[[#This Row],[Aero Drag (N)]]</f>
        <v>279.47856802999996</v>
      </c>
      <c r="AA726">
        <f>Table1[[#This Row],[Total (N)]]*((E726/3.6)/1000)</f>
        <v>0.93159522676666651</v>
      </c>
      <c r="AB726">
        <f>Table1[[#This Row],[Power (kW)]]*1000</f>
        <v>931.59522676666654</v>
      </c>
      <c r="AC726">
        <f>(Table1[[#This Row],[Power (kW)]]*1000)*D726</f>
        <v>120175.78425289999</v>
      </c>
      <c r="AD726" s="25">
        <f t="shared" si="131"/>
        <v>0</v>
      </c>
      <c r="AE726" s="25">
        <f t="shared" si="132"/>
        <v>931.59522676666654</v>
      </c>
      <c r="AF726" s="25">
        <f>SUM($AD$8:AD726)</f>
        <v>539868.79048695334</v>
      </c>
      <c r="AG726" s="25">
        <f>SUM($AE$8:AE726)</f>
        <v>1354583.3397179989</v>
      </c>
      <c r="AH726" s="25"/>
      <c r="AI726" s="38">
        <f>SUM($AD$598:AD726)</f>
        <v>156781.9003766781</v>
      </c>
      <c r="AJ726" s="38">
        <f>SUM($AE$598:AE726)</f>
        <v>397956.63824847405</v>
      </c>
      <c r="AK726" s="38">
        <f t="shared" si="133"/>
        <v>109747.33026367467</v>
      </c>
    </row>
    <row r="727" spans="2:37" x14ac:dyDescent="0.3">
      <c r="B727" s="4" t="s">
        <v>52</v>
      </c>
      <c r="C727" s="4">
        <v>719</v>
      </c>
      <c r="D727" s="4">
        <v>130</v>
      </c>
      <c r="E727" s="11">
        <v>13</v>
      </c>
      <c r="F727" s="17">
        <f t="shared" si="134"/>
        <v>0.55555555555555558</v>
      </c>
      <c r="G727" s="17">
        <f t="shared" si="135"/>
        <v>2</v>
      </c>
      <c r="S727">
        <f t="shared" si="125"/>
        <v>0</v>
      </c>
      <c r="T727">
        <f t="shared" si="126"/>
        <v>13</v>
      </c>
      <c r="U727">
        <f t="shared" si="127"/>
        <v>3.6111111111111112</v>
      </c>
      <c r="W727">
        <f t="shared" si="128"/>
        <v>550</v>
      </c>
      <c r="X727">
        <f t="shared" si="129"/>
        <v>135.9666</v>
      </c>
      <c r="Y727">
        <f t="shared" si="130"/>
        <v>7.0557124796527786</v>
      </c>
      <c r="Z727">
        <f>Table1[[#This Row],[Accel (N)]]+Table1[[#This Row],[RR (N)]]+Table1[[#This Row],[Aero Drag (N)]]</f>
        <v>693.02231247965278</v>
      </c>
      <c r="AA727">
        <f>Table1[[#This Row],[Total (N)]]*((E727/3.6)/1000)</f>
        <v>2.5025805728431907</v>
      </c>
      <c r="AB727">
        <f>Table1[[#This Row],[Power (kW)]]*1000</f>
        <v>2502.5805728431906</v>
      </c>
      <c r="AC727">
        <f>(Table1[[#This Row],[Power (kW)]]*1000)*D727</f>
        <v>325335.4744696148</v>
      </c>
      <c r="AD727" s="25">
        <f t="shared" si="131"/>
        <v>0</v>
      </c>
      <c r="AE727" s="25">
        <f t="shared" si="132"/>
        <v>2502.5805728431906</v>
      </c>
      <c r="AF727" s="25">
        <f>SUM($AD$8:AD727)</f>
        <v>539868.79048695334</v>
      </c>
      <c r="AG727" s="25">
        <f>SUM($AE$8:AE727)</f>
        <v>1357085.920290842</v>
      </c>
      <c r="AH727" s="25"/>
      <c r="AI727" s="38">
        <f>SUM($AD$598:AD727)</f>
        <v>156781.9003766781</v>
      </c>
      <c r="AJ727" s="38">
        <f>SUM($AE$598:AE727)</f>
        <v>400459.21882131725</v>
      </c>
      <c r="AK727" s="38">
        <f t="shared" si="133"/>
        <v>109747.33026367467</v>
      </c>
    </row>
    <row r="728" spans="2:37" x14ac:dyDescent="0.3">
      <c r="B728" s="4" t="s">
        <v>52</v>
      </c>
      <c r="C728" s="4">
        <v>720</v>
      </c>
      <c r="D728" s="4">
        <v>131</v>
      </c>
      <c r="E728" s="11">
        <v>16</v>
      </c>
      <c r="F728" s="17">
        <f t="shared" si="134"/>
        <v>0.76388888888888884</v>
      </c>
      <c r="G728" s="17">
        <f t="shared" si="135"/>
        <v>2.75</v>
      </c>
      <c r="S728">
        <f t="shared" si="125"/>
        <v>0</v>
      </c>
      <c r="T728">
        <f t="shared" si="126"/>
        <v>16</v>
      </c>
      <c r="U728">
        <f t="shared" si="127"/>
        <v>4.4444444444444446</v>
      </c>
      <c r="W728">
        <f t="shared" si="128"/>
        <v>756.25</v>
      </c>
      <c r="X728">
        <f t="shared" si="129"/>
        <v>135.9666</v>
      </c>
      <c r="Y728">
        <f t="shared" si="130"/>
        <v>10.687943164444448</v>
      </c>
      <c r="Z728">
        <f>Table1[[#This Row],[Accel (N)]]+Table1[[#This Row],[RR (N)]]+Table1[[#This Row],[Aero Drag (N)]]</f>
        <v>902.90454316444448</v>
      </c>
      <c r="AA728">
        <f>Table1[[#This Row],[Total (N)]]*((E728/3.6)/1000)</f>
        <v>4.0129090807308643</v>
      </c>
      <c r="AB728">
        <f>Table1[[#This Row],[Power (kW)]]*1000</f>
        <v>4012.9090807308644</v>
      </c>
      <c r="AC728">
        <f>(Table1[[#This Row],[Power (kW)]]*1000)*D728</f>
        <v>525691.08957574319</v>
      </c>
      <c r="AD728" s="25">
        <f t="shared" si="131"/>
        <v>0</v>
      </c>
      <c r="AE728" s="25">
        <f t="shared" si="132"/>
        <v>4012.9090807308644</v>
      </c>
      <c r="AF728" s="25">
        <f>SUM($AD$8:AD728)</f>
        <v>539868.79048695334</v>
      </c>
      <c r="AG728" s="25">
        <f>SUM($AE$8:AE728)</f>
        <v>1361098.8293715727</v>
      </c>
      <c r="AH728" s="25"/>
      <c r="AI728" s="38">
        <f>SUM($AD$598:AD728)</f>
        <v>156781.9003766781</v>
      </c>
      <c r="AJ728" s="38">
        <f>SUM($AE$598:AE728)</f>
        <v>404472.12790204812</v>
      </c>
      <c r="AK728" s="38">
        <f t="shared" si="133"/>
        <v>109747.33026367467</v>
      </c>
    </row>
    <row r="729" spans="2:37" x14ac:dyDescent="0.3">
      <c r="B729" s="4" t="s">
        <v>52</v>
      </c>
      <c r="C729" s="4">
        <v>721</v>
      </c>
      <c r="D729" s="4">
        <v>132</v>
      </c>
      <c r="E729" s="11">
        <v>18.5</v>
      </c>
      <c r="F729" s="17">
        <f t="shared" si="134"/>
        <v>0.63888888888888906</v>
      </c>
      <c r="G729" s="17">
        <f t="shared" si="135"/>
        <v>2.3000000000000007</v>
      </c>
      <c r="S729">
        <f t="shared" si="125"/>
        <v>0</v>
      </c>
      <c r="T729">
        <f t="shared" si="126"/>
        <v>18.5</v>
      </c>
      <c r="U729">
        <f t="shared" si="127"/>
        <v>5.1388888888888884</v>
      </c>
      <c r="W729">
        <f t="shared" si="128"/>
        <v>632.50000000000023</v>
      </c>
      <c r="X729">
        <f t="shared" si="129"/>
        <v>135.9666</v>
      </c>
      <c r="Y729">
        <f t="shared" si="130"/>
        <v>14.288861515746527</v>
      </c>
      <c r="Z729">
        <f>Table1[[#This Row],[Accel (N)]]+Table1[[#This Row],[RR (N)]]+Table1[[#This Row],[Aero Drag (N)]]</f>
        <v>782.75546151574667</v>
      </c>
      <c r="AA729">
        <f>Table1[[#This Row],[Total (N)]]*((E729/3.6)/1000)</f>
        <v>4.0224933439003641</v>
      </c>
      <c r="AB729">
        <f>Table1[[#This Row],[Power (kW)]]*1000</f>
        <v>4022.4933439003639</v>
      </c>
      <c r="AC729">
        <f>(Table1[[#This Row],[Power (kW)]]*1000)*D729</f>
        <v>530969.12139484799</v>
      </c>
      <c r="AD729" s="25">
        <f t="shared" si="131"/>
        <v>0</v>
      </c>
      <c r="AE729" s="25">
        <f t="shared" si="132"/>
        <v>4022.4933439003639</v>
      </c>
      <c r="AF729" s="25">
        <f>SUM($AD$8:AD729)</f>
        <v>539868.79048695334</v>
      </c>
      <c r="AG729" s="25">
        <f>SUM($AE$8:AE729)</f>
        <v>1365121.3227154731</v>
      </c>
      <c r="AH729" s="25"/>
      <c r="AI729" s="38">
        <f>SUM($AD$598:AD729)</f>
        <v>156781.9003766781</v>
      </c>
      <c r="AJ729" s="38">
        <f>SUM($AE$598:AE729)</f>
        <v>408494.62124594848</v>
      </c>
      <c r="AK729" s="38">
        <f t="shared" si="133"/>
        <v>109747.33026367467</v>
      </c>
    </row>
    <row r="730" spans="2:37" x14ac:dyDescent="0.3">
      <c r="B730" s="4" t="s">
        <v>52</v>
      </c>
      <c r="C730" s="4">
        <v>722</v>
      </c>
      <c r="D730" s="4">
        <v>133</v>
      </c>
      <c r="E730" s="11">
        <v>20.6</v>
      </c>
      <c r="F730" s="17">
        <f t="shared" si="134"/>
        <v>0.55555555555555558</v>
      </c>
      <c r="G730" s="17">
        <f t="shared" si="135"/>
        <v>2</v>
      </c>
      <c r="S730">
        <f t="shared" si="125"/>
        <v>0</v>
      </c>
      <c r="T730">
        <f t="shared" si="126"/>
        <v>20.6</v>
      </c>
      <c r="U730">
        <f t="shared" si="127"/>
        <v>5.7222222222222223</v>
      </c>
      <c r="W730">
        <f t="shared" si="128"/>
        <v>550</v>
      </c>
      <c r="X730">
        <f t="shared" si="129"/>
        <v>135.9666</v>
      </c>
      <c r="Y730">
        <f t="shared" si="130"/>
        <v>17.716935786186117</v>
      </c>
      <c r="Z730">
        <f>Table1[[#This Row],[Accel (N)]]+Table1[[#This Row],[RR (N)]]+Table1[[#This Row],[Aero Drag (N)]]</f>
        <v>703.6835357861861</v>
      </c>
      <c r="AA730">
        <f>Table1[[#This Row],[Total (N)]]*((E730/3.6)/1000)</f>
        <v>4.0266335658876207</v>
      </c>
      <c r="AB730">
        <f>Table1[[#This Row],[Power (kW)]]*1000</f>
        <v>4026.6335658876205</v>
      </c>
      <c r="AC730">
        <f>(Table1[[#This Row],[Power (kW)]]*1000)*D730</f>
        <v>535542.26426305354</v>
      </c>
      <c r="AD730" s="25">
        <f t="shared" si="131"/>
        <v>0</v>
      </c>
      <c r="AE730" s="25">
        <f t="shared" si="132"/>
        <v>4026.6335658876205</v>
      </c>
      <c r="AF730" s="25">
        <f>SUM($AD$8:AD730)</f>
        <v>539868.79048695334</v>
      </c>
      <c r="AG730" s="25">
        <f>SUM($AE$8:AE730)</f>
        <v>1369147.9562813607</v>
      </c>
      <c r="AH730" s="25"/>
      <c r="AI730" s="38">
        <f>SUM($AD$598:AD730)</f>
        <v>156781.9003766781</v>
      </c>
      <c r="AJ730" s="38">
        <f>SUM($AE$598:AE730)</f>
        <v>412521.25481183612</v>
      </c>
      <c r="AK730" s="38">
        <f t="shared" si="133"/>
        <v>109747.33026367467</v>
      </c>
    </row>
    <row r="731" spans="2:37" x14ac:dyDescent="0.3">
      <c r="B731" s="4" t="s">
        <v>52</v>
      </c>
      <c r="C731" s="4">
        <v>723</v>
      </c>
      <c r="D731" s="4">
        <v>134</v>
      </c>
      <c r="E731" s="11">
        <v>22.5</v>
      </c>
      <c r="F731" s="17">
        <f t="shared" si="134"/>
        <v>0.47222222222222199</v>
      </c>
      <c r="G731" s="17">
        <f t="shared" si="135"/>
        <v>1.6999999999999993</v>
      </c>
      <c r="S731">
        <f t="shared" si="125"/>
        <v>0</v>
      </c>
      <c r="T731">
        <f t="shared" si="126"/>
        <v>22.5</v>
      </c>
      <c r="U731">
        <f t="shared" si="127"/>
        <v>6.25</v>
      </c>
      <c r="W731">
        <f t="shared" si="128"/>
        <v>467.49999999999977</v>
      </c>
      <c r="X731">
        <f t="shared" si="129"/>
        <v>135.9666</v>
      </c>
      <c r="Y731">
        <f t="shared" si="130"/>
        <v>21.135825105468754</v>
      </c>
      <c r="Z731">
        <f>Table1[[#This Row],[Accel (N)]]+Table1[[#This Row],[RR (N)]]+Table1[[#This Row],[Aero Drag (N)]]</f>
        <v>624.60242510546846</v>
      </c>
      <c r="AA731">
        <f>Table1[[#This Row],[Total (N)]]*((E731/3.6)/1000)</f>
        <v>3.903765156909178</v>
      </c>
      <c r="AB731">
        <f>Table1[[#This Row],[Power (kW)]]*1000</f>
        <v>3903.7651569091781</v>
      </c>
      <c r="AC731">
        <f>(Table1[[#This Row],[Power (kW)]]*1000)*D731</f>
        <v>523104.53102582984</v>
      </c>
      <c r="AD731" s="25">
        <f t="shared" si="131"/>
        <v>0</v>
      </c>
      <c r="AE731" s="25">
        <f t="shared" si="132"/>
        <v>3903.7651569091781</v>
      </c>
      <c r="AF731" s="25">
        <f>SUM($AD$8:AD731)</f>
        <v>539868.79048695334</v>
      </c>
      <c r="AG731" s="25">
        <f>SUM($AE$8:AE731)</f>
        <v>1373051.7214382698</v>
      </c>
      <c r="AH731" s="25"/>
      <c r="AI731" s="38">
        <f>SUM($AD$598:AD731)</f>
        <v>156781.9003766781</v>
      </c>
      <c r="AJ731" s="38">
        <f>SUM($AE$598:AE731)</f>
        <v>416425.0199687453</v>
      </c>
      <c r="AK731" s="38">
        <f t="shared" si="133"/>
        <v>109747.33026367467</v>
      </c>
    </row>
    <row r="732" spans="2:37" x14ac:dyDescent="0.3">
      <c r="B732" s="4" t="s">
        <v>52</v>
      </c>
      <c r="C732" s="4">
        <v>724</v>
      </c>
      <c r="D732" s="4">
        <v>135</v>
      </c>
      <c r="E732" s="11">
        <v>24</v>
      </c>
      <c r="F732" s="17">
        <f t="shared" si="134"/>
        <v>0.56944444444444464</v>
      </c>
      <c r="G732" s="17">
        <f t="shared" si="135"/>
        <v>2.0500000000000007</v>
      </c>
      <c r="S732">
        <f t="shared" si="125"/>
        <v>0</v>
      </c>
      <c r="T732">
        <f t="shared" si="126"/>
        <v>24</v>
      </c>
      <c r="U732">
        <f t="shared" si="127"/>
        <v>6.6666666666666661</v>
      </c>
      <c r="W732">
        <f t="shared" si="128"/>
        <v>563.75000000000023</v>
      </c>
      <c r="X732">
        <f t="shared" si="129"/>
        <v>135.9666</v>
      </c>
      <c r="Y732">
        <f t="shared" si="130"/>
        <v>24.047872119999997</v>
      </c>
      <c r="Z732">
        <f>Table1[[#This Row],[Accel (N)]]+Table1[[#This Row],[RR (N)]]+Table1[[#This Row],[Aero Drag (N)]]</f>
        <v>723.76447212000016</v>
      </c>
      <c r="AA732">
        <f>Table1[[#This Row],[Total (N)]]*((E732/3.6)/1000)</f>
        <v>4.825096480800001</v>
      </c>
      <c r="AB732">
        <f>Table1[[#This Row],[Power (kW)]]*1000</f>
        <v>4825.0964808000008</v>
      </c>
      <c r="AC732">
        <f>(Table1[[#This Row],[Power (kW)]]*1000)*D732</f>
        <v>651388.02490800014</v>
      </c>
      <c r="AD732" s="25">
        <f t="shared" si="131"/>
        <v>0</v>
      </c>
      <c r="AE732" s="25">
        <f t="shared" si="132"/>
        <v>4825.0964808000008</v>
      </c>
      <c r="AF732" s="25">
        <f>SUM($AD$8:AD732)</f>
        <v>539868.79048695334</v>
      </c>
      <c r="AG732" s="25">
        <f>SUM($AE$8:AE732)</f>
        <v>1377876.8179190699</v>
      </c>
      <c r="AH732" s="25"/>
      <c r="AI732" s="38">
        <f>SUM($AD$598:AD732)</f>
        <v>156781.9003766781</v>
      </c>
      <c r="AJ732" s="38">
        <f>SUM($AE$598:AE732)</f>
        <v>421250.11644954531</v>
      </c>
      <c r="AK732" s="38">
        <f t="shared" si="133"/>
        <v>109747.33026367467</v>
      </c>
    </row>
    <row r="733" spans="2:37" x14ac:dyDescent="0.3">
      <c r="B733" s="4" t="s">
        <v>52</v>
      </c>
      <c r="C733" s="4">
        <v>725</v>
      </c>
      <c r="D733" s="4">
        <v>136</v>
      </c>
      <c r="E733" s="11">
        <v>26.6</v>
      </c>
      <c r="F733" s="17">
        <f t="shared" si="134"/>
        <v>0.8194444444444442</v>
      </c>
      <c r="G733" s="17">
        <f t="shared" si="135"/>
        <v>2.9499999999999993</v>
      </c>
      <c r="S733">
        <f t="shared" si="125"/>
        <v>0</v>
      </c>
      <c r="T733">
        <f t="shared" si="126"/>
        <v>26.6</v>
      </c>
      <c r="U733">
        <f t="shared" si="127"/>
        <v>7.3888888888888893</v>
      </c>
      <c r="W733">
        <f t="shared" si="128"/>
        <v>811.24999999999977</v>
      </c>
      <c r="X733">
        <f t="shared" si="129"/>
        <v>135.9666</v>
      </c>
      <c r="Y733">
        <f t="shared" si="130"/>
        <v>29.540472911852785</v>
      </c>
      <c r="Z733">
        <f>Table1[[#This Row],[Accel (N)]]+Table1[[#This Row],[RR (N)]]+Table1[[#This Row],[Aero Drag (N)]]</f>
        <v>976.75707291185256</v>
      </c>
      <c r="AA733">
        <f>Table1[[#This Row],[Total (N)]]*((E733/3.6)/1000)</f>
        <v>7.2171494831820224</v>
      </c>
      <c r="AB733">
        <f>Table1[[#This Row],[Power (kW)]]*1000</f>
        <v>7217.1494831820228</v>
      </c>
      <c r="AC733">
        <f>(Table1[[#This Row],[Power (kW)]]*1000)*D733</f>
        <v>981532.32971275505</v>
      </c>
      <c r="AD733" s="25">
        <f t="shared" si="131"/>
        <v>0</v>
      </c>
      <c r="AE733" s="25">
        <f t="shared" si="132"/>
        <v>7217.1494831820228</v>
      </c>
      <c r="AF733" s="25">
        <f>SUM($AD$8:AD733)</f>
        <v>539868.79048695334</v>
      </c>
      <c r="AG733" s="25">
        <f>SUM($AE$8:AE733)</f>
        <v>1385093.9674022519</v>
      </c>
      <c r="AH733" s="25"/>
      <c r="AI733" s="38">
        <f>SUM($AD$598:AD733)</f>
        <v>156781.9003766781</v>
      </c>
      <c r="AJ733" s="38">
        <f>SUM($AE$598:AE733)</f>
        <v>428467.26593272731</v>
      </c>
      <c r="AK733" s="38">
        <f t="shared" si="133"/>
        <v>109747.33026367467</v>
      </c>
    </row>
    <row r="734" spans="2:37" x14ac:dyDescent="0.3">
      <c r="B734" s="4" t="s">
        <v>52</v>
      </c>
      <c r="C734" s="4">
        <v>726</v>
      </c>
      <c r="D734" s="4">
        <v>137</v>
      </c>
      <c r="E734" s="11">
        <v>29.9</v>
      </c>
      <c r="F734" s="17">
        <f t="shared" si="134"/>
        <v>1.1388888888888882</v>
      </c>
      <c r="G734" s="17">
        <f t="shared" si="135"/>
        <v>4.0999999999999979</v>
      </c>
      <c r="S734">
        <f t="shared" si="125"/>
        <v>0</v>
      </c>
      <c r="T734">
        <f t="shared" si="126"/>
        <v>29.9</v>
      </c>
      <c r="U734">
        <f t="shared" si="127"/>
        <v>8.3055555555555554</v>
      </c>
      <c r="W734">
        <f t="shared" si="128"/>
        <v>1127.4999999999993</v>
      </c>
      <c r="X734">
        <f t="shared" si="129"/>
        <v>135.9666</v>
      </c>
      <c r="Y734">
        <f t="shared" si="130"/>
        <v>37.324719017363194</v>
      </c>
      <c r="Z734">
        <f>Table1[[#This Row],[Accel (N)]]+Table1[[#This Row],[RR (N)]]+Table1[[#This Row],[Aero Drag (N)]]</f>
        <v>1300.7913190173624</v>
      </c>
      <c r="AA734">
        <f>Table1[[#This Row],[Total (N)]]*((E734/3.6)/1000)</f>
        <v>10.803794566283093</v>
      </c>
      <c r="AB734">
        <f>Table1[[#This Row],[Power (kW)]]*1000</f>
        <v>10803.794566283093</v>
      </c>
      <c r="AC734">
        <f>(Table1[[#This Row],[Power (kW)]]*1000)*D734</f>
        <v>1480119.8555807839</v>
      </c>
      <c r="AD734" s="25">
        <f t="shared" si="131"/>
        <v>0</v>
      </c>
      <c r="AE734" s="25">
        <f t="shared" si="132"/>
        <v>10803.794566283093</v>
      </c>
      <c r="AF734" s="25">
        <f>SUM($AD$8:AD734)</f>
        <v>539868.79048695334</v>
      </c>
      <c r="AG734" s="25">
        <f>SUM($AE$8:AE734)</f>
        <v>1395897.7619685349</v>
      </c>
      <c r="AH734" s="25"/>
      <c r="AI734" s="38">
        <f>SUM($AD$598:AD734)</f>
        <v>156781.9003766781</v>
      </c>
      <c r="AJ734" s="38">
        <f>SUM($AE$598:AE734)</f>
        <v>439271.06049901043</v>
      </c>
      <c r="AK734" s="38">
        <f t="shared" si="133"/>
        <v>109747.33026367467</v>
      </c>
    </row>
    <row r="735" spans="2:37" x14ac:dyDescent="0.3">
      <c r="B735" s="4" t="s">
        <v>52</v>
      </c>
      <c r="C735" s="4">
        <v>727</v>
      </c>
      <c r="D735" s="4">
        <v>138</v>
      </c>
      <c r="E735" s="11">
        <v>34.799999999999997</v>
      </c>
      <c r="F735" s="17">
        <f t="shared" si="134"/>
        <v>1.0972222222222221</v>
      </c>
      <c r="G735" s="17">
        <f t="shared" si="135"/>
        <v>3.9499999999999993</v>
      </c>
      <c r="S735">
        <f t="shared" si="125"/>
        <v>0</v>
      </c>
      <c r="T735">
        <f t="shared" si="126"/>
        <v>34.799999999999997</v>
      </c>
      <c r="U735">
        <f t="shared" si="127"/>
        <v>9.6666666666666661</v>
      </c>
      <c r="W735">
        <f t="shared" si="128"/>
        <v>1086.2499999999998</v>
      </c>
      <c r="X735">
        <f t="shared" si="129"/>
        <v>135.9666</v>
      </c>
      <c r="Y735">
        <f t="shared" si="130"/>
        <v>50.560651132300002</v>
      </c>
      <c r="Z735">
        <f>Table1[[#This Row],[Accel (N)]]+Table1[[#This Row],[RR (N)]]+Table1[[#This Row],[Aero Drag (N)]]</f>
        <v>1272.7772511322999</v>
      </c>
      <c r="AA735">
        <f>Table1[[#This Row],[Total (N)]]*((E735/3.6)/1000)</f>
        <v>12.303513427612231</v>
      </c>
      <c r="AB735">
        <f>Table1[[#This Row],[Power (kW)]]*1000</f>
        <v>12303.51342761223</v>
      </c>
      <c r="AC735">
        <f>(Table1[[#This Row],[Power (kW)]]*1000)*D735</f>
        <v>1697884.8530104877</v>
      </c>
      <c r="AD735" s="25">
        <f t="shared" si="131"/>
        <v>0</v>
      </c>
      <c r="AE735" s="25">
        <f t="shared" si="132"/>
        <v>12303.51342761223</v>
      </c>
      <c r="AF735" s="25">
        <f>SUM($AD$8:AD735)</f>
        <v>539868.79048695334</v>
      </c>
      <c r="AG735" s="25">
        <f>SUM($AE$8:AE735)</f>
        <v>1408201.275396147</v>
      </c>
      <c r="AH735" s="25"/>
      <c r="AI735" s="38">
        <f>SUM($AD$598:AD735)</f>
        <v>156781.9003766781</v>
      </c>
      <c r="AJ735" s="38">
        <f>SUM($AE$598:AE735)</f>
        <v>451574.57392662269</v>
      </c>
      <c r="AK735" s="38">
        <f t="shared" si="133"/>
        <v>109747.33026367467</v>
      </c>
    </row>
    <row r="736" spans="2:37" x14ac:dyDescent="0.3">
      <c r="B736" s="4" t="s">
        <v>52</v>
      </c>
      <c r="C736" s="4">
        <v>728</v>
      </c>
      <c r="D736" s="4">
        <v>139</v>
      </c>
      <c r="E736" s="11">
        <v>37.799999999999997</v>
      </c>
      <c r="F736" s="17">
        <f t="shared" si="134"/>
        <v>0.75000000000000078</v>
      </c>
      <c r="G736" s="17">
        <f t="shared" si="135"/>
        <v>2.7000000000000028</v>
      </c>
      <c r="S736">
        <f t="shared" si="125"/>
        <v>0</v>
      </c>
      <c r="T736">
        <f t="shared" si="126"/>
        <v>37.799999999999997</v>
      </c>
      <c r="U736">
        <f t="shared" si="127"/>
        <v>10.499999999999998</v>
      </c>
      <c r="W736">
        <f t="shared" si="128"/>
        <v>742.5000000000008</v>
      </c>
      <c r="X736">
        <f t="shared" si="129"/>
        <v>135.9666</v>
      </c>
      <c r="Y736">
        <f t="shared" si="130"/>
        <v>59.653752777674988</v>
      </c>
      <c r="Z736">
        <f>Table1[[#This Row],[Accel (N)]]+Table1[[#This Row],[RR (N)]]+Table1[[#This Row],[Aero Drag (N)]]</f>
        <v>938.12035277767575</v>
      </c>
      <c r="AA736">
        <f>Table1[[#This Row],[Total (N)]]*((E736/3.6)/1000)</f>
        <v>9.8502637041655952</v>
      </c>
      <c r="AB736">
        <f>Table1[[#This Row],[Power (kW)]]*1000</f>
        <v>9850.2637041655944</v>
      </c>
      <c r="AC736">
        <f>(Table1[[#This Row],[Power (kW)]]*1000)*D736</f>
        <v>1369186.6548790177</v>
      </c>
      <c r="AD736" s="25">
        <f t="shared" si="131"/>
        <v>0</v>
      </c>
      <c r="AE736" s="25">
        <f t="shared" si="132"/>
        <v>9850.2637041655944</v>
      </c>
      <c r="AF736" s="25">
        <f>SUM($AD$8:AD736)</f>
        <v>539868.79048695334</v>
      </c>
      <c r="AG736" s="25">
        <f>SUM($AE$8:AE736)</f>
        <v>1418051.5391003126</v>
      </c>
      <c r="AH736" s="25"/>
      <c r="AI736" s="38">
        <f>SUM($AD$598:AD736)</f>
        <v>156781.9003766781</v>
      </c>
      <c r="AJ736" s="38">
        <f>SUM($AE$598:AE736)</f>
        <v>461424.83763078827</v>
      </c>
      <c r="AK736" s="38">
        <f t="shared" si="133"/>
        <v>109747.33026367467</v>
      </c>
    </row>
    <row r="737" spans="2:37" x14ac:dyDescent="0.3">
      <c r="B737" s="4" t="s">
        <v>52</v>
      </c>
      <c r="C737" s="4">
        <v>729</v>
      </c>
      <c r="D737" s="4">
        <v>140</v>
      </c>
      <c r="E737" s="11">
        <v>40.200000000000003</v>
      </c>
      <c r="F737" s="17">
        <f t="shared" si="134"/>
        <v>0.52777777777777835</v>
      </c>
      <c r="G737" s="17">
        <f t="shared" si="135"/>
        <v>1.9000000000000021</v>
      </c>
      <c r="S737">
        <f t="shared" si="125"/>
        <v>0</v>
      </c>
      <c r="T737">
        <f t="shared" si="126"/>
        <v>40.200000000000003</v>
      </c>
      <c r="U737">
        <f t="shared" si="127"/>
        <v>11.166666666666668</v>
      </c>
      <c r="W737">
        <f t="shared" si="128"/>
        <v>522.50000000000057</v>
      </c>
      <c r="X737">
        <f t="shared" si="129"/>
        <v>135.9666</v>
      </c>
      <c r="Y737">
        <f t="shared" si="130"/>
        <v>67.469311216675024</v>
      </c>
      <c r="Z737">
        <f>Table1[[#This Row],[Accel (N)]]+Table1[[#This Row],[RR (N)]]+Table1[[#This Row],[Aero Drag (N)]]</f>
        <v>725.93591121667555</v>
      </c>
      <c r="AA737">
        <f>Table1[[#This Row],[Total (N)]]*((E737/3.6)/1000)</f>
        <v>8.1062843419195456</v>
      </c>
      <c r="AB737">
        <f>Table1[[#This Row],[Power (kW)]]*1000</f>
        <v>8106.284341919546</v>
      </c>
      <c r="AC737">
        <f>(Table1[[#This Row],[Power (kW)]]*1000)*D737</f>
        <v>1134879.8078687363</v>
      </c>
      <c r="AD737" s="25">
        <f t="shared" si="131"/>
        <v>0</v>
      </c>
      <c r="AE737" s="25">
        <f t="shared" si="132"/>
        <v>8106.284341919546</v>
      </c>
      <c r="AF737" s="25">
        <f>SUM($AD$8:AD737)</f>
        <v>539868.79048695334</v>
      </c>
      <c r="AG737" s="25">
        <f>SUM($AE$8:AE737)</f>
        <v>1426157.8234422321</v>
      </c>
      <c r="AH737" s="25"/>
      <c r="AI737" s="38">
        <f>SUM($AD$598:AD737)</f>
        <v>156781.9003766781</v>
      </c>
      <c r="AJ737" s="38">
        <f>SUM($AE$598:AE737)</f>
        <v>469531.1219727078</v>
      </c>
      <c r="AK737" s="38">
        <f t="shared" si="133"/>
        <v>109747.33026367467</v>
      </c>
    </row>
    <row r="738" spans="2:37" x14ac:dyDescent="0.3">
      <c r="B738" s="4" t="s">
        <v>52</v>
      </c>
      <c r="C738" s="4">
        <v>730</v>
      </c>
      <c r="D738" s="4">
        <v>141</v>
      </c>
      <c r="E738" s="11">
        <v>41.6</v>
      </c>
      <c r="F738" s="17">
        <f t="shared" si="134"/>
        <v>0.23611111111111052</v>
      </c>
      <c r="G738" s="17">
        <f t="shared" si="135"/>
        <v>0.84999999999999787</v>
      </c>
      <c r="S738">
        <f t="shared" si="125"/>
        <v>0</v>
      </c>
      <c r="T738">
        <f t="shared" si="126"/>
        <v>41.6</v>
      </c>
      <c r="U738">
        <f t="shared" si="127"/>
        <v>11.555555555555555</v>
      </c>
      <c r="W738">
        <f t="shared" si="128"/>
        <v>233.7499999999994</v>
      </c>
      <c r="X738">
        <f t="shared" si="129"/>
        <v>135.9666</v>
      </c>
      <c r="Y738">
        <f t="shared" si="130"/>
        <v>72.250495791644454</v>
      </c>
      <c r="Z738">
        <f>Table1[[#This Row],[Accel (N)]]+Table1[[#This Row],[RR (N)]]+Table1[[#This Row],[Aero Drag (N)]]</f>
        <v>441.96709579164383</v>
      </c>
      <c r="AA738">
        <f>Table1[[#This Row],[Total (N)]]*((E738/3.6)/1000)</f>
        <v>5.1071753291478839</v>
      </c>
      <c r="AB738">
        <f>Table1[[#This Row],[Power (kW)]]*1000</f>
        <v>5107.1753291478835</v>
      </c>
      <c r="AC738">
        <f>(Table1[[#This Row],[Power (kW)]]*1000)*D738</f>
        <v>720111.72140985157</v>
      </c>
      <c r="AD738" s="25">
        <f t="shared" si="131"/>
        <v>0</v>
      </c>
      <c r="AE738" s="25">
        <f t="shared" si="132"/>
        <v>5107.1753291478835</v>
      </c>
      <c r="AF738" s="25">
        <f>SUM($AD$8:AD738)</f>
        <v>539868.79048695334</v>
      </c>
      <c r="AG738" s="25">
        <f>SUM($AE$8:AE738)</f>
        <v>1431264.9987713799</v>
      </c>
      <c r="AH738" s="25"/>
      <c r="AI738" s="38">
        <f>SUM($AD$598:AD738)</f>
        <v>156781.9003766781</v>
      </c>
      <c r="AJ738" s="38">
        <f>SUM($AE$598:AE738)</f>
        <v>474638.29730185569</v>
      </c>
      <c r="AK738" s="38">
        <f t="shared" si="133"/>
        <v>109747.33026367467</v>
      </c>
    </row>
    <row r="739" spans="2:37" x14ac:dyDescent="0.3">
      <c r="B739" s="4" t="s">
        <v>52</v>
      </c>
      <c r="C739" s="4">
        <v>731</v>
      </c>
      <c r="D739" s="4">
        <v>142</v>
      </c>
      <c r="E739" s="11">
        <v>41.9</v>
      </c>
      <c r="F739" s="17">
        <f t="shared" si="134"/>
        <v>5.5555555555555358E-2</v>
      </c>
      <c r="G739" s="17">
        <f t="shared" si="135"/>
        <v>0.19999999999999929</v>
      </c>
      <c r="S739">
        <f t="shared" si="125"/>
        <v>0</v>
      </c>
      <c r="T739">
        <f t="shared" si="126"/>
        <v>41.9</v>
      </c>
      <c r="U739">
        <f t="shared" si="127"/>
        <v>11.638888888888888</v>
      </c>
      <c r="W739">
        <f t="shared" si="128"/>
        <v>54.999999999999801</v>
      </c>
      <c r="X739">
        <f t="shared" si="129"/>
        <v>135.9666</v>
      </c>
      <c r="Y739">
        <f t="shared" si="130"/>
        <v>73.296327730196523</v>
      </c>
      <c r="Z739">
        <f>Table1[[#This Row],[Accel (N)]]+Table1[[#This Row],[RR (N)]]+Table1[[#This Row],[Aero Drag (N)]]</f>
        <v>264.26292773019634</v>
      </c>
      <c r="AA739">
        <f>Table1[[#This Row],[Total (N)]]*((E739/3.6)/1000)</f>
        <v>3.0757268533042295</v>
      </c>
      <c r="AB739">
        <f>Table1[[#This Row],[Power (kW)]]*1000</f>
        <v>3075.7268533042293</v>
      </c>
      <c r="AC739">
        <f>(Table1[[#This Row],[Power (kW)]]*1000)*D739</f>
        <v>436753.21316920058</v>
      </c>
      <c r="AD739" s="25">
        <f t="shared" si="131"/>
        <v>0</v>
      </c>
      <c r="AE739" s="25">
        <f t="shared" si="132"/>
        <v>3075.7268533042293</v>
      </c>
      <c r="AF739" s="25">
        <f>SUM($AD$8:AD739)</f>
        <v>539868.79048695334</v>
      </c>
      <c r="AG739" s="25">
        <f>SUM($AE$8:AE739)</f>
        <v>1434340.7256246842</v>
      </c>
      <c r="AH739" s="25"/>
      <c r="AI739" s="38">
        <f>SUM($AD$598:AD739)</f>
        <v>156781.9003766781</v>
      </c>
      <c r="AJ739" s="38">
        <f>SUM($AE$598:AE739)</f>
        <v>477714.02415515995</v>
      </c>
      <c r="AK739" s="38">
        <f t="shared" si="133"/>
        <v>109747.33026367467</v>
      </c>
    </row>
    <row r="740" spans="2:37" x14ac:dyDescent="0.3">
      <c r="B740" s="4" t="s">
        <v>52</v>
      </c>
      <c r="C740" s="4">
        <v>732</v>
      </c>
      <c r="D740" s="4">
        <v>143</v>
      </c>
      <c r="E740" s="11">
        <v>42</v>
      </c>
      <c r="F740" s="17">
        <f t="shared" si="134"/>
        <v>4.1666666666667261E-2</v>
      </c>
      <c r="G740" s="17">
        <f t="shared" si="135"/>
        <v>0.15000000000000213</v>
      </c>
      <c r="S740">
        <f t="shared" si="125"/>
        <v>0</v>
      </c>
      <c r="T740">
        <f t="shared" si="126"/>
        <v>42</v>
      </c>
      <c r="U740">
        <f t="shared" si="127"/>
        <v>11.666666666666666</v>
      </c>
      <c r="W740">
        <f t="shared" si="128"/>
        <v>41.25000000000059</v>
      </c>
      <c r="X740">
        <f t="shared" si="129"/>
        <v>135.9666</v>
      </c>
      <c r="Y740">
        <f t="shared" si="130"/>
        <v>73.646608367499994</v>
      </c>
      <c r="Z740">
        <f>Table1[[#This Row],[Accel (N)]]+Table1[[#This Row],[RR (N)]]+Table1[[#This Row],[Aero Drag (N)]]</f>
        <v>250.86320836750059</v>
      </c>
      <c r="AA740">
        <f>Table1[[#This Row],[Total (N)]]*((E740/3.6)/1000)</f>
        <v>2.9267374309541734</v>
      </c>
      <c r="AB740">
        <f>Table1[[#This Row],[Power (kW)]]*1000</f>
        <v>2926.7374309541733</v>
      </c>
      <c r="AC740">
        <f>(Table1[[#This Row],[Power (kW)]]*1000)*D740</f>
        <v>418523.45262644679</v>
      </c>
      <c r="AD740" s="25">
        <f t="shared" si="131"/>
        <v>0</v>
      </c>
      <c r="AE740" s="25">
        <f t="shared" si="132"/>
        <v>2926.7374309541733</v>
      </c>
      <c r="AF740" s="25">
        <f>SUM($AD$8:AD740)</f>
        <v>539868.79048695334</v>
      </c>
      <c r="AG740" s="25">
        <f>SUM($AE$8:AE740)</f>
        <v>1437267.4630556384</v>
      </c>
      <c r="AH740" s="25"/>
      <c r="AI740" s="38">
        <f>SUM($AD$598:AD740)</f>
        <v>156781.9003766781</v>
      </c>
      <c r="AJ740" s="38">
        <f>SUM($AE$598:AE740)</f>
        <v>480640.76158611412</v>
      </c>
      <c r="AK740" s="38">
        <f t="shared" si="133"/>
        <v>109747.33026367467</v>
      </c>
    </row>
    <row r="741" spans="2:37" x14ac:dyDescent="0.3">
      <c r="B741" s="4" t="s">
        <v>52</v>
      </c>
      <c r="C741" s="4">
        <v>733</v>
      </c>
      <c r="D741" s="4">
        <v>144</v>
      </c>
      <c r="E741" s="11">
        <v>42.2</v>
      </c>
      <c r="F741" s="17">
        <f t="shared" si="134"/>
        <v>5.5555555555555358E-2</v>
      </c>
      <c r="G741" s="17">
        <f t="shared" si="135"/>
        <v>0.19999999999999929</v>
      </c>
      <c r="S741">
        <f t="shared" si="125"/>
        <v>0</v>
      </c>
      <c r="T741">
        <f t="shared" si="126"/>
        <v>42.2</v>
      </c>
      <c r="U741">
        <f t="shared" si="127"/>
        <v>11.722222222222223</v>
      </c>
      <c r="W741">
        <f t="shared" si="128"/>
        <v>54.999999999999801</v>
      </c>
      <c r="X741">
        <f t="shared" si="129"/>
        <v>135.9666</v>
      </c>
      <c r="Y741">
        <f t="shared" si="130"/>
        <v>74.349674628786133</v>
      </c>
      <c r="Z741">
        <f>Table1[[#This Row],[Accel (N)]]+Table1[[#This Row],[RR (N)]]+Table1[[#This Row],[Aero Drag (N)]]</f>
        <v>265.31627462878595</v>
      </c>
      <c r="AA741">
        <f>Table1[[#This Row],[Total (N)]]*((E741/3.6)/1000)</f>
        <v>3.1100963303707685</v>
      </c>
      <c r="AB741">
        <f>Table1[[#This Row],[Power (kW)]]*1000</f>
        <v>3110.0963303707686</v>
      </c>
      <c r="AC741">
        <f>(Table1[[#This Row],[Power (kW)]]*1000)*D741</f>
        <v>447853.87157339067</v>
      </c>
      <c r="AD741" s="25">
        <f t="shared" si="131"/>
        <v>0</v>
      </c>
      <c r="AE741" s="25">
        <f t="shared" si="132"/>
        <v>3110.0963303707686</v>
      </c>
      <c r="AF741" s="25">
        <f>SUM($AD$8:AD741)</f>
        <v>539868.79048695334</v>
      </c>
      <c r="AG741" s="25">
        <f>SUM($AE$8:AE741)</f>
        <v>1440377.5593860091</v>
      </c>
      <c r="AH741" s="25"/>
      <c r="AI741" s="38">
        <f>SUM($AD$598:AD741)</f>
        <v>156781.9003766781</v>
      </c>
      <c r="AJ741" s="38">
        <f>SUM($AE$598:AE741)</f>
        <v>483750.85791648488</v>
      </c>
      <c r="AK741" s="38">
        <f t="shared" si="133"/>
        <v>109747.33026367467</v>
      </c>
    </row>
    <row r="742" spans="2:37" x14ac:dyDescent="0.3">
      <c r="B742" s="4" t="s">
        <v>52</v>
      </c>
      <c r="C742" s="4">
        <v>734</v>
      </c>
      <c r="D742" s="4">
        <v>145</v>
      </c>
      <c r="E742" s="11">
        <v>42.4</v>
      </c>
      <c r="F742" s="17">
        <f t="shared" si="134"/>
        <v>6.9444444444444448E-2</v>
      </c>
      <c r="G742" s="17">
        <f t="shared" si="135"/>
        <v>0.25</v>
      </c>
      <c r="S742">
        <f t="shared" si="125"/>
        <v>0</v>
      </c>
      <c r="T742">
        <f t="shared" si="126"/>
        <v>42.4</v>
      </c>
      <c r="U742">
        <f t="shared" si="127"/>
        <v>11.777777777777777</v>
      </c>
      <c r="W742">
        <f t="shared" si="128"/>
        <v>68.75</v>
      </c>
      <c r="X742">
        <f t="shared" si="129"/>
        <v>135.9666</v>
      </c>
      <c r="Y742">
        <f t="shared" si="130"/>
        <v>75.056080872311114</v>
      </c>
      <c r="Z742">
        <f>Table1[[#This Row],[Accel (N)]]+Table1[[#This Row],[RR (N)]]+Table1[[#This Row],[Aero Drag (N)]]</f>
        <v>279.77268087231113</v>
      </c>
      <c r="AA742">
        <f>Table1[[#This Row],[Total (N)]]*((E742/3.6)/1000)</f>
        <v>3.2951004636072199</v>
      </c>
      <c r="AB742">
        <f>Table1[[#This Row],[Power (kW)]]*1000</f>
        <v>3295.1004636072198</v>
      </c>
      <c r="AC742">
        <f>(Table1[[#This Row],[Power (kW)]]*1000)*D742</f>
        <v>477789.56722304685</v>
      </c>
      <c r="AD742" s="25">
        <f t="shared" si="131"/>
        <v>0</v>
      </c>
      <c r="AE742" s="25">
        <f t="shared" si="132"/>
        <v>3295.1004636072198</v>
      </c>
      <c r="AF742" s="25">
        <f>SUM($AD$8:AD742)</f>
        <v>539868.79048695334</v>
      </c>
      <c r="AG742" s="25">
        <f>SUM($AE$8:AE742)</f>
        <v>1443672.6598496162</v>
      </c>
      <c r="AH742" s="25"/>
      <c r="AI742" s="38">
        <f>SUM($AD$598:AD742)</f>
        <v>156781.9003766781</v>
      </c>
      <c r="AJ742" s="38">
        <f>SUM($AE$598:AE742)</f>
        <v>487045.95838009211</v>
      </c>
      <c r="AK742" s="38">
        <f t="shared" si="133"/>
        <v>109747.33026367467</v>
      </c>
    </row>
    <row r="743" spans="2:37" x14ac:dyDescent="0.3">
      <c r="B743" s="4" t="s">
        <v>52</v>
      </c>
      <c r="C743" s="4">
        <v>735</v>
      </c>
      <c r="D743" s="4">
        <v>146</v>
      </c>
      <c r="E743" s="11">
        <v>42.7</v>
      </c>
      <c r="F743" s="17">
        <f t="shared" si="134"/>
        <v>9.7222222222222612E-2</v>
      </c>
      <c r="G743" s="17">
        <f t="shared" si="135"/>
        <v>0.35000000000000142</v>
      </c>
      <c r="S743">
        <f t="shared" si="125"/>
        <v>0</v>
      </c>
      <c r="T743">
        <f t="shared" si="126"/>
        <v>42.7</v>
      </c>
      <c r="U743">
        <f t="shared" si="127"/>
        <v>11.861111111111112</v>
      </c>
      <c r="W743">
        <f t="shared" si="128"/>
        <v>96.250000000000384</v>
      </c>
      <c r="X743">
        <f t="shared" si="129"/>
        <v>135.9666</v>
      </c>
      <c r="Y743">
        <f t="shared" si="130"/>
        <v>76.121952704296561</v>
      </c>
      <c r="Z743">
        <f>Table1[[#This Row],[Accel (N)]]+Table1[[#This Row],[RR (N)]]+Table1[[#This Row],[Aero Drag (N)]]</f>
        <v>308.33855270429694</v>
      </c>
      <c r="AA743">
        <f>Table1[[#This Row],[Total (N)]]*((E743/3.6)/1000)</f>
        <v>3.6572378334648556</v>
      </c>
      <c r="AB743">
        <f>Table1[[#This Row],[Power (kW)]]*1000</f>
        <v>3657.2378334648556</v>
      </c>
      <c r="AC743">
        <f>(Table1[[#This Row],[Power (kW)]]*1000)*D743</f>
        <v>533956.7236858689</v>
      </c>
      <c r="AD743" s="25">
        <f t="shared" si="131"/>
        <v>0</v>
      </c>
      <c r="AE743" s="25">
        <f t="shared" si="132"/>
        <v>3657.2378334648556</v>
      </c>
      <c r="AF743" s="25">
        <f>SUM($AD$8:AD743)</f>
        <v>539868.79048695334</v>
      </c>
      <c r="AG743" s="25">
        <f>SUM($AE$8:AE743)</f>
        <v>1447329.897683081</v>
      </c>
      <c r="AH743" s="25"/>
      <c r="AI743" s="38">
        <f>SUM($AD$598:AD743)</f>
        <v>156781.9003766781</v>
      </c>
      <c r="AJ743" s="38">
        <f>SUM($AE$598:AE743)</f>
        <v>490703.19621355698</v>
      </c>
      <c r="AK743" s="38">
        <f t="shared" si="133"/>
        <v>109747.33026367467</v>
      </c>
    </row>
    <row r="744" spans="2:37" x14ac:dyDescent="0.3">
      <c r="B744" s="4" t="s">
        <v>52</v>
      </c>
      <c r="C744" s="4">
        <v>736</v>
      </c>
      <c r="D744" s="4">
        <v>147</v>
      </c>
      <c r="E744" s="11">
        <v>43.1</v>
      </c>
      <c r="F744" s="17">
        <f t="shared" si="134"/>
        <v>0.1388888888888889</v>
      </c>
      <c r="G744" s="17">
        <f t="shared" si="135"/>
        <v>0.5</v>
      </c>
      <c r="S744">
        <f t="shared" si="125"/>
        <v>0</v>
      </c>
      <c r="T744">
        <f t="shared" si="126"/>
        <v>43.1</v>
      </c>
      <c r="U744">
        <f t="shared" si="127"/>
        <v>11.972222222222223</v>
      </c>
      <c r="W744">
        <f t="shared" si="128"/>
        <v>137.5</v>
      </c>
      <c r="X744">
        <f t="shared" si="129"/>
        <v>135.9666</v>
      </c>
      <c r="Y744">
        <f t="shared" si="130"/>
        <v>77.554805084779886</v>
      </c>
      <c r="Z744">
        <f>Table1[[#This Row],[Accel (N)]]+Table1[[#This Row],[RR (N)]]+Table1[[#This Row],[Aero Drag (N)]]</f>
        <v>351.02140508477987</v>
      </c>
      <c r="AA744">
        <f>Table1[[#This Row],[Total (N)]]*((E744/3.6)/1000)</f>
        <v>4.2025062664316701</v>
      </c>
      <c r="AB744">
        <f>Table1[[#This Row],[Power (kW)]]*1000</f>
        <v>4202.5062664316702</v>
      </c>
      <c r="AC744">
        <f>(Table1[[#This Row],[Power (kW)]]*1000)*D744</f>
        <v>617768.42116545548</v>
      </c>
      <c r="AD744" s="25">
        <f t="shared" si="131"/>
        <v>0</v>
      </c>
      <c r="AE744" s="25">
        <f t="shared" si="132"/>
        <v>4202.5062664316702</v>
      </c>
      <c r="AF744" s="25">
        <f>SUM($AD$8:AD744)</f>
        <v>539868.79048695334</v>
      </c>
      <c r="AG744" s="25">
        <f>SUM($AE$8:AE744)</f>
        <v>1451532.4039495126</v>
      </c>
      <c r="AH744" s="25"/>
      <c r="AI744" s="38">
        <f>SUM($AD$598:AD744)</f>
        <v>156781.9003766781</v>
      </c>
      <c r="AJ744" s="38">
        <f>SUM($AE$598:AE744)</f>
        <v>494905.70247998863</v>
      </c>
      <c r="AK744" s="38">
        <f t="shared" si="133"/>
        <v>109747.33026367467</v>
      </c>
    </row>
    <row r="745" spans="2:37" x14ac:dyDescent="0.3">
      <c r="B745" s="4" t="s">
        <v>52</v>
      </c>
      <c r="C745" s="4">
        <v>737</v>
      </c>
      <c r="D745" s="4">
        <v>148</v>
      </c>
      <c r="E745" s="11">
        <v>43.7</v>
      </c>
      <c r="F745" s="17">
        <f t="shared" si="134"/>
        <v>0.12499999999999981</v>
      </c>
      <c r="G745" s="17">
        <f t="shared" si="135"/>
        <v>0.44999999999999929</v>
      </c>
      <c r="S745">
        <f t="shared" si="125"/>
        <v>0</v>
      </c>
      <c r="T745">
        <f t="shared" si="126"/>
        <v>43.7</v>
      </c>
      <c r="U745">
        <f t="shared" si="127"/>
        <v>12.138888888888889</v>
      </c>
      <c r="W745">
        <f t="shared" si="128"/>
        <v>123.7499999999998</v>
      </c>
      <c r="X745">
        <f t="shared" si="129"/>
        <v>135.9666</v>
      </c>
      <c r="Y745">
        <f t="shared" si="130"/>
        <v>79.729133522296536</v>
      </c>
      <c r="Z745">
        <f>Table1[[#This Row],[Accel (N)]]+Table1[[#This Row],[RR (N)]]+Table1[[#This Row],[Aero Drag (N)]]</f>
        <v>339.44573352229634</v>
      </c>
      <c r="AA745">
        <f>Table1[[#This Row],[Total (N)]]*((E745/3.6)/1000)</f>
        <v>4.120494043034542</v>
      </c>
      <c r="AB745">
        <f>Table1[[#This Row],[Power (kW)]]*1000</f>
        <v>4120.4940430345423</v>
      </c>
      <c r="AC745">
        <f>(Table1[[#This Row],[Power (kW)]]*1000)*D745</f>
        <v>609833.11836911226</v>
      </c>
      <c r="AD745" s="25">
        <f t="shared" si="131"/>
        <v>0</v>
      </c>
      <c r="AE745" s="25">
        <f t="shared" si="132"/>
        <v>4120.4940430345423</v>
      </c>
      <c r="AF745" s="25">
        <f>SUM($AD$8:AD745)</f>
        <v>539868.79048695334</v>
      </c>
      <c r="AG745" s="25">
        <f>SUM($AE$8:AE745)</f>
        <v>1455652.8979925471</v>
      </c>
      <c r="AH745" s="25"/>
      <c r="AI745" s="38">
        <f>SUM($AD$598:AD745)</f>
        <v>156781.9003766781</v>
      </c>
      <c r="AJ745" s="38">
        <f>SUM($AE$598:AE745)</f>
        <v>499026.19652302319</v>
      </c>
      <c r="AK745" s="38">
        <f t="shared" si="133"/>
        <v>109747.33026367467</v>
      </c>
    </row>
    <row r="746" spans="2:37" x14ac:dyDescent="0.3">
      <c r="B746" s="4" t="s">
        <v>52</v>
      </c>
      <c r="C746" s="4">
        <v>738</v>
      </c>
      <c r="D746" s="4">
        <v>149</v>
      </c>
      <c r="E746" s="11">
        <v>44</v>
      </c>
      <c r="F746" s="17">
        <f t="shared" si="134"/>
        <v>5.5555555555555358E-2</v>
      </c>
      <c r="G746" s="17">
        <f t="shared" si="135"/>
        <v>0.19999999999999929</v>
      </c>
      <c r="S746">
        <f t="shared" si="125"/>
        <v>0</v>
      </c>
      <c r="T746">
        <f t="shared" si="126"/>
        <v>44</v>
      </c>
      <c r="U746">
        <f t="shared" si="127"/>
        <v>12.222222222222221</v>
      </c>
      <c r="W746">
        <f t="shared" si="128"/>
        <v>54.999999999999801</v>
      </c>
      <c r="X746">
        <f t="shared" si="129"/>
        <v>135.9666</v>
      </c>
      <c r="Y746">
        <f t="shared" si="130"/>
        <v>80.827570181111113</v>
      </c>
      <c r="Z746">
        <f>Table1[[#This Row],[Accel (N)]]+Table1[[#This Row],[RR (N)]]+Table1[[#This Row],[Aero Drag (N)]]</f>
        <v>271.79417018111093</v>
      </c>
      <c r="AA746">
        <f>Table1[[#This Row],[Total (N)]]*((E746/3.6)/1000)</f>
        <v>3.3219287466580223</v>
      </c>
      <c r="AB746">
        <f>Table1[[#This Row],[Power (kW)]]*1000</f>
        <v>3321.9287466580222</v>
      </c>
      <c r="AC746">
        <f>(Table1[[#This Row],[Power (kW)]]*1000)*D746</f>
        <v>494967.38325204531</v>
      </c>
      <c r="AD746" s="25">
        <f t="shared" si="131"/>
        <v>0</v>
      </c>
      <c r="AE746" s="25">
        <f t="shared" si="132"/>
        <v>3321.9287466580222</v>
      </c>
      <c r="AF746" s="25">
        <f>SUM($AD$8:AD746)</f>
        <v>539868.79048695334</v>
      </c>
      <c r="AG746" s="25">
        <f>SUM($AE$8:AE746)</f>
        <v>1458974.826739205</v>
      </c>
      <c r="AH746" s="25"/>
      <c r="AI746" s="38">
        <f>SUM($AD$598:AD746)</f>
        <v>156781.9003766781</v>
      </c>
      <c r="AJ746" s="38">
        <f>SUM($AE$598:AE746)</f>
        <v>502348.12526968122</v>
      </c>
      <c r="AK746" s="38">
        <f t="shared" si="133"/>
        <v>109747.33026367467</v>
      </c>
    </row>
    <row r="747" spans="2:37" x14ac:dyDescent="0.3">
      <c r="B747" s="4" t="s">
        <v>52</v>
      </c>
      <c r="C747" s="4">
        <v>739</v>
      </c>
      <c r="D747" s="4">
        <v>150</v>
      </c>
      <c r="E747" s="11">
        <v>44.1</v>
      </c>
      <c r="F747" s="17">
        <f t="shared" si="134"/>
        <v>0.18055555555555516</v>
      </c>
      <c r="G747" s="17">
        <f t="shared" si="135"/>
        <v>0.64999999999999858</v>
      </c>
      <c r="S747">
        <f t="shared" si="125"/>
        <v>0</v>
      </c>
      <c r="T747">
        <f t="shared" si="126"/>
        <v>44.1</v>
      </c>
      <c r="U747">
        <f t="shared" si="127"/>
        <v>12.25</v>
      </c>
      <c r="W747">
        <f t="shared" si="128"/>
        <v>178.7499999999996</v>
      </c>
      <c r="X747">
        <f t="shared" si="129"/>
        <v>135.9666</v>
      </c>
      <c r="Y747">
        <f t="shared" si="130"/>
        <v>81.195385725168762</v>
      </c>
      <c r="Z747">
        <f>Table1[[#This Row],[Accel (N)]]+Table1[[#This Row],[RR (N)]]+Table1[[#This Row],[Aero Drag (N)]]</f>
        <v>395.91198572516839</v>
      </c>
      <c r="AA747">
        <f>Table1[[#This Row],[Total (N)]]*((E747/3.6)/1000)</f>
        <v>4.8499218251333129</v>
      </c>
      <c r="AB747">
        <f>Table1[[#This Row],[Power (kW)]]*1000</f>
        <v>4849.9218251333132</v>
      </c>
      <c r="AC747">
        <f>(Table1[[#This Row],[Power (kW)]]*1000)*D747</f>
        <v>727488.27376999694</v>
      </c>
      <c r="AD747" s="25">
        <f t="shared" si="131"/>
        <v>0</v>
      </c>
      <c r="AE747" s="25">
        <f t="shared" si="132"/>
        <v>4849.9218251333132</v>
      </c>
      <c r="AF747" s="25">
        <f>SUM($AD$8:AD747)</f>
        <v>539868.79048695334</v>
      </c>
      <c r="AG747" s="25">
        <f>SUM($AE$8:AE747)</f>
        <v>1463824.7485643383</v>
      </c>
      <c r="AH747" s="25"/>
      <c r="AI747" s="38">
        <f>SUM($AD$598:AD747)</f>
        <v>156781.9003766781</v>
      </c>
      <c r="AJ747" s="38">
        <f>SUM($AE$598:AE747)</f>
        <v>507198.04709481454</v>
      </c>
      <c r="AK747" s="38">
        <f t="shared" si="133"/>
        <v>109747.33026367467</v>
      </c>
    </row>
    <row r="748" spans="2:37" x14ac:dyDescent="0.3">
      <c r="B748" s="4" t="s">
        <v>52</v>
      </c>
      <c r="C748" s="4">
        <v>740</v>
      </c>
      <c r="D748" s="4">
        <v>151</v>
      </c>
      <c r="E748" s="11">
        <v>45.3</v>
      </c>
      <c r="F748" s="17">
        <f t="shared" si="134"/>
        <v>0.31944444444444403</v>
      </c>
      <c r="G748" s="17">
        <f t="shared" si="135"/>
        <v>1.1499999999999986</v>
      </c>
      <c r="S748">
        <f t="shared" si="125"/>
        <v>0</v>
      </c>
      <c r="T748">
        <f t="shared" si="126"/>
        <v>45.3</v>
      </c>
      <c r="U748">
        <f t="shared" si="127"/>
        <v>12.583333333333332</v>
      </c>
      <c r="W748">
        <f t="shared" si="128"/>
        <v>316.2499999999996</v>
      </c>
      <c r="X748">
        <f t="shared" si="129"/>
        <v>135.9666</v>
      </c>
      <c r="Y748">
        <f t="shared" si="130"/>
        <v>85.674301907518739</v>
      </c>
      <c r="Z748">
        <f>Table1[[#This Row],[Accel (N)]]+Table1[[#This Row],[RR (N)]]+Table1[[#This Row],[Aero Drag (N)]]</f>
        <v>537.89090190751836</v>
      </c>
      <c r="AA748">
        <f>Table1[[#This Row],[Total (N)]]*((E748/3.6)/1000)</f>
        <v>6.7684605156696049</v>
      </c>
      <c r="AB748">
        <f>Table1[[#This Row],[Power (kW)]]*1000</f>
        <v>6768.4605156696052</v>
      </c>
      <c r="AC748">
        <f>(Table1[[#This Row],[Power (kW)]]*1000)*D748</f>
        <v>1022037.5378661104</v>
      </c>
      <c r="AD748" s="25">
        <f t="shared" si="131"/>
        <v>0</v>
      </c>
      <c r="AE748" s="25">
        <f t="shared" si="132"/>
        <v>6768.4605156696052</v>
      </c>
      <c r="AF748" s="25">
        <f>SUM($AD$8:AD748)</f>
        <v>539868.79048695334</v>
      </c>
      <c r="AG748" s="25">
        <f>SUM($AE$8:AE748)</f>
        <v>1470593.2090800079</v>
      </c>
      <c r="AH748" s="25"/>
      <c r="AI748" s="38">
        <f>SUM($AD$598:AD748)</f>
        <v>156781.9003766781</v>
      </c>
      <c r="AJ748" s="38">
        <f>SUM($AE$598:AE748)</f>
        <v>513966.50761048414</v>
      </c>
      <c r="AK748" s="38">
        <f t="shared" si="133"/>
        <v>109747.33026367467</v>
      </c>
    </row>
    <row r="749" spans="2:37" x14ac:dyDescent="0.3">
      <c r="B749" s="4" t="s">
        <v>52</v>
      </c>
      <c r="C749" s="4">
        <v>741</v>
      </c>
      <c r="D749" s="4">
        <v>152</v>
      </c>
      <c r="E749" s="11">
        <v>46.4</v>
      </c>
      <c r="F749" s="17">
        <f t="shared" si="134"/>
        <v>0.26388888888888967</v>
      </c>
      <c r="G749" s="17">
        <f t="shared" si="135"/>
        <v>0.95000000000000284</v>
      </c>
      <c r="S749">
        <f t="shared" si="125"/>
        <v>0</v>
      </c>
      <c r="T749">
        <f t="shared" si="126"/>
        <v>46.4</v>
      </c>
      <c r="U749">
        <f t="shared" si="127"/>
        <v>12.888888888888888</v>
      </c>
      <c r="W749">
        <f t="shared" si="128"/>
        <v>261.2500000000008</v>
      </c>
      <c r="X749">
        <f t="shared" si="129"/>
        <v>135.9666</v>
      </c>
      <c r="Y749">
        <f t="shared" si="130"/>
        <v>89.88560201297777</v>
      </c>
      <c r="Z749">
        <f>Table1[[#This Row],[Accel (N)]]+Table1[[#This Row],[RR (N)]]+Table1[[#This Row],[Aero Drag (N)]]</f>
        <v>487.10220201297852</v>
      </c>
      <c r="AA749">
        <f>Table1[[#This Row],[Total (N)]]*((E749/3.6)/1000)</f>
        <v>6.2782061592783887</v>
      </c>
      <c r="AB749">
        <f>Table1[[#This Row],[Power (kW)]]*1000</f>
        <v>6278.2061592783884</v>
      </c>
      <c r="AC749">
        <f>(Table1[[#This Row],[Power (kW)]]*1000)*D749</f>
        <v>954287.336210315</v>
      </c>
      <c r="AD749" s="25">
        <f t="shared" si="131"/>
        <v>0</v>
      </c>
      <c r="AE749" s="25">
        <f t="shared" si="132"/>
        <v>6278.2061592783884</v>
      </c>
      <c r="AF749" s="25">
        <f>SUM($AD$8:AD749)</f>
        <v>539868.79048695334</v>
      </c>
      <c r="AG749" s="25">
        <f>SUM($AE$8:AE749)</f>
        <v>1476871.4152392861</v>
      </c>
      <c r="AH749" s="25"/>
      <c r="AI749" s="38">
        <f>SUM($AD$598:AD749)</f>
        <v>156781.9003766781</v>
      </c>
      <c r="AJ749" s="38">
        <f>SUM($AE$598:AE749)</f>
        <v>520244.71376976254</v>
      </c>
      <c r="AK749" s="38">
        <f t="shared" si="133"/>
        <v>109747.33026367467</v>
      </c>
    </row>
    <row r="750" spans="2:37" x14ac:dyDescent="0.3">
      <c r="B750" s="4" t="s">
        <v>52</v>
      </c>
      <c r="C750" s="4">
        <v>742</v>
      </c>
      <c r="D750" s="4">
        <v>153</v>
      </c>
      <c r="E750" s="11">
        <v>47.2</v>
      </c>
      <c r="F750" s="17">
        <f t="shared" si="134"/>
        <v>0.12499999999999981</v>
      </c>
      <c r="G750" s="17">
        <f t="shared" si="135"/>
        <v>0.44999999999999929</v>
      </c>
      <c r="S750">
        <f t="shared" si="125"/>
        <v>0</v>
      </c>
      <c r="T750">
        <f t="shared" si="126"/>
        <v>47.2</v>
      </c>
      <c r="U750">
        <f t="shared" si="127"/>
        <v>13.111111111111111</v>
      </c>
      <c r="W750">
        <f t="shared" si="128"/>
        <v>123.7499999999998</v>
      </c>
      <c r="X750">
        <f t="shared" si="129"/>
        <v>135.9666</v>
      </c>
      <c r="Y750">
        <f t="shared" si="130"/>
        <v>93.011825388577776</v>
      </c>
      <c r="Z750">
        <f>Table1[[#This Row],[Accel (N)]]+Table1[[#This Row],[RR (N)]]+Table1[[#This Row],[Aero Drag (N)]]</f>
        <v>352.72842538857759</v>
      </c>
      <c r="AA750">
        <f>Table1[[#This Row],[Total (N)]]*((E750/3.6)/1000)</f>
        <v>4.624661577316906</v>
      </c>
      <c r="AB750">
        <f>Table1[[#This Row],[Power (kW)]]*1000</f>
        <v>4624.661577316906</v>
      </c>
      <c r="AC750">
        <f>(Table1[[#This Row],[Power (kW)]]*1000)*D750</f>
        <v>707573.22132948658</v>
      </c>
      <c r="AD750" s="25">
        <f t="shared" si="131"/>
        <v>0</v>
      </c>
      <c r="AE750" s="25">
        <f t="shared" si="132"/>
        <v>4624.661577316906</v>
      </c>
      <c r="AF750" s="25">
        <f>SUM($AD$8:AD750)</f>
        <v>539868.79048695334</v>
      </c>
      <c r="AG750" s="25">
        <f>SUM($AE$8:AE750)</f>
        <v>1481496.0768166031</v>
      </c>
      <c r="AH750" s="25"/>
      <c r="AI750" s="38">
        <f>SUM($AD$598:AD750)</f>
        <v>156781.9003766781</v>
      </c>
      <c r="AJ750" s="38">
        <f>SUM($AE$598:AE750)</f>
        <v>524869.37534707948</v>
      </c>
      <c r="AK750" s="38">
        <f t="shared" si="133"/>
        <v>109747.33026367467</v>
      </c>
    </row>
    <row r="751" spans="2:37" x14ac:dyDescent="0.3">
      <c r="B751" s="4" t="s">
        <v>52</v>
      </c>
      <c r="C751" s="4">
        <v>743</v>
      </c>
      <c r="D751" s="4">
        <v>154</v>
      </c>
      <c r="E751" s="11">
        <v>47.3</v>
      </c>
      <c r="F751" s="17">
        <f t="shared" si="134"/>
        <v>2.7777777777777186E-2</v>
      </c>
      <c r="G751" s="17">
        <f t="shared" si="135"/>
        <v>9.9999999999997868E-2</v>
      </c>
      <c r="S751">
        <f t="shared" si="125"/>
        <v>0</v>
      </c>
      <c r="T751">
        <f t="shared" si="126"/>
        <v>47.3</v>
      </c>
      <c r="U751">
        <f t="shared" si="127"/>
        <v>13.138888888888888</v>
      </c>
      <c r="W751">
        <f t="shared" si="128"/>
        <v>27.499999999999414</v>
      </c>
      <c r="X751">
        <f t="shared" si="129"/>
        <v>135.9666</v>
      </c>
      <c r="Y751">
        <f t="shared" si="130"/>
        <v>93.406360790546529</v>
      </c>
      <c r="Z751">
        <f>Table1[[#This Row],[Accel (N)]]+Table1[[#This Row],[RR (N)]]+Table1[[#This Row],[Aero Drag (N)]]</f>
        <v>256.8729607905459</v>
      </c>
      <c r="AA751">
        <f>Table1[[#This Row],[Total (N)]]*((E751/3.6)/1000)</f>
        <v>3.3750252903868945</v>
      </c>
      <c r="AB751">
        <f>Table1[[#This Row],[Power (kW)]]*1000</f>
        <v>3375.0252903868945</v>
      </c>
      <c r="AC751">
        <f>(Table1[[#This Row],[Power (kW)]]*1000)*D751</f>
        <v>519753.89471958176</v>
      </c>
      <c r="AD751" s="25">
        <f t="shared" si="131"/>
        <v>0</v>
      </c>
      <c r="AE751" s="25">
        <f t="shared" si="132"/>
        <v>3375.0252903868945</v>
      </c>
      <c r="AF751" s="25">
        <f>SUM($AD$8:AD751)</f>
        <v>539868.79048695334</v>
      </c>
      <c r="AG751" s="25">
        <f>SUM($AE$8:AE751)</f>
        <v>1484871.1021069901</v>
      </c>
      <c r="AH751" s="25"/>
      <c r="AI751" s="38">
        <f>SUM($AD$598:AD751)</f>
        <v>156781.9003766781</v>
      </c>
      <c r="AJ751" s="38">
        <f>SUM($AE$598:AE751)</f>
        <v>528244.40063746634</v>
      </c>
      <c r="AK751" s="38">
        <f t="shared" si="133"/>
        <v>109747.33026367467</v>
      </c>
    </row>
    <row r="752" spans="2:37" x14ac:dyDescent="0.3">
      <c r="B752" s="4" t="s">
        <v>52</v>
      </c>
      <c r="C752" s="4">
        <v>744</v>
      </c>
      <c r="D752" s="4">
        <v>155</v>
      </c>
      <c r="E752" s="11">
        <v>47.4</v>
      </c>
      <c r="F752" s="17">
        <f t="shared" si="134"/>
        <v>1.3888888888889086E-2</v>
      </c>
      <c r="G752" s="17">
        <f t="shared" si="135"/>
        <v>5.0000000000000711E-2</v>
      </c>
      <c r="S752">
        <f t="shared" si="125"/>
        <v>0</v>
      </c>
      <c r="T752">
        <f t="shared" si="126"/>
        <v>47.4</v>
      </c>
      <c r="U752">
        <f t="shared" si="127"/>
        <v>13.166666666666666</v>
      </c>
      <c r="W752">
        <f t="shared" si="128"/>
        <v>13.750000000000195</v>
      </c>
      <c r="X752">
        <f t="shared" si="129"/>
        <v>135.9666</v>
      </c>
      <c r="Y752">
        <f t="shared" si="130"/>
        <v>93.801731188074996</v>
      </c>
      <c r="Z752">
        <f>Table1[[#This Row],[Accel (N)]]+Table1[[#This Row],[RR (N)]]+Table1[[#This Row],[Aero Drag (N)]]</f>
        <v>243.51833118807519</v>
      </c>
      <c r="AA752">
        <f>Table1[[#This Row],[Total (N)]]*((E752/3.6)/1000)</f>
        <v>3.2063246939763235</v>
      </c>
      <c r="AB752">
        <f>Table1[[#This Row],[Power (kW)]]*1000</f>
        <v>3206.3246939763235</v>
      </c>
      <c r="AC752">
        <f>(Table1[[#This Row],[Power (kW)]]*1000)*D752</f>
        <v>496980.32756633015</v>
      </c>
      <c r="AD752" s="25">
        <f t="shared" si="131"/>
        <v>0</v>
      </c>
      <c r="AE752" s="25">
        <f t="shared" si="132"/>
        <v>3206.3246939763235</v>
      </c>
      <c r="AF752" s="25">
        <f>SUM($AD$8:AD752)</f>
        <v>539868.79048695334</v>
      </c>
      <c r="AG752" s="25">
        <f>SUM($AE$8:AE752)</f>
        <v>1488077.4268009665</v>
      </c>
      <c r="AH752" s="25"/>
      <c r="AI752" s="38">
        <f>SUM($AD$598:AD752)</f>
        <v>156781.9003766781</v>
      </c>
      <c r="AJ752" s="38">
        <f>SUM($AE$598:AE752)</f>
        <v>531450.72533144266</v>
      </c>
      <c r="AK752" s="38">
        <f t="shared" si="133"/>
        <v>109747.33026367467</v>
      </c>
    </row>
    <row r="753" spans="2:37" x14ac:dyDescent="0.3">
      <c r="B753" s="4" t="s">
        <v>52</v>
      </c>
      <c r="C753" s="4">
        <v>745</v>
      </c>
      <c r="D753" s="4">
        <v>156</v>
      </c>
      <c r="E753" s="11">
        <v>47.4</v>
      </c>
      <c r="F753" s="17">
        <f t="shared" si="134"/>
        <v>1.3888888888889086E-2</v>
      </c>
      <c r="G753" s="17">
        <f t="shared" si="135"/>
        <v>5.0000000000000711E-2</v>
      </c>
      <c r="S753">
        <f t="shared" si="125"/>
        <v>0</v>
      </c>
      <c r="T753">
        <f t="shared" si="126"/>
        <v>47.4</v>
      </c>
      <c r="U753">
        <f t="shared" si="127"/>
        <v>13.166666666666666</v>
      </c>
      <c r="W753">
        <f t="shared" si="128"/>
        <v>13.750000000000195</v>
      </c>
      <c r="X753">
        <f t="shared" si="129"/>
        <v>135.9666</v>
      </c>
      <c r="Y753">
        <f t="shared" si="130"/>
        <v>93.801731188074996</v>
      </c>
      <c r="Z753">
        <f>Table1[[#This Row],[Accel (N)]]+Table1[[#This Row],[RR (N)]]+Table1[[#This Row],[Aero Drag (N)]]</f>
        <v>243.51833118807519</v>
      </c>
      <c r="AA753">
        <f>Table1[[#This Row],[Total (N)]]*((E753/3.6)/1000)</f>
        <v>3.2063246939763235</v>
      </c>
      <c r="AB753">
        <f>Table1[[#This Row],[Power (kW)]]*1000</f>
        <v>3206.3246939763235</v>
      </c>
      <c r="AC753">
        <f>(Table1[[#This Row],[Power (kW)]]*1000)*D753</f>
        <v>500186.65226030647</v>
      </c>
      <c r="AD753" s="25">
        <f t="shared" si="131"/>
        <v>0</v>
      </c>
      <c r="AE753" s="25">
        <f t="shared" si="132"/>
        <v>3206.3246939763235</v>
      </c>
      <c r="AF753" s="25">
        <f>SUM($AD$8:AD753)</f>
        <v>539868.79048695334</v>
      </c>
      <c r="AG753" s="25">
        <f>SUM($AE$8:AE753)</f>
        <v>1491283.7514949429</v>
      </c>
      <c r="AH753" s="25"/>
      <c r="AI753" s="38">
        <f>SUM($AD$598:AD753)</f>
        <v>156781.9003766781</v>
      </c>
      <c r="AJ753" s="38">
        <f>SUM($AE$598:AE753)</f>
        <v>534657.05002541898</v>
      </c>
      <c r="AK753" s="38">
        <f t="shared" si="133"/>
        <v>109747.33026367467</v>
      </c>
    </row>
    <row r="754" spans="2:37" x14ac:dyDescent="0.3">
      <c r="B754" s="4" t="s">
        <v>52</v>
      </c>
      <c r="C754" s="4">
        <v>746</v>
      </c>
      <c r="D754" s="4">
        <v>157</v>
      </c>
      <c r="E754" s="11">
        <v>47.5</v>
      </c>
      <c r="F754" s="17">
        <f t="shared" si="134"/>
        <v>6.9444444444444448E-2</v>
      </c>
      <c r="G754" s="17">
        <f t="shared" si="135"/>
        <v>0.25</v>
      </c>
      <c r="S754">
        <f t="shared" si="125"/>
        <v>0</v>
      </c>
      <c r="T754">
        <f t="shared" si="126"/>
        <v>47.5</v>
      </c>
      <c r="U754">
        <f t="shared" si="127"/>
        <v>13.194444444444445</v>
      </c>
      <c r="W754">
        <f t="shared" si="128"/>
        <v>68.75</v>
      </c>
      <c r="X754">
        <f t="shared" si="129"/>
        <v>135.9666</v>
      </c>
      <c r="Y754">
        <f t="shared" si="130"/>
        <v>94.197936581163205</v>
      </c>
      <c r="Z754">
        <f>Table1[[#This Row],[Accel (N)]]+Table1[[#This Row],[RR (N)]]+Table1[[#This Row],[Aero Drag (N)]]</f>
        <v>298.91453658116319</v>
      </c>
      <c r="AA754">
        <f>Table1[[#This Row],[Total (N)]]*((E754/3.6)/1000)</f>
        <v>3.9440112465570145</v>
      </c>
      <c r="AB754">
        <f>Table1[[#This Row],[Power (kW)]]*1000</f>
        <v>3944.0112465570146</v>
      </c>
      <c r="AC754">
        <f>(Table1[[#This Row],[Power (kW)]]*1000)*D754</f>
        <v>619209.76570945128</v>
      </c>
      <c r="AD754" s="25">
        <f t="shared" si="131"/>
        <v>0</v>
      </c>
      <c r="AE754" s="25">
        <f t="shared" si="132"/>
        <v>3944.0112465570146</v>
      </c>
      <c r="AF754" s="25">
        <f>SUM($AD$8:AD754)</f>
        <v>539868.79048695334</v>
      </c>
      <c r="AG754" s="25">
        <f>SUM($AE$8:AE754)</f>
        <v>1495227.7627415</v>
      </c>
      <c r="AH754" s="25"/>
      <c r="AI754" s="38">
        <f>SUM($AD$598:AD754)</f>
        <v>156781.9003766781</v>
      </c>
      <c r="AJ754" s="38">
        <f>SUM($AE$598:AE754)</f>
        <v>538601.06127197598</v>
      </c>
      <c r="AK754" s="38">
        <f t="shared" si="133"/>
        <v>109747.33026367467</v>
      </c>
    </row>
    <row r="755" spans="2:37" x14ac:dyDescent="0.3">
      <c r="B755" s="4" t="s">
        <v>52</v>
      </c>
      <c r="C755" s="4">
        <v>747</v>
      </c>
      <c r="D755" s="4">
        <v>158</v>
      </c>
      <c r="E755" s="11">
        <v>47.9</v>
      </c>
      <c r="F755" s="17">
        <f t="shared" si="134"/>
        <v>0.15277777777777798</v>
      </c>
      <c r="G755" s="17">
        <f t="shared" si="135"/>
        <v>0.55000000000000071</v>
      </c>
      <c r="S755">
        <f t="shared" si="125"/>
        <v>0</v>
      </c>
      <c r="T755">
        <f t="shared" si="126"/>
        <v>47.9</v>
      </c>
      <c r="U755">
        <f t="shared" si="127"/>
        <v>13.305555555555555</v>
      </c>
      <c r="W755">
        <f t="shared" si="128"/>
        <v>151.2500000000002</v>
      </c>
      <c r="X755">
        <f t="shared" si="129"/>
        <v>135.9666</v>
      </c>
      <c r="Y755">
        <f t="shared" si="130"/>
        <v>95.79110810911321</v>
      </c>
      <c r="Z755">
        <f>Table1[[#This Row],[Accel (N)]]+Table1[[#This Row],[RR (N)]]+Table1[[#This Row],[Aero Drag (N)]]</f>
        <v>383.00770810911342</v>
      </c>
      <c r="AA755">
        <f>Table1[[#This Row],[Total (N)]]*((E755/3.6)/1000)</f>
        <v>5.0961303384518146</v>
      </c>
      <c r="AB755">
        <f>Table1[[#This Row],[Power (kW)]]*1000</f>
        <v>5096.1303384518142</v>
      </c>
      <c r="AC755">
        <f>(Table1[[#This Row],[Power (kW)]]*1000)*D755</f>
        <v>805188.59347538662</v>
      </c>
      <c r="AD755" s="25">
        <f t="shared" si="131"/>
        <v>0</v>
      </c>
      <c r="AE755" s="25">
        <f t="shared" si="132"/>
        <v>5096.1303384518142</v>
      </c>
      <c r="AF755" s="25">
        <f>SUM($AD$8:AD755)</f>
        <v>539868.79048695334</v>
      </c>
      <c r="AG755" s="25">
        <f>SUM($AE$8:AE755)</f>
        <v>1500323.8930799519</v>
      </c>
      <c r="AH755" s="25"/>
      <c r="AI755" s="38">
        <f>SUM($AD$598:AD755)</f>
        <v>156781.9003766781</v>
      </c>
      <c r="AJ755" s="38">
        <f>SUM($AE$598:AE755)</f>
        <v>543697.19161042781</v>
      </c>
      <c r="AK755" s="38">
        <f t="shared" si="133"/>
        <v>109747.33026367467</v>
      </c>
    </row>
    <row r="756" spans="2:37" x14ac:dyDescent="0.3">
      <c r="B756" s="4" t="s">
        <v>52</v>
      </c>
      <c r="C756" s="4">
        <v>748</v>
      </c>
      <c r="D756" s="4">
        <v>159</v>
      </c>
      <c r="E756" s="11">
        <v>48.6</v>
      </c>
      <c r="F756" s="17">
        <f t="shared" si="134"/>
        <v>0.20833333333333331</v>
      </c>
      <c r="G756" s="17">
        <f t="shared" si="135"/>
        <v>0.75</v>
      </c>
      <c r="S756">
        <f t="shared" si="125"/>
        <v>0</v>
      </c>
      <c r="T756">
        <f t="shared" si="126"/>
        <v>48.6</v>
      </c>
      <c r="U756">
        <f t="shared" si="127"/>
        <v>13.5</v>
      </c>
      <c r="W756">
        <f t="shared" si="128"/>
        <v>206.24999999999997</v>
      </c>
      <c r="X756">
        <f t="shared" si="129"/>
        <v>135.9666</v>
      </c>
      <c r="Y756">
        <f t="shared" si="130"/>
        <v>98.611305612075014</v>
      </c>
      <c r="Z756">
        <f>Table1[[#This Row],[Accel (N)]]+Table1[[#This Row],[RR (N)]]+Table1[[#This Row],[Aero Drag (N)]]</f>
        <v>440.82790561207497</v>
      </c>
      <c r="AA756">
        <f>Table1[[#This Row],[Total (N)]]*((E756/3.6)/1000)</f>
        <v>5.9511767257630117</v>
      </c>
      <c r="AB756">
        <f>Table1[[#This Row],[Power (kW)]]*1000</f>
        <v>5951.1767257630117</v>
      </c>
      <c r="AC756">
        <f>(Table1[[#This Row],[Power (kW)]]*1000)*D756</f>
        <v>946237.0993963189</v>
      </c>
      <c r="AD756" s="25">
        <f t="shared" si="131"/>
        <v>0</v>
      </c>
      <c r="AE756" s="25">
        <f t="shared" si="132"/>
        <v>5951.1767257630117</v>
      </c>
      <c r="AF756" s="25">
        <f>SUM($AD$8:AD756)</f>
        <v>539868.79048695334</v>
      </c>
      <c r="AG756" s="25">
        <f>SUM($AE$8:AE756)</f>
        <v>1506275.0698057148</v>
      </c>
      <c r="AH756" s="25"/>
      <c r="AI756" s="38">
        <f>SUM($AD$598:AD756)</f>
        <v>156781.9003766781</v>
      </c>
      <c r="AJ756" s="38">
        <f>SUM($AE$598:AE756)</f>
        <v>549648.36833619082</v>
      </c>
      <c r="AK756" s="38">
        <f t="shared" si="133"/>
        <v>109747.33026367467</v>
      </c>
    </row>
    <row r="757" spans="2:37" x14ac:dyDescent="0.3">
      <c r="B757" s="4" t="s">
        <v>52</v>
      </c>
      <c r="C757" s="4">
        <v>749</v>
      </c>
      <c r="D757" s="4">
        <v>160</v>
      </c>
      <c r="E757" s="11">
        <v>49.4</v>
      </c>
      <c r="F757" s="17">
        <f t="shared" si="134"/>
        <v>0.16666666666666607</v>
      </c>
      <c r="G757" s="17">
        <f t="shared" si="135"/>
        <v>0.59999999999999787</v>
      </c>
      <c r="S757">
        <f t="shared" si="125"/>
        <v>0</v>
      </c>
      <c r="T757">
        <f t="shared" si="126"/>
        <v>49.4</v>
      </c>
      <c r="U757">
        <f t="shared" si="127"/>
        <v>13.722222222222221</v>
      </c>
      <c r="W757">
        <f t="shared" si="128"/>
        <v>164.9999999999994</v>
      </c>
      <c r="X757">
        <f t="shared" si="129"/>
        <v>135.9666</v>
      </c>
      <c r="Y757">
        <f t="shared" si="130"/>
        <v>101.88448820618612</v>
      </c>
      <c r="Z757">
        <f>Table1[[#This Row],[Accel (N)]]+Table1[[#This Row],[RR (N)]]+Table1[[#This Row],[Aero Drag (N)]]</f>
        <v>402.85108820618552</v>
      </c>
      <c r="AA757">
        <f>Table1[[#This Row],[Total (N)]]*((E757/3.6)/1000)</f>
        <v>5.5280121548293231</v>
      </c>
      <c r="AB757">
        <f>Table1[[#This Row],[Power (kW)]]*1000</f>
        <v>5528.0121548293228</v>
      </c>
      <c r="AC757">
        <f>(Table1[[#This Row],[Power (kW)]]*1000)*D757</f>
        <v>884481.9447726917</v>
      </c>
      <c r="AD757" s="25">
        <f t="shared" si="131"/>
        <v>0</v>
      </c>
      <c r="AE757" s="25">
        <f t="shared" si="132"/>
        <v>5528.0121548293228</v>
      </c>
      <c r="AF757" s="25">
        <f>SUM($AD$8:AD757)</f>
        <v>539868.79048695334</v>
      </c>
      <c r="AG757" s="25">
        <f>SUM($AE$8:AE757)</f>
        <v>1511803.081960544</v>
      </c>
      <c r="AH757" s="25"/>
      <c r="AI757" s="38">
        <f>SUM($AD$598:AD757)</f>
        <v>156781.9003766781</v>
      </c>
      <c r="AJ757" s="38">
        <f>SUM($AE$598:AE757)</f>
        <v>555176.38049102016</v>
      </c>
      <c r="AK757" s="38">
        <f t="shared" si="133"/>
        <v>109747.33026367467</v>
      </c>
    </row>
    <row r="758" spans="2:37" x14ac:dyDescent="0.3">
      <c r="B758" s="4" t="s">
        <v>52</v>
      </c>
      <c r="C758" s="4">
        <v>750</v>
      </c>
      <c r="D758" s="4">
        <v>161</v>
      </c>
      <c r="E758" s="11">
        <v>49.8</v>
      </c>
      <c r="F758" s="17">
        <f t="shared" si="134"/>
        <v>5.5555555555555358E-2</v>
      </c>
      <c r="G758" s="17">
        <f t="shared" si="135"/>
        <v>0.19999999999999929</v>
      </c>
      <c r="S758">
        <f t="shared" si="125"/>
        <v>0</v>
      </c>
      <c r="T758">
        <f t="shared" si="126"/>
        <v>49.8</v>
      </c>
      <c r="U758">
        <f t="shared" si="127"/>
        <v>13.833333333333332</v>
      </c>
      <c r="W758">
        <f t="shared" si="128"/>
        <v>54.999999999999801</v>
      </c>
      <c r="X758">
        <f t="shared" si="129"/>
        <v>135.9666</v>
      </c>
      <c r="Y758">
        <f t="shared" si="130"/>
        <v>103.541119396675</v>
      </c>
      <c r="Z758">
        <f>Table1[[#This Row],[Accel (N)]]+Table1[[#This Row],[RR (N)]]+Table1[[#This Row],[Aero Drag (N)]]</f>
        <v>294.50771939667482</v>
      </c>
      <c r="AA758">
        <f>Table1[[#This Row],[Total (N)]]*((E758/3.6)/1000)</f>
        <v>4.0740234516540017</v>
      </c>
      <c r="AB758">
        <f>Table1[[#This Row],[Power (kW)]]*1000</f>
        <v>4074.0234516540017</v>
      </c>
      <c r="AC758">
        <f>(Table1[[#This Row],[Power (kW)]]*1000)*D758</f>
        <v>655917.7757162943</v>
      </c>
      <c r="AD758" s="25">
        <f t="shared" si="131"/>
        <v>0</v>
      </c>
      <c r="AE758" s="25">
        <f t="shared" si="132"/>
        <v>4074.0234516540017</v>
      </c>
      <c r="AF758" s="25">
        <f>SUM($AD$8:AD758)</f>
        <v>539868.79048695334</v>
      </c>
      <c r="AG758" s="25">
        <f>SUM($AE$8:AE758)</f>
        <v>1515877.105412198</v>
      </c>
      <c r="AH758" s="25"/>
      <c r="AI758" s="38">
        <f>SUM($AD$598:AD758)</f>
        <v>156781.9003766781</v>
      </c>
      <c r="AJ758" s="38">
        <f>SUM($AE$598:AE758)</f>
        <v>559250.40394267417</v>
      </c>
      <c r="AK758" s="38">
        <f t="shared" si="133"/>
        <v>109747.33026367467</v>
      </c>
    </row>
    <row r="759" spans="2:37" x14ac:dyDescent="0.3">
      <c r="B759" s="4" t="s">
        <v>52</v>
      </c>
      <c r="C759" s="4">
        <v>751</v>
      </c>
      <c r="D759" s="4">
        <v>162</v>
      </c>
      <c r="E759" s="11">
        <v>49.8</v>
      </c>
      <c r="F759" s="17">
        <f t="shared" si="134"/>
        <v>-1.3888888888888099E-2</v>
      </c>
      <c r="G759" s="17">
        <f t="shared" si="135"/>
        <v>-4.9999999999997158E-2</v>
      </c>
      <c r="S759">
        <f t="shared" si="125"/>
        <v>0</v>
      </c>
      <c r="T759">
        <f t="shared" si="126"/>
        <v>49.8</v>
      </c>
      <c r="U759">
        <f t="shared" si="127"/>
        <v>13.833333333333332</v>
      </c>
      <c r="W759">
        <f t="shared" si="128"/>
        <v>-13.749999999999218</v>
      </c>
      <c r="X759">
        <f t="shared" si="129"/>
        <v>135.9666</v>
      </c>
      <c r="Y759">
        <f t="shared" si="130"/>
        <v>103.541119396675</v>
      </c>
      <c r="Z759">
        <f>Table1[[#This Row],[Accel (N)]]+Table1[[#This Row],[RR (N)]]+Table1[[#This Row],[Aero Drag (N)]]</f>
        <v>225.75771939667578</v>
      </c>
      <c r="AA759">
        <f>Table1[[#This Row],[Total (N)]]*((E759/3.6)/1000)</f>
        <v>3.1229817849873482</v>
      </c>
      <c r="AB759">
        <f>Table1[[#This Row],[Power (kW)]]*1000</f>
        <v>3122.9817849873484</v>
      </c>
      <c r="AC759">
        <f>(Table1[[#This Row],[Power (kW)]]*1000)*D759</f>
        <v>505923.04916795046</v>
      </c>
      <c r="AD759" s="25">
        <f t="shared" si="131"/>
        <v>0</v>
      </c>
      <c r="AE759" s="25">
        <f t="shared" si="132"/>
        <v>3122.9817849873484</v>
      </c>
      <c r="AF759" s="25">
        <f>SUM($AD$8:AD759)</f>
        <v>539868.79048695334</v>
      </c>
      <c r="AG759" s="25">
        <f>SUM($AE$8:AE759)</f>
        <v>1519000.0871971853</v>
      </c>
      <c r="AH759" s="25"/>
      <c r="AI759" s="38">
        <f>SUM($AD$598:AD759)</f>
        <v>156781.9003766781</v>
      </c>
      <c r="AJ759" s="38">
        <f>SUM($AE$598:AE759)</f>
        <v>562373.38572766155</v>
      </c>
      <c r="AK759" s="38">
        <f t="shared" si="133"/>
        <v>109747.33026367467</v>
      </c>
    </row>
    <row r="760" spans="2:37" x14ac:dyDescent="0.3">
      <c r="B760" s="4" t="s">
        <v>52</v>
      </c>
      <c r="C760" s="4">
        <v>752</v>
      </c>
      <c r="D760" s="4">
        <v>163</v>
      </c>
      <c r="E760" s="11">
        <v>49.7</v>
      </c>
      <c r="F760" s="17">
        <f t="shared" si="134"/>
        <v>-6.9444444444444448E-2</v>
      </c>
      <c r="G760" s="17">
        <f t="shared" si="135"/>
        <v>-0.25</v>
      </c>
      <c r="S760">
        <f t="shared" si="125"/>
        <v>0</v>
      </c>
      <c r="T760">
        <f t="shared" si="126"/>
        <v>49.7</v>
      </c>
      <c r="U760">
        <f t="shared" si="127"/>
        <v>13.805555555555555</v>
      </c>
      <c r="W760">
        <f t="shared" si="128"/>
        <v>-68.75</v>
      </c>
      <c r="X760">
        <f t="shared" si="129"/>
        <v>135.9666</v>
      </c>
      <c r="Y760">
        <f t="shared" si="130"/>
        <v>103.12570910571321</v>
      </c>
      <c r="Z760">
        <f>Table1[[#This Row],[Accel (N)]]+Table1[[#This Row],[RR (N)]]+Table1[[#This Row],[Aero Drag (N)]]</f>
        <v>170.34230910571321</v>
      </c>
      <c r="AA760">
        <f>Table1[[#This Row],[Total (N)]]*((E760/3.6)/1000)</f>
        <v>2.3516702118205406</v>
      </c>
      <c r="AB760">
        <f>Table1[[#This Row],[Power (kW)]]*1000</f>
        <v>2351.6702118205408</v>
      </c>
      <c r="AC760">
        <f>(Table1[[#This Row],[Power (kW)]]*1000)*D760</f>
        <v>383322.24452674814</v>
      </c>
      <c r="AD760" s="25">
        <f t="shared" si="131"/>
        <v>0</v>
      </c>
      <c r="AE760" s="25">
        <f t="shared" si="132"/>
        <v>2351.6702118205408</v>
      </c>
      <c r="AF760" s="25">
        <f>SUM($AD$8:AD760)</f>
        <v>539868.79048695334</v>
      </c>
      <c r="AG760" s="25">
        <f>SUM($AE$8:AE760)</f>
        <v>1521351.7574090059</v>
      </c>
      <c r="AH760" s="25"/>
      <c r="AI760" s="38">
        <f>SUM($AD$598:AD760)</f>
        <v>156781.9003766781</v>
      </c>
      <c r="AJ760" s="38">
        <f>SUM($AE$598:AE760)</f>
        <v>564725.05593948206</v>
      </c>
      <c r="AK760" s="38">
        <f t="shared" si="133"/>
        <v>109747.33026367467</v>
      </c>
    </row>
    <row r="761" spans="2:37" x14ac:dyDescent="0.3">
      <c r="B761" s="4" t="s">
        <v>52</v>
      </c>
      <c r="C761" s="4">
        <v>753</v>
      </c>
      <c r="D761" s="4">
        <v>164</v>
      </c>
      <c r="E761" s="11">
        <v>49.3</v>
      </c>
      <c r="F761" s="17">
        <f t="shared" si="134"/>
        <v>-0.16666666666666705</v>
      </c>
      <c r="G761" s="17">
        <f t="shared" si="135"/>
        <v>-0.60000000000000142</v>
      </c>
      <c r="S761">
        <f t="shared" si="125"/>
        <v>0</v>
      </c>
      <c r="T761">
        <f t="shared" si="126"/>
        <v>49.3</v>
      </c>
      <c r="U761">
        <f t="shared" si="127"/>
        <v>13.694444444444443</v>
      </c>
      <c r="W761">
        <f t="shared" si="128"/>
        <v>-165.00000000000037</v>
      </c>
      <c r="X761">
        <f t="shared" si="129"/>
        <v>135.9666</v>
      </c>
      <c r="Y761">
        <f t="shared" si="130"/>
        <v>101.47241789746319</v>
      </c>
      <c r="Z761">
        <f>Table1[[#This Row],[Accel (N)]]+Table1[[#This Row],[RR (N)]]+Table1[[#This Row],[Aero Drag (N)]]</f>
        <v>72.439017897462818</v>
      </c>
      <c r="AA761">
        <f>Table1[[#This Row],[Total (N)]]*((E761/3.6)/1000)</f>
        <v>0.99201210620692126</v>
      </c>
      <c r="AB761">
        <f>Table1[[#This Row],[Power (kW)]]*1000</f>
        <v>992.01210620692132</v>
      </c>
      <c r="AC761">
        <f>(Table1[[#This Row],[Power (kW)]]*1000)*D761</f>
        <v>162689.9854179351</v>
      </c>
      <c r="AD761" s="25">
        <f t="shared" si="131"/>
        <v>0</v>
      </c>
      <c r="AE761" s="25">
        <f t="shared" si="132"/>
        <v>992.01210620692132</v>
      </c>
      <c r="AF761" s="25">
        <f>SUM($AD$8:AD761)</f>
        <v>539868.79048695334</v>
      </c>
      <c r="AG761" s="25">
        <f>SUM($AE$8:AE761)</f>
        <v>1522343.7695152129</v>
      </c>
      <c r="AH761" s="25"/>
      <c r="AI761" s="38">
        <f>SUM($AD$598:AD761)</f>
        <v>156781.9003766781</v>
      </c>
      <c r="AJ761" s="38">
        <f>SUM($AE$598:AE761)</f>
        <v>565717.06804568903</v>
      </c>
      <c r="AK761" s="38">
        <f t="shared" si="133"/>
        <v>109747.33026367467</v>
      </c>
    </row>
    <row r="762" spans="2:37" x14ac:dyDescent="0.3">
      <c r="B762" s="4" t="s">
        <v>52</v>
      </c>
      <c r="C762" s="4">
        <v>754</v>
      </c>
      <c r="D762" s="4">
        <v>165</v>
      </c>
      <c r="E762" s="11">
        <v>48.5</v>
      </c>
      <c r="F762" s="17">
        <f t="shared" si="134"/>
        <v>-0.23611111111111052</v>
      </c>
      <c r="G762" s="17">
        <f t="shared" si="135"/>
        <v>-0.84999999999999787</v>
      </c>
      <c r="S762">
        <f t="shared" si="125"/>
        <v>0</v>
      </c>
      <c r="T762">
        <f t="shared" si="126"/>
        <v>48.5</v>
      </c>
      <c r="U762">
        <f t="shared" si="127"/>
        <v>13.472222222222221</v>
      </c>
      <c r="W762">
        <f t="shared" si="128"/>
        <v>-233.7499999999994</v>
      </c>
      <c r="X762">
        <f t="shared" si="129"/>
        <v>135.9666</v>
      </c>
      <c r="Y762">
        <f t="shared" si="130"/>
        <v>98.205915267829866</v>
      </c>
      <c r="Z762">
        <f>Table1[[#This Row],[Accel (N)]]+Table1[[#This Row],[RR (N)]]+Table1[[#This Row],[Aero Drag (N)]]</f>
        <v>0.42251526783046245</v>
      </c>
      <c r="AA762">
        <f>Table1[[#This Row],[Total (N)]]*((E762/3.6)/1000)</f>
        <v>5.6922195804937304E-3</v>
      </c>
      <c r="AB762">
        <f>Table1[[#This Row],[Power (kW)]]*1000</f>
        <v>5.6922195804937301</v>
      </c>
      <c r="AC762">
        <f>(Table1[[#This Row],[Power (kW)]]*1000)*D762</f>
        <v>939.21623078146547</v>
      </c>
      <c r="AD762" s="25">
        <f t="shared" si="131"/>
        <v>0</v>
      </c>
      <c r="AE762" s="25">
        <f t="shared" si="132"/>
        <v>5.6922195804937301</v>
      </c>
      <c r="AF762" s="25">
        <f>SUM($AD$8:AD762)</f>
        <v>539868.79048695334</v>
      </c>
      <c r="AG762" s="25">
        <f>SUM($AE$8:AE762)</f>
        <v>1522349.4617347934</v>
      </c>
      <c r="AH762" s="25"/>
      <c r="AI762" s="38">
        <f>SUM($AD$598:AD762)</f>
        <v>156781.9003766781</v>
      </c>
      <c r="AJ762" s="38">
        <f>SUM($AE$598:AE762)</f>
        <v>565722.76026526955</v>
      </c>
      <c r="AK762" s="38">
        <f t="shared" si="133"/>
        <v>109747.33026367467</v>
      </c>
    </row>
    <row r="763" spans="2:37" x14ac:dyDescent="0.3">
      <c r="B763" s="4" t="s">
        <v>52</v>
      </c>
      <c r="C763" s="4">
        <v>755</v>
      </c>
      <c r="D763" s="4">
        <v>166</v>
      </c>
      <c r="E763" s="11">
        <v>47.6</v>
      </c>
      <c r="F763" s="17">
        <f t="shared" si="134"/>
        <v>-0.30555555555555597</v>
      </c>
      <c r="G763" s="17">
        <f t="shared" si="135"/>
        <v>-1.1000000000000014</v>
      </c>
      <c r="S763">
        <f t="shared" si="125"/>
        <v>0</v>
      </c>
      <c r="T763">
        <f t="shared" si="126"/>
        <v>47.6</v>
      </c>
      <c r="U763">
        <f t="shared" si="127"/>
        <v>13.222222222222221</v>
      </c>
      <c r="W763">
        <f t="shared" si="128"/>
        <v>-302.5000000000004</v>
      </c>
      <c r="X763">
        <f t="shared" si="129"/>
        <v>135.9666</v>
      </c>
      <c r="Y763">
        <f t="shared" si="130"/>
        <v>94.594976969811114</v>
      </c>
      <c r="Z763">
        <f>Table1[[#This Row],[Accel (N)]]+Table1[[#This Row],[RR (N)]]+Table1[[#This Row],[Aero Drag (N)]]</f>
        <v>-71.938423030189284</v>
      </c>
      <c r="AA763">
        <f>Table1[[#This Row],[Total (N)]]*((E763/3.6)/1000)</f>
        <v>-0.95118581562139159</v>
      </c>
      <c r="AB763">
        <f>Table1[[#This Row],[Power (kW)]]*1000</f>
        <v>-951.18581562139161</v>
      </c>
      <c r="AC763">
        <f>(Table1[[#This Row],[Power (kW)]]*1000)*D763</f>
        <v>-157896.84539315102</v>
      </c>
      <c r="AD763" s="25">
        <f t="shared" si="131"/>
        <v>951.18581562139161</v>
      </c>
      <c r="AE763" s="25">
        <f t="shared" si="132"/>
        <v>0</v>
      </c>
      <c r="AF763" s="25">
        <f>SUM($AD$8:AD763)</f>
        <v>540819.97630257474</v>
      </c>
      <c r="AG763" s="25">
        <f>SUM($AE$8:AE763)</f>
        <v>1522349.4617347934</v>
      </c>
      <c r="AH763" s="25"/>
      <c r="AI763" s="38">
        <f>SUM($AD$598:AD763)</f>
        <v>157733.0861922995</v>
      </c>
      <c r="AJ763" s="38">
        <f>SUM($AE$598:AE763)</f>
        <v>565722.76026526955</v>
      </c>
      <c r="AK763" s="38">
        <f t="shared" si="133"/>
        <v>110413.16033460964</v>
      </c>
    </row>
    <row r="764" spans="2:37" x14ac:dyDescent="0.3">
      <c r="B764" s="4" t="s">
        <v>52</v>
      </c>
      <c r="C764" s="4">
        <v>756</v>
      </c>
      <c r="D764" s="4">
        <v>167</v>
      </c>
      <c r="E764" s="11">
        <v>46.3</v>
      </c>
      <c r="F764" s="17">
        <f t="shared" si="134"/>
        <v>-0.54166666666666641</v>
      </c>
      <c r="G764" s="17">
        <f t="shared" si="135"/>
        <v>-1.9499999999999993</v>
      </c>
      <c r="S764">
        <f t="shared" si="125"/>
        <v>0</v>
      </c>
      <c r="T764">
        <f t="shared" si="126"/>
        <v>46.3</v>
      </c>
      <c r="U764">
        <f t="shared" si="127"/>
        <v>12.861111111111111</v>
      </c>
      <c r="W764">
        <f t="shared" si="128"/>
        <v>-536.24999999999977</v>
      </c>
      <c r="X764">
        <f t="shared" si="129"/>
        <v>135.9666</v>
      </c>
      <c r="Y764">
        <f t="shared" si="130"/>
        <v>89.498581571046529</v>
      </c>
      <c r="Z764">
        <f>Table1[[#This Row],[Accel (N)]]+Table1[[#This Row],[RR (N)]]+Table1[[#This Row],[Aero Drag (N)]]</f>
        <v>-310.78481842895326</v>
      </c>
      <c r="AA764">
        <f>Table1[[#This Row],[Total (N)]]*((E764/3.6)/1000)</f>
        <v>-3.9970380814612598</v>
      </c>
      <c r="AB764">
        <f>Table1[[#This Row],[Power (kW)]]*1000</f>
        <v>-3997.0380814612599</v>
      </c>
      <c r="AC764">
        <f>(Table1[[#This Row],[Power (kW)]]*1000)*D764</f>
        <v>-667505.35960403038</v>
      </c>
      <c r="AD764" s="25">
        <f t="shared" si="131"/>
        <v>3997.0380814612599</v>
      </c>
      <c r="AE764" s="25">
        <f t="shared" si="132"/>
        <v>0</v>
      </c>
      <c r="AF764" s="25">
        <f>SUM($AD$8:AD764)</f>
        <v>544817.01438403595</v>
      </c>
      <c r="AG764" s="25">
        <f>SUM($AE$8:AE764)</f>
        <v>1522349.4617347934</v>
      </c>
      <c r="AH764" s="25"/>
      <c r="AI764" s="38">
        <f>SUM($AD$598:AD764)</f>
        <v>161730.12427376077</v>
      </c>
      <c r="AJ764" s="38">
        <f>SUM($AE$598:AE764)</f>
        <v>565722.76026526955</v>
      </c>
      <c r="AK764" s="38">
        <f t="shared" si="133"/>
        <v>113211.08699163253</v>
      </c>
    </row>
    <row r="765" spans="2:37" x14ac:dyDescent="0.3">
      <c r="B765" s="4" t="s">
        <v>52</v>
      </c>
      <c r="C765" s="4">
        <v>757</v>
      </c>
      <c r="D765" s="4">
        <v>168</v>
      </c>
      <c r="E765" s="11">
        <v>43.7</v>
      </c>
      <c r="F765" s="17">
        <f t="shared" si="134"/>
        <v>-0.97222222222222221</v>
      </c>
      <c r="G765" s="17">
        <f t="shared" si="135"/>
        <v>-3.5</v>
      </c>
      <c r="S765">
        <f t="shared" si="125"/>
        <v>0</v>
      </c>
      <c r="T765">
        <f t="shared" si="126"/>
        <v>43.7</v>
      </c>
      <c r="U765">
        <f t="shared" si="127"/>
        <v>12.138888888888889</v>
      </c>
      <c r="W765">
        <f t="shared" si="128"/>
        <v>-962.5</v>
      </c>
      <c r="X765">
        <f t="shared" si="129"/>
        <v>135.9666</v>
      </c>
      <c r="Y765">
        <f t="shared" si="130"/>
        <v>79.729133522296536</v>
      </c>
      <c r="Z765">
        <f>Table1[[#This Row],[Accel (N)]]+Table1[[#This Row],[RR (N)]]+Table1[[#This Row],[Aero Drag (N)]]</f>
        <v>-746.80426647770355</v>
      </c>
      <c r="AA765">
        <f>Table1[[#This Row],[Total (N)]]*((E765/3.6)/1000)</f>
        <v>-9.0653740125210138</v>
      </c>
      <c r="AB765">
        <f>Table1[[#This Row],[Power (kW)]]*1000</f>
        <v>-9065.3740125210134</v>
      </c>
      <c r="AC765">
        <f>(Table1[[#This Row],[Power (kW)]]*1000)*D765</f>
        <v>-1522982.8341035303</v>
      </c>
      <c r="AD765" s="25">
        <f t="shared" si="131"/>
        <v>9065.3740125210134</v>
      </c>
      <c r="AE765" s="25">
        <f t="shared" si="132"/>
        <v>0</v>
      </c>
      <c r="AF765" s="25">
        <f>SUM($AD$8:AD765)</f>
        <v>553882.38839655695</v>
      </c>
      <c r="AG765" s="25">
        <f>SUM($AE$8:AE765)</f>
        <v>1522349.4617347934</v>
      </c>
      <c r="AH765" s="25"/>
      <c r="AI765" s="38">
        <f>SUM($AD$598:AD765)</f>
        <v>170795.49828628177</v>
      </c>
      <c r="AJ765" s="38">
        <f>SUM($AE$598:AE765)</f>
        <v>565722.76026526955</v>
      </c>
      <c r="AK765" s="38">
        <f t="shared" si="133"/>
        <v>119556.84880039723</v>
      </c>
    </row>
    <row r="766" spans="2:37" x14ac:dyDescent="0.3">
      <c r="B766" s="4" t="s">
        <v>52</v>
      </c>
      <c r="C766" s="4">
        <v>758</v>
      </c>
      <c r="D766" s="4">
        <v>169</v>
      </c>
      <c r="E766" s="11">
        <v>39.299999999999997</v>
      </c>
      <c r="F766" s="17">
        <f t="shared" si="134"/>
        <v>-1.3333333333333335</v>
      </c>
      <c r="G766" s="17">
        <f t="shared" si="135"/>
        <v>-4.8000000000000007</v>
      </c>
      <c r="S766">
        <f t="shared" si="125"/>
        <v>0</v>
      </c>
      <c r="T766">
        <f t="shared" si="126"/>
        <v>39.299999999999997</v>
      </c>
      <c r="U766">
        <f t="shared" si="127"/>
        <v>10.916666666666666</v>
      </c>
      <c r="W766">
        <f t="shared" si="128"/>
        <v>-1320.0000000000002</v>
      </c>
      <c r="X766">
        <f t="shared" si="129"/>
        <v>135.9666</v>
      </c>
      <c r="Y766">
        <f t="shared" si="130"/>
        <v>64.482114601768757</v>
      </c>
      <c r="Z766">
        <f>Table1[[#This Row],[Accel (N)]]+Table1[[#This Row],[RR (N)]]+Table1[[#This Row],[Aero Drag (N)]]</f>
        <v>-1119.5512853982316</v>
      </c>
      <c r="AA766">
        <f>Table1[[#This Row],[Total (N)]]*((E766/3.6)/1000)</f>
        <v>-12.221768198930695</v>
      </c>
      <c r="AB766">
        <f>Table1[[#This Row],[Power (kW)]]*1000</f>
        <v>-12221.768198930695</v>
      </c>
      <c r="AC766">
        <f>(Table1[[#This Row],[Power (kW)]]*1000)*D766</f>
        <v>-2065478.8256192873</v>
      </c>
      <c r="AD766" s="25">
        <f t="shared" si="131"/>
        <v>12221.768198930695</v>
      </c>
      <c r="AE766" s="25">
        <f t="shared" si="132"/>
        <v>0</v>
      </c>
      <c r="AF766" s="25">
        <f>SUM($AD$8:AD766)</f>
        <v>566104.15659548761</v>
      </c>
      <c r="AG766" s="25">
        <f>SUM($AE$8:AE766)</f>
        <v>1522349.4617347934</v>
      </c>
      <c r="AH766" s="25"/>
      <c r="AI766" s="38">
        <f>SUM($AD$598:AD766)</f>
        <v>183017.26648521246</v>
      </c>
      <c r="AJ766" s="38">
        <f>SUM($AE$598:AE766)</f>
        <v>565722.76026526955</v>
      </c>
      <c r="AK766" s="38">
        <f t="shared" si="133"/>
        <v>128112.08653964871</v>
      </c>
    </row>
    <row r="767" spans="2:37" x14ac:dyDescent="0.3">
      <c r="B767" s="4" t="s">
        <v>52</v>
      </c>
      <c r="C767" s="4">
        <v>759</v>
      </c>
      <c r="D767" s="4">
        <v>170</v>
      </c>
      <c r="E767" s="11">
        <v>34.1</v>
      </c>
      <c r="F767" s="17">
        <f t="shared" si="134"/>
        <v>-1.4305555555555551</v>
      </c>
      <c r="G767" s="17">
        <f t="shared" si="135"/>
        <v>-5.1499999999999986</v>
      </c>
      <c r="S767">
        <f t="shared" si="125"/>
        <v>0</v>
      </c>
      <c r="T767">
        <f t="shared" si="126"/>
        <v>34.1</v>
      </c>
      <c r="U767">
        <f t="shared" si="127"/>
        <v>9.4722222222222232</v>
      </c>
      <c r="W767">
        <f t="shared" si="128"/>
        <v>-1416.2499999999995</v>
      </c>
      <c r="X767">
        <f t="shared" si="129"/>
        <v>135.9666</v>
      </c>
      <c r="Y767">
        <f t="shared" si="130"/>
        <v>48.547059340029875</v>
      </c>
      <c r="Z767">
        <f>Table1[[#This Row],[Accel (N)]]+Table1[[#This Row],[RR (N)]]+Table1[[#This Row],[Aero Drag (N)]]</f>
        <v>-1231.7363406599698</v>
      </c>
      <c r="AA767">
        <f>Table1[[#This Row],[Total (N)]]*((E767/3.6)/1000)</f>
        <v>-11.667280337918049</v>
      </c>
      <c r="AB767">
        <f>Table1[[#This Row],[Power (kW)]]*1000</f>
        <v>-11667.28033791805</v>
      </c>
      <c r="AC767">
        <f>(Table1[[#This Row],[Power (kW)]]*1000)*D767</f>
        <v>-1983437.6574460685</v>
      </c>
      <c r="AD767" s="25">
        <f t="shared" si="131"/>
        <v>11667.28033791805</v>
      </c>
      <c r="AE767" s="25">
        <f t="shared" si="132"/>
        <v>0</v>
      </c>
      <c r="AF767" s="25">
        <f>SUM($AD$8:AD767)</f>
        <v>577771.4369334057</v>
      </c>
      <c r="AG767" s="25">
        <f>SUM($AE$8:AE767)</f>
        <v>1522349.4617347934</v>
      </c>
      <c r="AH767" s="25"/>
      <c r="AI767" s="38">
        <f>SUM($AD$598:AD767)</f>
        <v>194684.54682313051</v>
      </c>
      <c r="AJ767" s="38">
        <f>SUM($AE$598:AE767)</f>
        <v>565722.76026526955</v>
      </c>
      <c r="AK767" s="38">
        <f t="shared" si="133"/>
        <v>136279.18277619136</v>
      </c>
    </row>
    <row r="768" spans="2:37" x14ac:dyDescent="0.3">
      <c r="B768" s="4" t="s">
        <v>52</v>
      </c>
      <c r="C768" s="4">
        <v>760</v>
      </c>
      <c r="D768" s="4">
        <v>171</v>
      </c>
      <c r="E768" s="11">
        <v>29</v>
      </c>
      <c r="F768" s="17">
        <f t="shared" si="134"/>
        <v>-1.4444444444444446</v>
      </c>
      <c r="G768" s="17">
        <f t="shared" si="135"/>
        <v>-5.2000000000000011</v>
      </c>
      <c r="S768">
        <f t="shared" si="125"/>
        <v>0</v>
      </c>
      <c r="T768">
        <f t="shared" si="126"/>
        <v>29</v>
      </c>
      <c r="U768">
        <f t="shared" si="127"/>
        <v>8.0555555555555554</v>
      </c>
      <c r="W768">
        <f t="shared" si="128"/>
        <v>-1430.0000000000002</v>
      </c>
      <c r="X768">
        <f t="shared" si="129"/>
        <v>135.9666</v>
      </c>
      <c r="Y768">
        <f t="shared" si="130"/>
        <v>35.111563286319452</v>
      </c>
      <c r="Z768">
        <f>Table1[[#This Row],[Accel (N)]]+Table1[[#This Row],[RR (N)]]+Table1[[#This Row],[Aero Drag (N)]]</f>
        <v>-1258.9218367136807</v>
      </c>
      <c r="AA768">
        <f>Table1[[#This Row],[Total (N)]]*((E768/3.6)/1000)</f>
        <v>-10.141314795749095</v>
      </c>
      <c r="AB768">
        <f>Table1[[#This Row],[Power (kW)]]*1000</f>
        <v>-10141.314795749095</v>
      </c>
      <c r="AC768">
        <f>(Table1[[#This Row],[Power (kW)]]*1000)*D768</f>
        <v>-1734164.8300730952</v>
      </c>
      <c r="AD768" s="25">
        <f t="shared" si="131"/>
        <v>10141.314795749095</v>
      </c>
      <c r="AE768" s="25">
        <f t="shared" si="132"/>
        <v>0</v>
      </c>
      <c r="AF768" s="25">
        <f>SUM($AD$8:AD768)</f>
        <v>587912.75172915484</v>
      </c>
      <c r="AG768" s="25">
        <f>SUM($AE$8:AE768)</f>
        <v>1522349.4617347934</v>
      </c>
      <c r="AH768" s="25"/>
      <c r="AI768" s="38">
        <f>SUM($AD$598:AD768)</f>
        <v>204825.8616188796</v>
      </c>
      <c r="AJ768" s="38">
        <f>SUM($AE$598:AE768)</f>
        <v>565722.76026526955</v>
      </c>
      <c r="AK768" s="38">
        <f t="shared" si="133"/>
        <v>143378.10313321571</v>
      </c>
    </row>
    <row r="769" spans="2:37" x14ac:dyDescent="0.3">
      <c r="B769" s="4" t="s">
        <v>52</v>
      </c>
      <c r="C769" s="4">
        <v>761</v>
      </c>
      <c r="D769" s="4">
        <v>172</v>
      </c>
      <c r="E769" s="11">
        <v>23.7</v>
      </c>
      <c r="F769" s="17">
        <f t="shared" si="134"/>
        <v>-1.4722222222222223</v>
      </c>
      <c r="G769" s="17">
        <f t="shared" si="135"/>
        <v>-5.3000000000000007</v>
      </c>
      <c r="S769">
        <f t="shared" si="125"/>
        <v>0</v>
      </c>
      <c r="T769">
        <f t="shared" si="126"/>
        <v>23.7</v>
      </c>
      <c r="U769">
        <f t="shared" si="127"/>
        <v>6.583333333333333</v>
      </c>
      <c r="W769">
        <f t="shared" si="128"/>
        <v>-1457.5</v>
      </c>
      <c r="X769">
        <f t="shared" si="129"/>
        <v>135.9666</v>
      </c>
      <c r="Y769">
        <f t="shared" si="130"/>
        <v>23.450432797018749</v>
      </c>
      <c r="Z769">
        <f>Table1[[#This Row],[Accel (N)]]+Table1[[#This Row],[RR (N)]]+Table1[[#This Row],[Aero Drag (N)]]</f>
        <v>-1298.0829672029813</v>
      </c>
      <c r="AA769">
        <f>Table1[[#This Row],[Total (N)]]*((E769/3.6)/1000)</f>
        <v>-8.5457128674196277</v>
      </c>
      <c r="AB769">
        <f>Table1[[#This Row],[Power (kW)]]*1000</f>
        <v>-8545.7128674196283</v>
      </c>
      <c r="AC769">
        <f>(Table1[[#This Row],[Power (kW)]]*1000)*D769</f>
        <v>-1469862.613196176</v>
      </c>
      <c r="AD769" s="25">
        <f t="shared" si="131"/>
        <v>8545.7128674196283</v>
      </c>
      <c r="AE769" s="25">
        <f t="shared" si="132"/>
        <v>0</v>
      </c>
      <c r="AF769" s="25">
        <f>SUM($AD$8:AD769)</f>
        <v>596458.46459657443</v>
      </c>
      <c r="AG769" s="25">
        <f>SUM($AE$8:AE769)</f>
        <v>1522349.4617347934</v>
      </c>
      <c r="AH769" s="25"/>
      <c r="AI769" s="38">
        <f>SUM($AD$598:AD769)</f>
        <v>213371.57448629924</v>
      </c>
      <c r="AJ769" s="38">
        <f>SUM($AE$598:AE769)</f>
        <v>565722.76026526955</v>
      </c>
      <c r="AK769" s="38">
        <f t="shared" si="133"/>
        <v>149360.10214040946</v>
      </c>
    </row>
    <row r="770" spans="2:37" x14ac:dyDescent="0.3">
      <c r="B770" s="4" t="s">
        <v>52</v>
      </c>
      <c r="C770" s="4">
        <v>762</v>
      </c>
      <c r="D770" s="4">
        <v>173</v>
      </c>
      <c r="E770" s="11">
        <v>18.399999999999999</v>
      </c>
      <c r="F770" s="17">
        <f t="shared" si="134"/>
        <v>-1.3055555555555554</v>
      </c>
      <c r="G770" s="17">
        <f t="shared" si="135"/>
        <v>-4.6999999999999993</v>
      </c>
      <c r="S770">
        <f t="shared" si="125"/>
        <v>0</v>
      </c>
      <c r="T770">
        <f t="shared" si="126"/>
        <v>18.399999999999999</v>
      </c>
      <c r="U770">
        <f t="shared" si="127"/>
        <v>5.1111111111111107</v>
      </c>
      <c r="W770">
        <f t="shared" si="128"/>
        <v>-1292.4999999999998</v>
      </c>
      <c r="X770">
        <f t="shared" si="129"/>
        <v>135.9666</v>
      </c>
      <c r="Y770">
        <f t="shared" si="130"/>
        <v>14.134804834977777</v>
      </c>
      <c r="Z770">
        <f>Table1[[#This Row],[Accel (N)]]+Table1[[#This Row],[RR (N)]]+Table1[[#This Row],[Aero Drag (N)]]</f>
        <v>-1142.398595165022</v>
      </c>
      <c r="AA770">
        <f>Table1[[#This Row],[Total (N)]]*((E770/3.6)/1000)</f>
        <v>-5.8389261530656675</v>
      </c>
      <c r="AB770">
        <f>Table1[[#This Row],[Power (kW)]]*1000</f>
        <v>-5838.9261530656677</v>
      </c>
      <c r="AC770">
        <f>(Table1[[#This Row],[Power (kW)]]*1000)*D770</f>
        <v>-1010134.2244803605</v>
      </c>
      <c r="AD770" s="25">
        <f t="shared" si="131"/>
        <v>5838.9261530656677</v>
      </c>
      <c r="AE770" s="25">
        <f t="shared" si="132"/>
        <v>0</v>
      </c>
      <c r="AF770" s="25">
        <f>SUM($AD$8:AD770)</f>
        <v>602297.39074964006</v>
      </c>
      <c r="AG770" s="25">
        <f>SUM($AE$8:AE770)</f>
        <v>1522349.4617347934</v>
      </c>
      <c r="AH770" s="25"/>
      <c r="AI770" s="38">
        <f>SUM($AD$598:AD770)</f>
        <v>219210.50063936491</v>
      </c>
      <c r="AJ770" s="38">
        <f>SUM($AE$598:AE770)</f>
        <v>565722.76026526955</v>
      </c>
      <c r="AK770" s="38">
        <f t="shared" si="133"/>
        <v>153447.35044755542</v>
      </c>
    </row>
    <row r="771" spans="2:37" x14ac:dyDescent="0.3">
      <c r="B771" s="4" t="s">
        <v>52</v>
      </c>
      <c r="C771" s="4">
        <v>763</v>
      </c>
      <c r="D771" s="4">
        <v>174</v>
      </c>
      <c r="E771" s="11">
        <v>14.3</v>
      </c>
      <c r="F771" s="17">
        <f t="shared" si="134"/>
        <v>-0.88888888888888862</v>
      </c>
      <c r="G771" s="17">
        <f t="shared" si="135"/>
        <v>-3.1999999999999993</v>
      </c>
      <c r="S771">
        <f t="shared" si="125"/>
        <v>0</v>
      </c>
      <c r="T771">
        <f t="shared" si="126"/>
        <v>14.3</v>
      </c>
      <c r="U771">
        <f t="shared" si="127"/>
        <v>3.9722222222222223</v>
      </c>
      <c r="W771">
        <f t="shared" si="128"/>
        <v>-879.99999999999977</v>
      </c>
      <c r="X771">
        <f t="shared" si="129"/>
        <v>135.9666</v>
      </c>
      <c r="Y771">
        <f t="shared" si="130"/>
        <v>8.5374121003798624</v>
      </c>
      <c r="Z771">
        <f>Table1[[#This Row],[Accel (N)]]+Table1[[#This Row],[RR (N)]]+Table1[[#This Row],[Aero Drag (N)]]</f>
        <v>-735.49598789961999</v>
      </c>
      <c r="AA771">
        <f>Table1[[#This Row],[Total (N)]]*((E771/3.6)/1000)</f>
        <v>-2.9215535074901573</v>
      </c>
      <c r="AB771">
        <f>Table1[[#This Row],[Power (kW)]]*1000</f>
        <v>-2921.5535074901572</v>
      </c>
      <c r="AC771">
        <f>(Table1[[#This Row],[Power (kW)]]*1000)*D771</f>
        <v>-508350.31030328735</v>
      </c>
      <c r="AD771" s="25">
        <f t="shared" si="131"/>
        <v>2921.5535074901572</v>
      </c>
      <c r="AE771" s="25">
        <f t="shared" si="132"/>
        <v>0</v>
      </c>
      <c r="AF771" s="25">
        <f>SUM($AD$8:AD771)</f>
        <v>605218.94425713026</v>
      </c>
      <c r="AG771" s="25">
        <f>SUM($AE$8:AE771)</f>
        <v>1522349.4617347934</v>
      </c>
      <c r="AH771" s="25"/>
      <c r="AI771" s="38">
        <f>SUM($AD$598:AD771)</f>
        <v>222132.05414685508</v>
      </c>
      <c r="AJ771" s="38">
        <f>SUM($AE$598:AE771)</f>
        <v>565722.76026526955</v>
      </c>
      <c r="AK771" s="38">
        <f t="shared" si="133"/>
        <v>155492.43790279856</v>
      </c>
    </row>
    <row r="772" spans="2:37" x14ac:dyDescent="0.3">
      <c r="B772" s="4" t="s">
        <v>52</v>
      </c>
      <c r="C772" s="4">
        <v>764</v>
      </c>
      <c r="D772" s="4">
        <v>175</v>
      </c>
      <c r="E772" s="11">
        <v>12</v>
      </c>
      <c r="F772" s="17">
        <f t="shared" si="134"/>
        <v>-0.20833333333333331</v>
      </c>
      <c r="G772" s="17">
        <f t="shared" si="135"/>
        <v>-0.75</v>
      </c>
      <c r="S772">
        <f t="shared" si="125"/>
        <v>0</v>
      </c>
      <c r="T772">
        <f t="shared" si="126"/>
        <v>12</v>
      </c>
      <c r="U772">
        <f t="shared" si="127"/>
        <v>3.333333333333333</v>
      </c>
      <c r="W772">
        <f t="shared" si="128"/>
        <v>-206.24999999999997</v>
      </c>
      <c r="X772">
        <f t="shared" si="129"/>
        <v>135.9666</v>
      </c>
      <c r="Y772">
        <f t="shared" si="130"/>
        <v>6.0119680299999994</v>
      </c>
      <c r="Z772">
        <f>Table1[[#This Row],[Accel (N)]]+Table1[[#This Row],[RR (N)]]+Table1[[#This Row],[Aero Drag (N)]]</f>
        <v>-64.271431969999966</v>
      </c>
      <c r="AA772">
        <f>Table1[[#This Row],[Total (N)]]*((E772/3.6)/1000)</f>
        <v>-0.21423810656666653</v>
      </c>
      <c r="AB772">
        <f>Table1[[#This Row],[Power (kW)]]*1000</f>
        <v>-214.23810656666654</v>
      </c>
      <c r="AC772">
        <f>(Table1[[#This Row],[Power (kW)]]*1000)*D772</f>
        <v>-37491.668649166648</v>
      </c>
      <c r="AD772" s="25">
        <f t="shared" si="131"/>
        <v>214.23810656666654</v>
      </c>
      <c r="AE772" s="25">
        <f t="shared" si="132"/>
        <v>0</v>
      </c>
      <c r="AF772" s="25">
        <f>SUM($AD$8:AD772)</f>
        <v>605433.18236369698</v>
      </c>
      <c r="AG772" s="25">
        <f>SUM($AE$8:AE772)</f>
        <v>1522349.4617347934</v>
      </c>
      <c r="AH772" s="25"/>
      <c r="AI772" s="38">
        <f>SUM($AD$598:AD772)</f>
        <v>222346.29225342174</v>
      </c>
      <c r="AJ772" s="38">
        <f>SUM($AE$598:AE772)</f>
        <v>565722.76026526955</v>
      </c>
      <c r="AK772" s="38">
        <f t="shared" si="133"/>
        <v>155642.40457739521</v>
      </c>
    </row>
    <row r="773" spans="2:37" x14ac:dyDescent="0.3">
      <c r="B773" s="4" t="s">
        <v>52</v>
      </c>
      <c r="C773" s="4">
        <v>765</v>
      </c>
      <c r="D773" s="4">
        <v>176</v>
      </c>
      <c r="E773" s="11">
        <v>12.8</v>
      </c>
      <c r="F773" s="17">
        <f t="shared" si="134"/>
        <v>0.55555555555555558</v>
      </c>
      <c r="G773" s="17">
        <f t="shared" si="135"/>
        <v>2</v>
      </c>
      <c r="S773">
        <f t="shared" si="125"/>
        <v>0</v>
      </c>
      <c r="T773">
        <f t="shared" si="126"/>
        <v>12.8</v>
      </c>
      <c r="U773">
        <f t="shared" si="127"/>
        <v>3.5555555555555558</v>
      </c>
      <c r="W773">
        <f t="shared" si="128"/>
        <v>550</v>
      </c>
      <c r="X773">
        <f t="shared" si="129"/>
        <v>135.9666</v>
      </c>
      <c r="Y773">
        <f t="shared" si="130"/>
        <v>6.8402836252444459</v>
      </c>
      <c r="Z773">
        <f>Table1[[#This Row],[Accel (N)]]+Table1[[#This Row],[RR (N)]]+Table1[[#This Row],[Aero Drag (N)]]</f>
        <v>692.80688362524438</v>
      </c>
      <c r="AA773">
        <f>Table1[[#This Row],[Total (N)]]*((E773/3.6)/1000)</f>
        <v>2.4633133640008689</v>
      </c>
      <c r="AB773">
        <f>Table1[[#This Row],[Power (kW)]]*1000</f>
        <v>2463.3133640008687</v>
      </c>
      <c r="AC773">
        <f>(Table1[[#This Row],[Power (kW)]]*1000)*D773</f>
        <v>433543.15206415288</v>
      </c>
      <c r="AD773" s="25">
        <f t="shared" si="131"/>
        <v>0</v>
      </c>
      <c r="AE773" s="25">
        <f t="shared" si="132"/>
        <v>2463.3133640008687</v>
      </c>
      <c r="AF773" s="25">
        <f>SUM($AD$8:AD773)</f>
        <v>605433.18236369698</v>
      </c>
      <c r="AG773" s="25">
        <f>SUM($AE$8:AE773)</f>
        <v>1524812.7750987941</v>
      </c>
      <c r="AH773" s="25"/>
      <c r="AI773" s="38">
        <f>SUM($AD$598:AD773)</f>
        <v>222346.29225342174</v>
      </c>
      <c r="AJ773" s="38">
        <f>SUM($AE$598:AE773)</f>
        <v>568186.07362927042</v>
      </c>
      <c r="AK773" s="38">
        <f t="shared" si="133"/>
        <v>155642.40457739521</v>
      </c>
    </row>
    <row r="774" spans="2:37" x14ac:dyDescent="0.3">
      <c r="B774" s="4" t="s">
        <v>52</v>
      </c>
      <c r="C774" s="4">
        <v>766</v>
      </c>
      <c r="D774" s="4">
        <v>177</v>
      </c>
      <c r="E774" s="11">
        <v>16</v>
      </c>
      <c r="F774" s="17">
        <f t="shared" si="134"/>
        <v>0.87500000000000011</v>
      </c>
      <c r="G774" s="17">
        <f t="shared" si="135"/>
        <v>3.1500000000000004</v>
      </c>
      <c r="S774">
        <f t="shared" si="125"/>
        <v>0</v>
      </c>
      <c r="T774">
        <f t="shared" si="126"/>
        <v>16</v>
      </c>
      <c r="U774">
        <f t="shared" si="127"/>
        <v>4.4444444444444446</v>
      </c>
      <c r="W774">
        <f t="shared" si="128"/>
        <v>866.25000000000011</v>
      </c>
      <c r="X774">
        <f t="shared" si="129"/>
        <v>135.9666</v>
      </c>
      <c r="Y774">
        <f t="shared" si="130"/>
        <v>10.687943164444448</v>
      </c>
      <c r="Z774">
        <f>Table1[[#This Row],[Accel (N)]]+Table1[[#This Row],[RR (N)]]+Table1[[#This Row],[Aero Drag (N)]]</f>
        <v>1012.9045431644445</v>
      </c>
      <c r="AA774">
        <f>Table1[[#This Row],[Total (N)]]*((E774/3.6)/1000)</f>
        <v>4.5017979696197532</v>
      </c>
      <c r="AB774">
        <f>Table1[[#This Row],[Power (kW)]]*1000</f>
        <v>4501.7979696197535</v>
      </c>
      <c r="AC774">
        <f>(Table1[[#This Row],[Power (kW)]]*1000)*D774</f>
        <v>796818.24062269635</v>
      </c>
      <c r="AD774" s="25">
        <f t="shared" si="131"/>
        <v>0</v>
      </c>
      <c r="AE774" s="25">
        <f t="shared" si="132"/>
        <v>4501.7979696197535</v>
      </c>
      <c r="AF774" s="25">
        <f>SUM($AD$8:AD774)</f>
        <v>605433.18236369698</v>
      </c>
      <c r="AG774" s="25">
        <f>SUM($AE$8:AE774)</f>
        <v>1529314.5730684139</v>
      </c>
      <c r="AH774" s="25"/>
      <c r="AI774" s="38">
        <f>SUM($AD$598:AD774)</f>
        <v>222346.29225342174</v>
      </c>
      <c r="AJ774" s="38">
        <f>SUM($AE$598:AE774)</f>
        <v>572687.87159889017</v>
      </c>
      <c r="AK774" s="38">
        <f t="shared" si="133"/>
        <v>155642.40457739521</v>
      </c>
    </row>
    <row r="775" spans="2:37" x14ac:dyDescent="0.3">
      <c r="B775" s="4" t="s">
        <v>52</v>
      </c>
      <c r="C775" s="4">
        <v>767</v>
      </c>
      <c r="D775" s="4">
        <v>178</v>
      </c>
      <c r="E775" s="11">
        <v>19.100000000000001</v>
      </c>
      <c r="F775" s="17">
        <f t="shared" si="134"/>
        <v>0.88888888888888862</v>
      </c>
      <c r="G775" s="17">
        <f t="shared" si="135"/>
        <v>3.1999999999999993</v>
      </c>
      <c r="S775">
        <f t="shared" si="125"/>
        <v>0</v>
      </c>
      <c r="T775">
        <f t="shared" si="126"/>
        <v>19.100000000000001</v>
      </c>
      <c r="U775">
        <f t="shared" si="127"/>
        <v>5.3055555555555562</v>
      </c>
      <c r="W775">
        <f t="shared" si="128"/>
        <v>879.99999999999977</v>
      </c>
      <c r="X775">
        <f t="shared" si="129"/>
        <v>135.9666</v>
      </c>
      <c r="Y775">
        <f t="shared" si="130"/>
        <v>15.230736507113201</v>
      </c>
      <c r="Z775">
        <f>Table1[[#This Row],[Accel (N)]]+Table1[[#This Row],[RR (N)]]+Table1[[#This Row],[Aero Drag (N)]]</f>
        <v>1031.1973365071131</v>
      </c>
      <c r="AA775">
        <f>Table1[[#This Row],[Total (N)]]*((E775/3.6)/1000)</f>
        <v>5.4710747575794061</v>
      </c>
      <c r="AB775">
        <f>Table1[[#This Row],[Power (kW)]]*1000</f>
        <v>5471.0747575794057</v>
      </c>
      <c r="AC775">
        <f>(Table1[[#This Row],[Power (kW)]]*1000)*D775</f>
        <v>973851.30684913427</v>
      </c>
      <c r="AD775" s="25">
        <f t="shared" si="131"/>
        <v>0</v>
      </c>
      <c r="AE775" s="25">
        <f t="shared" si="132"/>
        <v>5471.0747575794057</v>
      </c>
      <c r="AF775" s="25">
        <f>SUM($AD$8:AD775)</f>
        <v>605433.18236369698</v>
      </c>
      <c r="AG775" s="25">
        <f>SUM($AE$8:AE775)</f>
        <v>1534785.6478259934</v>
      </c>
      <c r="AH775" s="25"/>
      <c r="AI775" s="38">
        <f>SUM($AD$598:AD775)</f>
        <v>222346.29225342174</v>
      </c>
      <c r="AJ775" s="38">
        <f>SUM($AE$598:AE775)</f>
        <v>578158.94635646953</v>
      </c>
      <c r="AK775" s="38">
        <f t="shared" si="133"/>
        <v>155642.40457739521</v>
      </c>
    </row>
    <row r="776" spans="2:37" x14ac:dyDescent="0.3">
      <c r="B776" s="4" t="s">
        <v>52</v>
      </c>
      <c r="C776" s="4">
        <v>768</v>
      </c>
      <c r="D776" s="4">
        <v>179</v>
      </c>
      <c r="E776" s="11">
        <v>22.4</v>
      </c>
      <c r="F776" s="17">
        <f t="shared" si="134"/>
        <v>0.90277777777777779</v>
      </c>
      <c r="G776" s="17">
        <f t="shared" si="135"/>
        <v>3.25</v>
      </c>
      <c r="S776">
        <f t="shared" ref="S776:S839" si="136">IF(E776&lt;1,1,0)</f>
        <v>0</v>
      </c>
      <c r="T776">
        <f t="shared" ref="T776:T839" si="137">IF(S776=1,"",E776)</f>
        <v>22.4</v>
      </c>
      <c r="U776">
        <f t="shared" ref="U776:U839" si="138">E776/3.6</f>
        <v>6.2222222222222214</v>
      </c>
      <c r="W776">
        <f t="shared" ref="W776:W839" si="139">$J$17*F776</f>
        <v>893.75</v>
      </c>
      <c r="X776">
        <f t="shared" ref="X776:X839" si="140">$J$17*9.81*$J$18</f>
        <v>135.9666</v>
      </c>
      <c r="Y776">
        <f t="shared" ref="Y776:Y839" si="141">0.5*$J$14*$J$21*1.29^2*(E776/3.6)^2</f>
        <v>20.948368602311106</v>
      </c>
      <c r="Z776">
        <f>Table1[[#This Row],[Accel (N)]]+Table1[[#This Row],[RR (N)]]+Table1[[#This Row],[Aero Drag (N)]]</f>
        <v>1050.6649686023111</v>
      </c>
      <c r="AA776">
        <f>Table1[[#This Row],[Total (N)]]*((E776/3.6)/1000)</f>
        <v>6.5374709157477122</v>
      </c>
      <c r="AB776">
        <f>Table1[[#This Row],[Power (kW)]]*1000</f>
        <v>6537.4709157477118</v>
      </c>
      <c r="AC776">
        <f>(Table1[[#This Row],[Power (kW)]]*1000)*D776</f>
        <v>1170207.2939188404</v>
      </c>
      <c r="AD776" s="25">
        <f t="shared" ref="AD776:AD839" si="142">IF(AB776&lt;0, AB776, 0) *-1</f>
        <v>0</v>
      </c>
      <c r="AE776" s="25">
        <f t="shared" ref="AE776:AE839" si="143">IF(AB776&gt;0, AB776, 0)</f>
        <v>6537.4709157477118</v>
      </c>
      <c r="AF776" s="25">
        <f>SUM($AD$8:AD776)</f>
        <v>605433.18236369698</v>
      </c>
      <c r="AG776" s="25">
        <f>SUM($AE$8:AE776)</f>
        <v>1541323.1187417412</v>
      </c>
      <c r="AH776" s="25"/>
      <c r="AI776" s="38">
        <f>SUM($AD$598:AD776)</f>
        <v>222346.29225342174</v>
      </c>
      <c r="AJ776" s="38">
        <f>SUM($AE$598:AE776)</f>
        <v>584696.41727221722</v>
      </c>
      <c r="AK776" s="38">
        <f t="shared" si="133"/>
        <v>155642.40457739521</v>
      </c>
    </row>
    <row r="777" spans="2:37" x14ac:dyDescent="0.3">
      <c r="B777" s="4" t="s">
        <v>52</v>
      </c>
      <c r="C777" s="4">
        <v>769</v>
      </c>
      <c r="D777" s="4">
        <v>180</v>
      </c>
      <c r="E777" s="11">
        <v>25.6</v>
      </c>
      <c r="F777" s="17">
        <f t="shared" si="134"/>
        <v>1.0694444444444449</v>
      </c>
      <c r="G777" s="17">
        <f t="shared" si="135"/>
        <v>3.8500000000000014</v>
      </c>
      <c r="S777">
        <f t="shared" si="136"/>
        <v>0</v>
      </c>
      <c r="T777">
        <f t="shared" si="137"/>
        <v>25.6</v>
      </c>
      <c r="U777">
        <f t="shared" si="138"/>
        <v>7.1111111111111116</v>
      </c>
      <c r="W777">
        <f t="shared" si="139"/>
        <v>1058.7500000000005</v>
      </c>
      <c r="X777">
        <f t="shared" si="140"/>
        <v>135.9666</v>
      </c>
      <c r="Y777">
        <f t="shared" si="141"/>
        <v>27.361134500977784</v>
      </c>
      <c r="Z777">
        <f>Table1[[#This Row],[Accel (N)]]+Table1[[#This Row],[RR (N)]]+Table1[[#This Row],[Aero Drag (N)]]</f>
        <v>1222.0777345009783</v>
      </c>
      <c r="AA777">
        <f>Table1[[#This Row],[Total (N)]]*((E777/3.6)/1000)</f>
        <v>8.6903305564514017</v>
      </c>
      <c r="AB777">
        <f>Table1[[#This Row],[Power (kW)]]*1000</f>
        <v>8690.3305564514012</v>
      </c>
      <c r="AC777">
        <f>(Table1[[#This Row],[Power (kW)]]*1000)*D777</f>
        <v>1564259.5001612522</v>
      </c>
      <c r="AD777" s="25">
        <f t="shared" si="142"/>
        <v>0</v>
      </c>
      <c r="AE777" s="25">
        <f t="shared" si="143"/>
        <v>8690.3305564514012</v>
      </c>
      <c r="AF777" s="25">
        <f>SUM($AD$8:AD777)</f>
        <v>605433.18236369698</v>
      </c>
      <c r="AG777" s="25">
        <f>SUM($AE$8:AE777)</f>
        <v>1550013.4492981925</v>
      </c>
      <c r="AH777" s="25"/>
      <c r="AI777" s="38">
        <f>SUM($AD$598:AD777)</f>
        <v>222346.29225342174</v>
      </c>
      <c r="AJ777" s="38">
        <f>SUM($AE$598:AE777)</f>
        <v>593386.74782866868</v>
      </c>
      <c r="AK777" s="38">
        <f t="shared" ref="AK777:AK840" si="144">AI777*0.7</f>
        <v>155642.40457739521</v>
      </c>
    </row>
    <row r="778" spans="2:37" x14ac:dyDescent="0.3">
      <c r="B778" s="4" t="s">
        <v>52</v>
      </c>
      <c r="C778" s="4">
        <v>770</v>
      </c>
      <c r="D778" s="4">
        <v>181</v>
      </c>
      <c r="E778" s="11">
        <v>30.1</v>
      </c>
      <c r="F778" s="17">
        <f t="shared" ref="F778:F841" si="145">($E779-$E777)/2/3.6</f>
        <v>1.3472222222222217</v>
      </c>
      <c r="G778" s="17">
        <f t="shared" ref="G778:G841" si="146">($E779-$E777)/2</f>
        <v>4.8499999999999979</v>
      </c>
      <c r="S778">
        <f t="shared" si="136"/>
        <v>0</v>
      </c>
      <c r="T778">
        <f t="shared" si="137"/>
        <v>30.1</v>
      </c>
      <c r="U778">
        <f t="shared" si="138"/>
        <v>8.3611111111111107</v>
      </c>
      <c r="W778">
        <f t="shared" si="139"/>
        <v>1333.7499999999995</v>
      </c>
      <c r="X778">
        <f t="shared" si="140"/>
        <v>135.9666</v>
      </c>
      <c r="Y778">
        <f t="shared" si="141"/>
        <v>37.825716353196526</v>
      </c>
      <c r="Z778">
        <f>Table1[[#This Row],[Accel (N)]]+Table1[[#This Row],[RR (N)]]+Table1[[#This Row],[Aero Drag (N)]]</f>
        <v>1507.5423163531959</v>
      </c>
      <c r="AA778">
        <f>Table1[[#This Row],[Total (N)]]*((E778/3.6)/1000)</f>
        <v>12.604728811730888</v>
      </c>
      <c r="AB778">
        <f>Table1[[#This Row],[Power (kW)]]*1000</f>
        <v>12604.728811730889</v>
      </c>
      <c r="AC778">
        <f>(Table1[[#This Row],[Power (kW)]]*1000)*D778</f>
        <v>2281455.9149232907</v>
      </c>
      <c r="AD778" s="25">
        <f t="shared" si="142"/>
        <v>0</v>
      </c>
      <c r="AE778" s="25">
        <f t="shared" si="143"/>
        <v>12604.728811730889</v>
      </c>
      <c r="AF778" s="25">
        <f>SUM($AD$8:AD778)</f>
        <v>605433.18236369698</v>
      </c>
      <c r="AG778" s="25">
        <f>SUM($AE$8:AE778)</f>
        <v>1562618.1781099234</v>
      </c>
      <c r="AH778" s="25"/>
      <c r="AI778" s="38">
        <f>SUM($AD$598:AD778)</f>
        <v>222346.29225342174</v>
      </c>
      <c r="AJ778" s="38">
        <f>SUM($AE$598:AE778)</f>
        <v>605991.47664039955</v>
      </c>
      <c r="AK778" s="38">
        <f t="shared" si="144"/>
        <v>155642.40457739521</v>
      </c>
    </row>
    <row r="779" spans="2:37" x14ac:dyDescent="0.3">
      <c r="B779" s="4" t="s">
        <v>52</v>
      </c>
      <c r="C779" s="4">
        <v>771</v>
      </c>
      <c r="D779" s="4">
        <v>182</v>
      </c>
      <c r="E779" s="11">
        <v>35.299999999999997</v>
      </c>
      <c r="F779" s="17">
        <f t="shared" si="145"/>
        <v>1.3611111111111107</v>
      </c>
      <c r="G779" s="17">
        <f t="shared" si="146"/>
        <v>4.8999999999999986</v>
      </c>
      <c r="S779">
        <f t="shared" si="136"/>
        <v>0</v>
      </c>
      <c r="T779">
        <f t="shared" si="137"/>
        <v>35.299999999999997</v>
      </c>
      <c r="U779">
        <f t="shared" si="138"/>
        <v>9.8055555555555554</v>
      </c>
      <c r="W779">
        <f t="shared" si="139"/>
        <v>1347.4999999999995</v>
      </c>
      <c r="X779">
        <f t="shared" si="140"/>
        <v>135.9666</v>
      </c>
      <c r="Y779">
        <f t="shared" si="141"/>
        <v>52.023980850713201</v>
      </c>
      <c r="Z779">
        <f>Table1[[#This Row],[Accel (N)]]+Table1[[#This Row],[RR (N)]]+Table1[[#This Row],[Aero Drag (N)]]</f>
        <v>1535.4905808507128</v>
      </c>
      <c r="AA779">
        <f>Table1[[#This Row],[Total (N)]]*((E779/3.6)/1000)</f>
        <v>15.056338195563933</v>
      </c>
      <c r="AB779">
        <f>Table1[[#This Row],[Power (kW)]]*1000</f>
        <v>15056.338195563932</v>
      </c>
      <c r="AC779">
        <f>(Table1[[#This Row],[Power (kW)]]*1000)*D779</f>
        <v>2740253.5515926359</v>
      </c>
      <c r="AD779" s="25">
        <f t="shared" si="142"/>
        <v>0</v>
      </c>
      <c r="AE779" s="25">
        <f t="shared" si="143"/>
        <v>15056.338195563932</v>
      </c>
      <c r="AF779" s="25">
        <f>SUM($AD$8:AD779)</f>
        <v>605433.18236369698</v>
      </c>
      <c r="AG779" s="25">
        <f>SUM($AE$8:AE779)</f>
        <v>1577674.5163054874</v>
      </c>
      <c r="AH779" s="25"/>
      <c r="AI779" s="38">
        <f>SUM($AD$598:AD779)</f>
        <v>222346.29225342174</v>
      </c>
      <c r="AJ779" s="38">
        <f>SUM($AE$598:AE779)</f>
        <v>621047.81483596342</v>
      </c>
      <c r="AK779" s="38">
        <f t="shared" si="144"/>
        <v>155642.40457739521</v>
      </c>
    </row>
    <row r="780" spans="2:37" x14ac:dyDescent="0.3">
      <c r="B780" s="4" t="s">
        <v>52</v>
      </c>
      <c r="C780" s="4">
        <v>772</v>
      </c>
      <c r="D780" s="4">
        <v>183</v>
      </c>
      <c r="E780" s="11">
        <v>39.9</v>
      </c>
      <c r="F780" s="17">
        <f t="shared" si="145"/>
        <v>1.2777777777777781</v>
      </c>
      <c r="G780" s="17">
        <f t="shared" si="146"/>
        <v>4.6000000000000014</v>
      </c>
      <c r="S780">
        <f t="shared" si="136"/>
        <v>0</v>
      </c>
      <c r="T780">
        <f t="shared" si="137"/>
        <v>39.9</v>
      </c>
      <c r="U780">
        <f t="shared" si="138"/>
        <v>11.083333333333332</v>
      </c>
      <c r="W780">
        <f t="shared" si="139"/>
        <v>1265.0000000000005</v>
      </c>
      <c r="X780">
        <f t="shared" si="140"/>
        <v>135.9666</v>
      </c>
      <c r="Y780">
        <f t="shared" si="141"/>
        <v>66.466064051668752</v>
      </c>
      <c r="Z780">
        <f>Table1[[#This Row],[Accel (N)]]+Table1[[#This Row],[RR (N)]]+Table1[[#This Row],[Aero Drag (N)]]</f>
        <v>1467.4326640516692</v>
      </c>
      <c r="AA780">
        <f>Table1[[#This Row],[Total (N)]]*((E780/3.6)/1000)</f>
        <v>16.264045359906</v>
      </c>
      <c r="AB780">
        <f>Table1[[#This Row],[Power (kW)]]*1000</f>
        <v>16264.045359906</v>
      </c>
      <c r="AC780">
        <f>(Table1[[#This Row],[Power (kW)]]*1000)*D780</f>
        <v>2976320.300862798</v>
      </c>
      <c r="AD780" s="25">
        <f t="shared" si="142"/>
        <v>0</v>
      </c>
      <c r="AE780" s="25">
        <f t="shared" si="143"/>
        <v>16264.045359906</v>
      </c>
      <c r="AF780" s="25">
        <f>SUM($AD$8:AD780)</f>
        <v>605433.18236369698</v>
      </c>
      <c r="AG780" s="25">
        <f>SUM($AE$8:AE780)</f>
        <v>1593938.5616653934</v>
      </c>
      <c r="AH780" s="25"/>
      <c r="AI780" s="38">
        <f>SUM($AD$598:AD780)</f>
        <v>222346.29225342174</v>
      </c>
      <c r="AJ780" s="38">
        <f>SUM($AE$598:AE780)</f>
        <v>637311.86019586946</v>
      </c>
      <c r="AK780" s="38">
        <f t="shared" si="144"/>
        <v>155642.40457739521</v>
      </c>
    </row>
    <row r="781" spans="2:37" x14ac:dyDescent="0.3">
      <c r="B781" s="4" t="s">
        <v>52</v>
      </c>
      <c r="C781" s="4">
        <v>773</v>
      </c>
      <c r="D781" s="4">
        <v>184</v>
      </c>
      <c r="E781" s="11">
        <v>44.5</v>
      </c>
      <c r="F781" s="17">
        <f t="shared" si="145"/>
        <v>1.0555555555555558</v>
      </c>
      <c r="G781" s="17">
        <f t="shared" si="146"/>
        <v>3.8000000000000007</v>
      </c>
      <c r="S781">
        <f t="shared" si="136"/>
        <v>0</v>
      </c>
      <c r="T781">
        <f t="shared" si="137"/>
        <v>44.5</v>
      </c>
      <c r="U781">
        <f t="shared" si="138"/>
        <v>12.361111111111111</v>
      </c>
      <c r="W781">
        <f t="shared" si="139"/>
        <v>1045.0000000000002</v>
      </c>
      <c r="X781">
        <f t="shared" si="140"/>
        <v>135.9666</v>
      </c>
      <c r="Y781">
        <f t="shared" si="141"/>
        <v>82.674997856996526</v>
      </c>
      <c r="Z781">
        <f>Table1[[#This Row],[Accel (N)]]+Table1[[#This Row],[RR (N)]]+Table1[[#This Row],[Aero Drag (N)]]</f>
        <v>1263.6415978569967</v>
      </c>
      <c r="AA781">
        <f>Table1[[#This Row],[Total (N)]]*((E781/3.6)/1000)</f>
        <v>15.62001419573232</v>
      </c>
      <c r="AB781">
        <f>Table1[[#This Row],[Power (kW)]]*1000</f>
        <v>15620.014195732321</v>
      </c>
      <c r="AC781">
        <f>(Table1[[#This Row],[Power (kW)]]*1000)*D781</f>
        <v>2874082.6120147472</v>
      </c>
      <c r="AD781" s="25">
        <f t="shared" si="142"/>
        <v>0</v>
      </c>
      <c r="AE781" s="25">
        <f t="shared" si="143"/>
        <v>15620.014195732321</v>
      </c>
      <c r="AF781" s="25">
        <f>SUM($AD$8:AD781)</f>
        <v>605433.18236369698</v>
      </c>
      <c r="AG781" s="25">
        <f>SUM($AE$8:AE781)</f>
        <v>1609558.5758611257</v>
      </c>
      <c r="AH781" s="25"/>
      <c r="AI781" s="38">
        <f>SUM($AD$598:AD781)</f>
        <v>222346.29225342174</v>
      </c>
      <c r="AJ781" s="38">
        <f>SUM($AE$598:AE781)</f>
        <v>652931.87439160177</v>
      </c>
      <c r="AK781" s="38">
        <f t="shared" si="144"/>
        <v>155642.40457739521</v>
      </c>
    </row>
    <row r="782" spans="2:37" x14ac:dyDescent="0.3">
      <c r="B782" s="4" t="s">
        <v>52</v>
      </c>
      <c r="C782" s="4">
        <v>774</v>
      </c>
      <c r="D782" s="4">
        <v>185</v>
      </c>
      <c r="E782" s="11">
        <v>47.5</v>
      </c>
      <c r="F782" s="17">
        <f t="shared" si="145"/>
        <v>0.88888888888888862</v>
      </c>
      <c r="G782" s="17">
        <f t="shared" si="146"/>
        <v>3.1999999999999993</v>
      </c>
      <c r="S782">
        <f t="shared" si="136"/>
        <v>0</v>
      </c>
      <c r="T782">
        <f t="shared" si="137"/>
        <v>47.5</v>
      </c>
      <c r="U782">
        <f t="shared" si="138"/>
        <v>13.194444444444445</v>
      </c>
      <c r="W782">
        <f t="shared" si="139"/>
        <v>879.99999999999977</v>
      </c>
      <c r="X782">
        <f t="shared" si="140"/>
        <v>135.9666</v>
      </c>
      <c r="Y782">
        <f t="shared" si="141"/>
        <v>94.197936581163205</v>
      </c>
      <c r="Z782">
        <f>Table1[[#This Row],[Accel (N)]]+Table1[[#This Row],[RR (N)]]+Table1[[#This Row],[Aero Drag (N)]]</f>
        <v>1110.164536581163</v>
      </c>
      <c r="AA782">
        <f>Table1[[#This Row],[Total (N)]]*((E782/3.6)/1000)</f>
        <v>14.648004302112568</v>
      </c>
      <c r="AB782">
        <f>Table1[[#This Row],[Power (kW)]]*1000</f>
        <v>14648.004302112568</v>
      </c>
      <c r="AC782">
        <f>(Table1[[#This Row],[Power (kW)]]*1000)*D782</f>
        <v>2709880.7958908249</v>
      </c>
      <c r="AD782" s="25">
        <f t="shared" si="142"/>
        <v>0</v>
      </c>
      <c r="AE782" s="25">
        <f t="shared" si="143"/>
        <v>14648.004302112568</v>
      </c>
      <c r="AF782" s="25">
        <f>SUM($AD$8:AD782)</f>
        <v>605433.18236369698</v>
      </c>
      <c r="AG782" s="25">
        <f>SUM($AE$8:AE782)</f>
        <v>1624206.5801632383</v>
      </c>
      <c r="AH782" s="25"/>
      <c r="AI782" s="38">
        <f>SUM($AD$598:AD782)</f>
        <v>222346.29225342174</v>
      </c>
      <c r="AJ782" s="38">
        <f>SUM($AE$598:AE782)</f>
        <v>667579.87869371439</v>
      </c>
      <c r="AK782" s="38">
        <f t="shared" si="144"/>
        <v>155642.40457739521</v>
      </c>
    </row>
    <row r="783" spans="2:37" x14ac:dyDescent="0.3">
      <c r="B783" s="4" t="s">
        <v>52</v>
      </c>
      <c r="C783" s="4">
        <v>775</v>
      </c>
      <c r="D783" s="4">
        <v>186</v>
      </c>
      <c r="E783" s="11">
        <v>50.9</v>
      </c>
      <c r="F783" s="17">
        <f t="shared" si="145"/>
        <v>0.91666666666666685</v>
      </c>
      <c r="G783" s="17">
        <f t="shared" si="146"/>
        <v>3.3000000000000007</v>
      </c>
      <c r="S783">
        <f t="shared" si="136"/>
        <v>0</v>
      </c>
      <c r="T783">
        <f t="shared" si="137"/>
        <v>50.9</v>
      </c>
      <c r="U783">
        <f t="shared" si="138"/>
        <v>14.138888888888888</v>
      </c>
      <c r="W783">
        <f t="shared" si="139"/>
        <v>907.50000000000023</v>
      </c>
      <c r="X783">
        <f t="shared" si="140"/>
        <v>135.9666</v>
      </c>
      <c r="Y783">
        <f t="shared" si="141"/>
        <v>108.16574230419653</v>
      </c>
      <c r="Z783">
        <f>Table1[[#This Row],[Accel (N)]]+Table1[[#This Row],[RR (N)]]+Table1[[#This Row],[Aero Drag (N)]]</f>
        <v>1151.6323423041968</v>
      </c>
      <c r="AA783">
        <f>Table1[[#This Row],[Total (N)]]*((E783/3.6)/1000)</f>
        <v>16.282801728689893</v>
      </c>
      <c r="AB783">
        <f>Table1[[#This Row],[Power (kW)]]*1000</f>
        <v>16282.801728689894</v>
      </c>
      <c r="AC783">
        <f>(Table1[[#This Row],[Power (kW)]]*1000)*D783</f>
        <v>3028601.1215363201</v>
      </c>
      <c r="AD783" s="25">
        <f t="shared" si="142"/>
        <v>0</v>
      </c>
      <c r="AE783" s="25">
        <f t="shared" si="143"/>
        <v>16282.801728689894</v>
      </c>
      <c r="AF783" s="25">
        <f>SUM($AD$8:AD783)</f>
        <v>605433.18236369698</v>
      </c>
      <c r="AG783" s="25">
        <f>SUM($AE$8:AE783)</f>
        <v>1640489.3818919281</v>
      </c>
      <c r="AH783" s="25"/>
      <c r="AI783" s="38">
        <f>SUM($AD$598:AD783)</f>
        <v>222346.29225342174</v>
      </c>
      <c r="AJ783" s="38">
        <f>SUM($AE$598:AE783)</f>
        <v>683862.68042240432</v>
      </c>
      <c r="AK783" s="38">
        <f t="shared" si="144"/>
        <v>155642.40457739521</v>
      </c>
    </row>
    <row r="784" spans="2:37" x14ac:dyDescent="0.3">
      <c r="B784" s="4" t="s">
        <v>52</v>
      </c>
      <c r="C784" s="4">
        <v>776</v>
      </c>
      <c r="D784" s="4">
        <v>187</v>
      </c>
      <c r="E784" s="11">
        <v>54.1</v>
      </c>
      <c r="F784" s="17">
        <f t="shared" si="145"/>
        <v>0.74999999999999978</v>
      </c>
      <c r="G784" s="17">
        <f t="shared" si="146"/>
        <v>2.6999999999999993</v>
      </c>
      <c r="S784">
        <f t="shared" si="136"/>
        <v>0</v>
      </c>
      <c r="T784">
        <f t="shared" si="137"/>
        <v>54.1</v>
      </c>
      <c r="U784">
        <f t="shared" si="138"/>
        <v>15.027777777777779</v>
      </c>
      <c r="W784">
        <f t="shared" si="139"/>
        <v>742.49999999999977</v>
      </c>
      <c r="X784">
        <f t="shared" si="140"/>
        <v>135.9666</v>
      </c>
      <c r="Y784">
        <f t="shared" si="141"/>
        <v>122.19366770752988</v>
      </c>
      <c r="Z784">
        <f>Table1[[#This Row],[Accel (N)]]+Table1[[#This Row],[RR (N)]]+Table1[[#This Row],[Aero Drag (N)]]</f>
        <v>1000.6602677075297</v>
      </c>
      <c r="AA784">
        <f>Table1[[#This Row],[Total (N)]]*((E784/3.6)/1000)</f>
        <v>15.037700134160378</v>
      </c>
      <c r="AB784">
        <f>Table1[[#This Row],[Power (kW)]]*1000</f>
        <v>15037.700134160377</v>
      </c>
      <c r="AC784">
        <f>(Table1[[#This Row],[Power (kW)]]*1000)*D784</f>
        <v>2812049.9250879907</v>
      </c>
      <c r="AD784" s="25">
        <f t="shared" si="142"/>
        <v>0</v>
      </c>
      <c r="AE784" s="25">
        <f t="shared" si="143"/>
        <v>15037.700134160377</v>
      </c>
      <c r="AF784" s="25">
        <f>SUM($AD$8:AD784)</f>
        <v>605433.18236369698</v>
      </c>
      <c r="AG784" s="25">
        <f>SUM($AE$8:AE784)</f>
        <v>1655527.0820260886</v>
      </c>
      <c r="AH784" s="25"/>
      <c r="AI784" s="38">
        <f>SUM($AD$598:AD784)</f>
        <v>222346.29225342174</v>
      </c>
      <c r="AJ784" s="38">
        <f>SUM($AE$598:AE784)</f>
        <v>698900.38055656466</v>
      </c>
      <c r="AK784" s="38">
        <f t="shared" si="144"/>
        <v>155642.40457739521</v>
      </c>
    </row>
    <row r="785" spans="2:37" x14ac:dyDescent="0.3">
      <c r="B785" s="4" t="s">
        <v>52</v>
      </c>
      <c r="C785" s="4">
        <v>777</v>
      </c>
      <c r="D785" s="4">
        <v>188</v>
      </c>
      <c r="E785" s="11">
        <v>56.3</v>
      </c>
      <c r="F785" s="17">
        <f t="shared" si="145"/>
        <v>0.55555555555555558</v>
      </c>
      <c r="G785" s="17">
        <f t="shared" si="146"/>
        <v>2</v>
      </c>
      <c r="S785">
        <f t="shared" si="136"/>
        <v>0</v>
      </c>
      <c r="T785">
        <f t="shared" si="137"/>
        <v>56.3</v>
      </c>
      <c r="U785">
        <f t="shared" si="138"/>
        <v>15.638888888888888</v>
      </c>
      <c r="W785">
        <f t="shared" si="139"/>
        <v>550</v>
      </c>
      <c r="X785">
        <f t="shared" si="140"/>
        <v>135.9666</v>
      </c>
      <c r="Y785">
        <f t="shared" si="141"/>
        <v>132.33385378479653</v>
      </c>
      <c r="Z785">
        <f>Table1[[#This Row],[Accel (N)]]+Table1[[#This Row],[RR (N)]]+Table1[[#This Row],[Aero Drag (N)]]</f>
        <v>818.30045378479645</v>
      </c>
      <c r="AA785">
        <f>Table1[[#This Row],[Total (N)]]*((E785/3.6)/1000)</f>
        <v>12.797309874467787</v>
      </c>
      <c r="AB785">
        <f>Table1[[#This Row],[Power (kW)]]*1000</f>
        <v>12797.309874467788</v>
      </c>
      <c r="AC785">
        <f>(Table1[[#This Row],[Power (kW)]]*1000)*D785</f>
        <v>2405894.256399944</v>
      </c>
      <c r="AD785" s="25">
        <f t="shared" si="142"/>
        <v>0</v>
      </c>
      <c r="AE785" s="25">
        <f t="shared" si="143"/>
        <v>12797.309874467788</v>
      </c>
      <c r="AF785" s="25">
        <f>SUM($AD$8:AD785)</f>
        <v>605433.18236369698</v>
      </c>
      <c r="AG785" s="25">
        <f>SUM($AE$8:AE785)</f>
        <v>1668324.3919005564</v>
      </c>
      <c r="AH785" s="25"/>
      <c r="AI785" s="38">
        <f>SUM($AD$598:AD785)</f>
        <v>222346.29225342174</v>
      </c>
      <c r="AJ785" s="38">
        <f>SUM($AE$598:AE785)</f>
        <v>711697.69043103245</v>
      </c>
      <c r="AK785" s="38">
        <f t="shared" si="144"/>
        <v>155642.40457739521</v>
      </c>
    </row>
    <row r="786" spans="2:37" x14ac:dyDescent="0.3">
      <c r="B786" s="4" t="s">
        <v>52</v>
      </c>
      <c r="C786" s="4">
        <v>778</v>
      </c>
      <c r="D786" s="4">
        <v>189</v>
      </c>
      <c r="E786" s="11">
        <v>58.1</v>
      </c>
      <c r="F786" s="17">
        <f t="shared" si="145"/>
        <v>0.4861111111111111</v>
      </c>
      <c r="G786" s="17">
        <f t="shared" si="146"/>
        <v>1.75</v>
      </c>
      <c r="S786">
        <f t="shared" si="136"/>
        <v>0</v>
      </c>
      <c r="T786">
        <f t="shared" si="137"/>
        <v>58.1</v>
      </c>
      <c r="U786">
        <f t="shared" si="138"/>
        <v>16.138888888888889</v>
      </c>
      <c r="W786">
        <f t="shared" si="139"/>
        <v>481.25</v>
      </c>
      <c r="X786">
        <f t="shared" si="140"/>
        <v>135.9666</v>
      </c>
      <c r="Y786">
        <f t="shared" si="141"/>
        <v>140.93096806769657</v>
      </c>
      <c r="Z786">
        <f>Table1[[#This Row],[Accel (N)]]+Table1[[#This Row],[RR (N)]]+Table1[[#This Row],[Aero Drag (N)]]</f>
        <v>758.14756806769651</v>
      </c>
      <c r="AA786">
        <f>Table1[[#This Row],[Total (N)]]*((E786/3.6)/1000)</f>
        <v>12.235659362425881</v>
      </c>
      <c r="AB786">
        <f>Table1[[#This Row],[Power (kW)]]*1000</f>
        <v>12235.659362425882</v>
      </c>
      <c r="AC786">
        <f>(Table1[[#This Row],[Power (kW)]]*1000)*D786</f>
        <v>2312539.6194984918</v>
      </c>
      <c r="AD786" s="25">
        <f t="shared" si="142"/>
        <v>0</v>
      </c>
      <c r="AE786" s="25">
        <f t="shared" si="143"/>
        <v>12235.659362425882</v>
      </c>
      <c r="AF786" s="25">
        <f>SUM($AD$8:AD786)</f>
        <v>605433.18236369698</v>
      </c>
      <c r="AG786" s="25">
        <f>SUM($AE$8:AE786)</f>
        <v>1680560.0512629822</v>
      </c>
      <c r="AH786" s="25"/>
      <c r="AI786" s="38">
        <f>SUM($AD$598:AD786)</f>
        <v>222346.29225342174</v>
      </c>
      <c r="AJ786" s="38">
        <f>SUM($AE$598:AE786)</f>
        <v>723933.34979345836</v>
      </c>
      <c r="AK786" s="38">
        <f t="shared" si="144"/>
        <v>155642.40457739521</v>
      </c>
    </row>
    <row r="787" spans="2:37" x14ac:dyDescent="0.3">
      <c r="B787" s="4" t="s">
        <v>52</v>
      </c>
      <c r="C787" s="4">
        <v>779</v>
      </c>
      <c r="D787" s="4">
        <v>190</v>
      </c>
      <c r="E787" s="11">
        <v>59.8</v>
      </c>
      <c r="F787" s="17">
        <f t="shared" si="145"/>
        <v>0.41666666666666663</v>
      </c>
      <c r="G787" s="17">
        <f t="shared" si="146"/>
        <v>1.5</v>
      </c>
      <c r="S787">
        <f t="shared" si="136"/>
        <v>0</v>
      </c>
      <c r="T787">
        <f t="shared" si="137"/>
        <v>59.8</v>
      </c>
      <c r="U787">
        <f t="shared" si="138"/>
        <v>16.611111111111111</v>
      </c>
      <c r="W787">
        <f t="shared" si="139"/>
        <v>412.49999999999994</v>
      </c>
      <c r="X787">
        <f t="shared" si="140"/>
        <v>135.9666</v>
      </c>
      <c r="Y787">
        <f t="shared" si="141"/>
        <v>149.29887606945277</v>
      </c>
      <c r="Z787">
        <f>Table1[[#This Row],[Accel (N)]]+Table1[[#This Row],[RR (N)]]+Table1[[#This Row],[Aero Drag (N)]]</f>
        <v>697.76547606945269</v>
      </c>
      <c r="AA787">
        <f>Table1[[#This Row],[Total (N)]]*((E787/3.6)/1000)</f>
        <v>11.59065985248702</v>
      </c>
      <c r="AB787">
        <f>Table1[[#This Row],[Power (kW)]]*1000</f>
        <v>11590.659852487021</v>
      </c>
      <c r="AC787">
        <f>(Table1[[#This Row],[Power (kW)]]*1000)*D787</f>
        <v>2202225.3719725339</v>
      </c>
      <c r="AD787" s="25">
        <f t="shared" si="142"/>
        <v>0</v>
      </c>
      <c r="AE787" s="25">
        <f t="shared" si="143"/>
        <v>11590.659852487021</v>
      </c>
      <c r="AF787" s="25">
        <f>SUM($AD$8:AD787)</f>
        <v>605433.18236369698</v>
      </c>
      <c r="AG787" s="25">
        <f>SUM($AE$8:AE787)</f>
        <v>1692150.7111154692</v>
      </c>
      <c r="AH787" s="25"/>
      <c r="AI787" s="38">
        <f>SUM($AD$598:AD787)</f>
        <v>222346.29225342174</v>
      </c>
      <c r="AJ787" s="38">
        <f>SUM($AE$598:AE787)</f>
        <v>735524.00964594539</v>
      </c>
      <c r="AK787" s="38">
        <f t="shared" si="144"/>
        <v>155642.40457739521</v>
      </c>
    </row>
    <row r="788" spans="2:37" x14ac:dyDescent="0.3">
      <c r="B788" s="4" t="s">
        <v>52</v>
      </c>
      <c r="C788" s="4">
        <v>780</v>
      </c>
      <c r="D788" s="4">
        <v>191</v>
      </c>
      <c r="E788" s="11">
        <v>61.1</v>
      </c>
      <c r="F788" s="17">
        <f t="shared" si="145"/>
        <v>0.31944444444444503</v>
      </c>
      <c r="G788" s="17">
        <f t="shared" si="146"/>
        <v>1.1500000000000021</v>
      </c>
      <c r="S788">
        <f t="shared" si="136"/>
        <v>0</v>
      </c>
      <c r="T788">
        <f t="shared" si="137"/>
        <v>61.1</v>
      </c>
      <c r="U788">
        <f t="shared" si="138"/>
        <v>16.972222222222221</v>
      </c>
      <c r="W788">
        <f t="shared" si="139"/>
        <v>316.25000000000057</v>
      </c>
      <c r="X788">
        <f t="shared" si="140"/>
        <v>135.9666</v>
      </c>
      <c r="Y788">
        <f t="shared" si="141"/>
        <v>155.86068867552987</v>
      </c>
      <c r="Z788">
        <f>Table1[[#This Row],[Accel (N)]]+Table1[[#This Row],[RR (N)]]+Table1[[#This Row],[Aero Drag (N)]]</f>
        <v>608.07728867553044</v>
      </c>
      <c r="AA788">
        <f>Table1[[#This Row],[Total (N)]]*((E788/3.6)/1000)</f>
        <v>10.320422871687475</v>
      </c>
      <c r="AB788">
        <f>Table1[[#This Row],[Power (kW)]]*1000</f>
        <v>10320.422871687475</v>
      </c>
      <c r="AC788">
        <f>(Table1[[#This Row],[Power (kW)]]*1000)*D788</f>
        <v>1971200.7684923077</v>
      </c>
      <c r="AD788" s="25">
        <f t="shared" si="142"/>
        <v>0</v>
      </c>
      <c r="AE788" s="25">
        <f t="shared" si="143"/>
        <v>10320.422871687475</v>
      </c>
      <c r="AF788" s="25">
        <f>SUM($AD$8:AD788)</f>
        <v>605433.18236369698</v>
      </c>
      <c r="AG788" s="25">
        <f>SUM($AE$8:AE788)</f>
        <v>1702471.1339871567</v>
      </c>
      <c r="AH788" s="25"/>
      <c r="AI788" s="38">
        <f>SUM($AD$598:AD788)</f>
        <v>222346.29225342174</v>
      </c>
      <c r="AJ788" s="38">
        <f>SUM($AE$598:AE788)</f>
        <v>745844.43251763284</v>
      </c>
      <c r="AK788" s="38">
        <f t="shared" si="144"/>
        <v>155642.40457739521</v>
      </c>
    </row>
    <row r="789" spans="2:37" x14ac:dyDescent="0.3">
      <c r="B789" s="4" t="s">
        <v>52</v>
      </c>
      <c r="C789" s="4">
        <v>781</v>
      </c>
      <c r="D789" s="4">
        <v>192</v>
      </c>
      <c r="E789" s="11">
        <v>62.1</v>
      </c>
      <c r="F789" s="17">
        <f t="shared" si="145"/>
        <v>0.23611111111111052</v>
      </c>
      <c r="G789" s="17">
        <f t="shared" si="146"/>
        <v>0.84999999999999787</v>
      </c>
      <c r="S789">
        <f t="shared" si="136"/>
        <v>0</v>
      </c>
      <c r="T789">
        <f t="shared" si="137"/>
        <v>62.1</v>
      </c>
      <c r="U789">
        <f t="shared" si="138"/>
        <v>17.25</v>
      </c>
      <c r="W789">
        <f t="shared" si="139"/>
        <v>233.7499999999994</v>
      </c>
      <c r="X789">
        <f t="shared" si="140"/>
        <v>135.9666</v>
      </c>
      <c r="Y789">
        <f t="shared" si="141"/>
        <v>161.00426132341877</v>
      </c>
      <c r="Z789">
        <f>Table1[[#This Row],[Accel (N)]]+Table1[[#This Row],[RR (N)]]+Table1[[#This Row],[Aero Drag (N)]]</f>
        <v>530.72086132341815</v>
      </c>
      <c r="AA789">
        <f>Table1[[#This Row],[Total (N)]]*((E789/3.6)/1000)</f>
        <v>9.1549348578289642</v>
      </c>
      <c r="AB789">
        <f>Table1[[#This Row],[Power (kW)]]*1000</f>
        <v>9154.9348578289646</v>
      </c>
      <c r="AC789">
        <f>(Table1[[#This Row],[Power (kW)]]*1000)*D789</f>
        <v>1757747.4927031612</v>
      </c>
      <c r="AD789" s="25">
        <f t="shared" si="142"/>
        <v>0</v>
      </c>
      <c r="AE789" s="25">
        <f t="shared" si="143"/>
        <v>9154.9348578289646</v>
      </c>
      <c r="AF789" s="25">
        <f>SUM($AD$8:AD789)</f>
        <v>605433.18236369698</v>
      </c>
      <c r="AG789" s="25">
        <f>SUM($AE$8:AE789)</f>
        <v>1711626.0688449857</v>
      </c>
      <c r="AH789" s="25"/>
      <c r="AI789" s="38">
        <f>SUM($AD$598:AD789)</f>
        <v>222346.29225342174</v>
      </c>
      <c r="AJ789" s="38">
        <f>SUM($AE$598:AE789)</f>
        <v>754999.36737546185</v>
      </c>
      <c r="AK789" s="38">
        <f t="shared" si="144"/>
        <v>155642.40457739521</v>
      </c>
    </row>
    <row r="790" spans="2:37" x14ac:dyDescent="0.3">
      <c r="B790" s="4" t="s">
        <v>52</v>
      </c>
      <c r="C790" s="4">
        <v>782</v>
      </c>
      <c r="D790" s="4">
        <v>193</v>
      </c>
      <c r="E790" s="11">
        <v>62.8</v>
      </c>
      <c r="F790" s="17">
        <f t="shared" si="145"/>
        <v>0.16666666666666607</v>
      </c>
      <c r="G790" s="17">
        <f t="shared" si="146"/>
        <v>0.59999999999999787</v>
      </c>
      <c r="S790">
        <f t="shared" si="136"/>
        <v>0</v>
      </c>
      <c r="T790">
        <f t="shared" si="137"/>
        <v>62.8</v>
      </c>
      <c r="U790">
        <f t="shared" si="138"/>
        <v>17.444444444444443</v>
      </c>
      <c r="W790">
        <f t="shared" si="139"/>
        <v>164.9999999999994</v>
      </c>
      <c r="X790">
        <f t="shared" si="140"/>
        <v>135.9666</v>
      </c>
      <c r="Y790">
        <f t="shared" si="141"/>
        <v>164.65444441274445</v>
      </c>
      <c r="Z790">
        <f>Table1[[#This Row],[Accel (N)]]+Table1[[#This Row],[RR (N)]]+Table1[[#This Row],[Aero Drag (N)]]</f>
        <v>465.62104441274386</v>
      </c>
      <c r="AA790">
        <f>Table1[[#This Row],[Total (N)]]*((E790/3.6)/1000)</f>
        <v>8.122500441422309</v>
      </c>
      <c r="AB790">
        <f>Table1[[#This Row],[Power (kW)]]*1000</f>
        <v>8122.5004414223085</v>
      </c>
      <c r="AC790">
        <f>(Table1[[#This Row],[Power (kW)]]*1000)*D790</f>
        <v>1567642.5851945055</v>
      </c>
      <c r="AD790" s="25">
        <f t="shared" si="142"/>
        <v>0</v>
      </c>
      <c r="AE790" s="25">
        <f t="shared" si="143"/>
        <v>8122.5004414223085</v>
      </c>
      <c r="AF790" s="25">
        <f>SUM($AD$8:AD790)</f>
        <v>605433.18236369698</v>
      </c>
      <c r="AG790" s="25">
        <f>SUM($AE$8:AE790)</f>
        <v>1719748.5692864079</v>
      </c>
      <c r="AH790" s="25"/>
      <c r="AI790" s="38">
        <f>SUM($AD$598:AD790)</f>
        <v>222346.29225342174</v>
      </c>
      <c r="AJ790" s="38">
        <f>SUM($AE$598:AE790)</f>
        <v>763121.86781688419</v>
      </c>
      <c r="AK790" s="38">
        <f t="shared" si="144"/>
        <v>155642.40457739521</v>
      </c>
    </row>
    <row r="791" spans="2:37" x14ac:dyDescent="0.3">
      <c r="B791" s="4" t="s">
        <v>52</v>
      </c>
      <c r="C791" s="4">
        <v>783</v>
      </c>
      <c r="D791" s="4">
        <v>194</v>
      </c>
      <c r="E791" s="11">
        <v>63.3</v>
      </c>
      <c r="F791" s="17">
        <f t="shared" si="145"/>
        <v>0.1111111111111117</v>
      </c>
      <c r="G791" s="17">
        <f t="shared" si="146"/>
        <v>0.40000000000000213</v>
      </c>
      <c r="S791">
        <f t="shared" si="136"/>
        <v>0</v>
      </c>
      <c r="T791">
        <f t="shared" si="137"/>
        <v>63.3</v>
      </c>
      <c r="U791">
        <f t="shared" si="138"/>
        <v>17.583333333333332</v>
      </c>
      <c r="W791">
        <f t="shared" si="139"/>
        <v>110.00000000000058</v>
      </c>
      <c r="X791">
        <f t="shared" si="140"/>
        <v>135.9666</v>
      </c>
      <c r="Y791">
        <f t="shared" si="141"/>
        <v>167.28676791476877</v>
      </c>
      <c r="Z791">
        <f>Table1[[#This Row],[Accel (N)]]+Table1[[#This Row],[RR (N)]]+Table1[[#This Row],[Aero Drag (N)]]</f>
        <v>413.25336791476934</v>
      </c>
      <c r="AA791">
        <f>Table1[[#This Row],[Total (N)]]*((E791/3.6)/1000)</f>
        <v>7.2663717191680277</v>
      </c>
      <c r="AB791">
        <f>Table1[[#This Row],[Power (kW)]]*1000</f>
        <v>7266.371719168028</v>
      </c>
      <c r="AC791">
        <f>(Table1[[#This Row],[Power (kW)]]*1000)*D791</f>
        <v>1409676.1135185973</v>
      </c>
      <c r="AD791" s="25">
        <f t="shared" si="142"/>
        <v>0</v>
      </c>
      <c r="AE791" s="25">
        <f t="shared" si="143"/>
        <v>7266.371719168028</v>
      </c>
      <c r="AF791" s="25">
        <f>SUM($AD$8:AD791)</f>
        <v>605433.18236369698</v>
      </c>
      <c r="AG791" s="25">
        <f>SUM($AE$8:AE791)</f>
        <v>1727014.9410055759</v>
      </c>
      <c r="AH791" s="25"/>
      <c r="AI791" s="38">
        <f>SUM($AD$598:AD791)</f>
        <v>222346.29225342174</v>
      </c>
      <c r="AJ791" s="38">
        <f>SUM($AE$598:AE791)</f>
        <v>770388.23953605222</v>
      </c>
      <c r="AK791" s="38">
        <f t="shared" si="144"/>
        <v>155642.40457739521</v>
      </c>
    </row>
    <row r="792" spans="2:37" x14ac:dyDescent="0.3">
      <c r="B792" s="4" t="s">
        <v>52</v>
      </c>
      <c r="C792" s="4">
        <v>784</v>
      </c>
      <c r="D792" s="4">
        <v>195</v>
      </c>
      <c r="E792" s="11">
        <v>63.6</v>
      </c>
      <c r="F792" s="17">
        <f t="shared" si="145"/>
        <v>9.7222222222222612E-2</v>
      </c>
      <c r="G792" s="17">
        <f t="shared" si="146"/>
        <v>0.35000000000000142</v>
      </c>
      <c r="S792">
        <f t="shared" si="136"/>
        <v>0</v>
      </c>
      <c r="T792">
        <f t="shared" si="137"/>
        <v>63.6</v>
      </c>
      <c r="U792">
        <f t="shared" si="138"/>
        <v>17.666666666666668</v>
      </c>
      <c r="W792">
        <f t="shared" si="139"/>
        <v>96.250000000000384</v>
      </c>
      <c r="X792">
        <f t="shared" si="140"/>
        <v>135.9666</v>
      </c>
      <c r="Y792">
        <f t="shared" si="141"/>
        <v>168.87618196270003</v>
      </c>
      <c r="Z792">
        <f>Table1[[#This Row],[Accel (N)]]+Table1[[#This Row],[RR (N)]]+Table1[[#This Row],[Aero Drag (N)]]</f>
        <v>401.09278196270043</v>
      </c>
      <c r="AA792">
        <f>Table1[[#This Row],[Total (N)]]*((E792/3.6)/1000)</f>
        <v>7.0859724813410407</v>
      </c>
      <c r="AB792">
        <f>Table1[[#This Row],[Power (kW)]]*1000</f>
        <v>7085.9724813410403</v>
      </c>
      <c r="AC792">
        <f>(Table1[[#This Row],[Power (kW)]]*1000)*D792</f>
        <v>1381764.6338615029</v>
      </c>
      <c r="AD792" s="25">
        <f t="shared" si="142"/>
        <v>0</v>
      </c>
      <c r="AE792" s="25">
        <f t="shared" si="143"/>
        <v>7085.9724813410403</v>
      </c>
      <c r="AF792" s="25">
        <f>SUM($AD$8:AD792)</f>
        <v>605433.18236369698</v>
      </c>
      <c r="AG792" s="25">
        <f>SUM($AE$8:AE792)</f>
        <v>1734100.913486917</v>
      </c>
      <c r="AH792" s="25"/>
      <c r="AI792" s="38">
        <f>SUM($AD$598:AD792)</f>
        <v>222346.29225342174</v>
      </c>
      <c r="AJ792" s="38">
        <f>SUM($AE$598:AE792)</f>
        <v>777474.21201739321</v>
      </c>
      <c r="AK792" s="38">
        <f t="shared" si="144"/>
        <v>155642.40457739521</v>
      </c>
    </row>
    <row r="793" spans="2:37" x14ac:dyDescent="0.3">
      <c r="B793" s="4" t="s">
        <v>52</v>
      </c>
      <c r="C793" s="4">
        <v>785</v>
      </c>
      <c r="D793" s="4">
        <v>196</v>
      </c>
      <c r="E793" s="11">
        <v>64</v>
      </c>
      <c r="F793" s="17">
        <f t="shared" si="145"/>
        <v>0.15277777777777798</v>
      </c>
      <c r="G793" s="17">
        <f t="shared" si="146"/>
        <v>0.55000000000000071</v>
      </c>
      <c r="S793">
        <f t="shared" si="136"/>
        <v>0</v>
      </c>
      <c r="T793">
        <f t="shared" si="137"/>
        <v>64</v>
      </c>
      <c r="U793">
        <f t="shared" si="138"/>
        <v>17.777777777777779</v>
      </c>
      <c r="W793">
        <f t="shared" si="139"/>
        <v>151.2500000000002</v>
      </c>
      <c r="X793">
        <f t="shared" si="140"/>
        <v>135.9666</v>
      </c>
      <c r="Y793">
        <f t="shared" si="141"/>
        <v>171.00709063111117</v>
      </c>
      <c r="Z793">
        <f>Table1[[#This Row],[Accel (N)]]+Table1[[#This Row],[RR (N)]]+Table1[[#This Row],[Aero Drag (N)]]</f>
        <v>458.22369063111137</v>
      </c>
      <c r="AA793">
        <f>Table1[[#This Row],[Total (N)]]*((E793/3.6)/1000)</f>
        <v>8.1461989445530918</v>
      </c>
      <c r="AB793">
        <f>Table1[[#This Row],[Power (kW)]]*1000</f>
        <v>8146.1989445530917</v>
      </c>
      <c r="AC793">
        <f>(Table1[[#This Row],[Power (kW)]]*1000)*D793</f>
        <v>1596654.9931324059</v>
      </c>
      <c r="AD793" s="25">
        <f t="shared" si="142"/>
        <v>0</v>
      </c>
      <c r="AE793" s="25">
        <f t="shared" si="143"/>
        <v>8146.1989445530917</v>
      </c>
      <c r="AF793" s="25">
        <f>SUM($AD$8:AD793)</f>
        <v>605433.18236369698</v>
      </c>
      <c r="AG793" s="25">
        <f>SUM($AE$8:AE793)</f>
        <v>1742247.1124314701</v>
      </c>
      <c r="AH793" s="25"/>
      <c r="AI793" s="38">
        <f>SUM($AD$598:AD793)</f>
        <v>222346.29225342174</v>
      </c>
      <c r="AJ793" s="38">
        <f>SUM($AE$598:AE793)</f>
        <v>785620.41096194624</v>
      </c>
      <c r="AK793" s="38">
        <f t="shared" si="144"/>
        <v>155642.40457739521</v>
      </c>
    </row>
    <row r="794" spans="2:37" x14ac:dyDescent="0.3">
      <c r="B794" s="4" t="s">
        <v>52</v>
      </c>
      <c r="C794" s="4">
        <v>786</v>
      </c>
      <c r="D794" s="4">
        <v>197</v>
      </c>
      <c r="E794" s="11">
        <v>64.7</v>
      </c>
      <c r="F794" s="17">
        <f t="shared" si="145"/>
        <v>0.16666666666666705</v>
      </c>
      <c r="G794" s="17">
        <f t="shared" si="146"/>
        <v>0.60000000000000142</v>
      </c>
      <c r="S794">
        <f t="shared" si="136"/>
        <v>0</v>
      </c>
      <c r="T794">
        <f t="shared" si="137"/>
        <v>64.7</v>
      </c>
      <c r="U794">
        <f t="shared" si="138"/>
        <v>17.972222222222221</v>
      </c>
      <c r="W794">
        <f t="shared" si="139"/>
        <v>165.00000000000037</v>
      </c>
      <c r="X794">
        <f t="shared" si="140"/>
        <v>135.9666</v>
      </c>
      <c r="Y794">
        <f t="shared" si="141"/>
        <v>174.76832812987985</v>
      </c>
      <c r="Z794">
        <f>Table1[[#This Row],[Accel (N)]]+Table1[[#This Row],[RR (N)]]+Table1[[#This Row],[Aero Drag (N)]]</f>
        <v>475.73492812988025</v>
      </c>
      <c r="AA794">
        <f>Table1[[#This Row],[Total (N)]]*((E794/3.6)/1000)</f>
        <v>8.5500138472231253</v>
      </c>
      <c r="AB794">
        <f>Table1[[#This Row],[Power (kW)]]*1000</f>
        <v>8550.0138472231247</v>
      </c>
      <c r="AC794">
        <f>(Table1[[#This Row],[Power (kW)]]*1000)*D794</f>
        <v>1684352.7279029556</v>
      </c>
      <c r="AD794" s="25">
        <f t="shared" si="142"/>
        <v>0</v>
      </c>
      <c r="AE794" s="25">
        <f t="shared" si="143"/>
        <v>8550.0138472231247</v>
      </c>
      <c r="AF794" s="25">
        <f>SUM($AD$8:AD794)</f>
        <v>605433.18236369698</v>
      </c>
      <c r="AG794" s="25">
        <f>SUM($AE$8:AE794)</f>
        <v>1750797.1262786931</v>
      </c>
      <c r="AH794" s="25"/>
      <c r="AI794" s="38">
        <f>SUM($AD$598:AD794)</f>
        <v>222346.29225342174</v>
      </c>
      <c r="AJ794" s="38">
        <f>SUM($AE$598:AE794)</f>
        <v>794170.42480916937</v>
      </c>
      <c r="AK794" s="38">
        <f t="shared" si="144"/>
        <v>155642.40457739521</v>
      </c>
    </row>
    <row r="795" spans="2:37" x14ac:dyDescent="0.3">
      <c r="B795" s="4" t="s">
        <v>52</v>
      </c>
      <c r="C795" s="4">
        <v>787</v>
      </c>
      <c r="D795" s="4">
        <v>198</v>
      </c>
      <c r="E795" s="11">
        <v>65.2</v>
      </c>
      <c r="F795" s="17">
        <f t="shared" si="145"/>
        <v>8.3333333333332538E-2</v>
      </c>
      <c r="G795" s="17">
        <f t="shared" si="146"/>
        <v>0.29999999999999716</v>
      </c>
      <c r="S795">
        <f t="shared" si="136"/>
        <v>0</v>
      </c>
      <c r="T795">
        <f t="shared" si="137"/>
        <v>65.2</v>
      </c>
      <c r="U795">
        <f t="shared" si="138"/>
        <v>18.111111111111111</v>
      </c>
      <c r="W795">
        <f t="shared" si="139"/>
        <v>82.499999999999218</v>
      </c>
      <c r="X795">
        <f t="shared" si="140"/>
        <v>135.9666</v>
      </c>
      <c r="Y795">
        <f t="shared" si="141"/>
        <v>177.47997621007781</v>
      </c>
      <c r="Z795">
        <f>Table1[[#This Row],[Accel (N)]]+Table1[[#This Row],[RR (N)]]+Table1[[#This Row],[Aero Drag (N)]]</f>
        <v>395.94657621007707</v>
      </c>
      <c r="AA795">
        <f>Table1[[#This Row],[Total (N)]]*((E795/3.6)/1000)</f>
        <v>7.1710324358047286</v>
      </c>
      <c r="AB795">
        <f>Table1[[#This Row],[Power (kW)]]*1000</f>
        <v>7171.0324358047283</v>
      </c>
      <c r="AC795">
        <f>(Table1[[#This Row],[Power (kW)]]*1000)*D795</f>
        <v>1419864.4222893361</v>
      </c>
      <c r="AD795" s="25">
        <f t="shared" si="142"/>
        <v>0</v>
      </c>
      <c r="AE795" s="25">
        <f t="shared" si="143"/>
        <v>7171.0324358047283</v>
      </c>
      <c r="AF795" s="25">
        <f>SUM($AD$8:AD795)</f>
        <v>605433.18236369698</v>
      </c>
      <c r="AG795" s="25">
        <f>SUM($AE$8:AE795)</f>
        <v>1757968.1587144979</v>
      </c>
      <c r="AH795" s="25"/>
      <c r="AI795" s="38">
        <f>SUM($AD$598:AD795)</f>
        <v>222346.29225342174</v>
      </c>
      <c r="AJ795" s="38">
        <f>SUM($AE$598:AE795)</f>
        <v>801341.4572449741</v>
      </c>
      <c r="AK795" s="38">
        <f t="shared" si="144"/>
        <v>155642.40457739521</v>
      </c>
    </row>
    <row r="796" spans="2:37" x14ac:dyDescent="0.3">
      <c r="B796" s="4" t="s">
        <v>52</v>
      </c>
      <c r="C796" s="4">
        <v>788</v>
      </c>
      <c r="D796" s="4">
        <v>199</v>
      </c>
      <c r="E796" s="11">
        <v>65.3</v>
      </c>
      <c r="F796" s="17">
        <f t="shared" si="145"/>
        <v>1.3888888888888099E-2</v>
      </c>
      <c r="G796" s="17">
        <f t="shared" si="146"/>
        <v>4.9999999999997158E-2</v>
      </c>
      <c r="S796">
        <f t="shared" si="136"/>
        <v>0</v>
      </c>
      <c r="T796">
        <f t="shared" si="137"/>
        <v>65.3</v>
      </c>
      <c r="U796">
        <f t="shared" si="138"/>
        <v>18.138888888888889</v>
      </c>
      <c r="W796">
        <f t="shared" si="139"/>
        <v>13.749999999999218</v>
      </c>
      <c r="X796">
        <f t="shared" si="140"/>
        <v>135.9666</v>
      </c>
      <c r="Y796">
        <f t="shared" si="141"/>
        <v>178.02481081279657</v>
      </c>
      <c r="Z796">
        <f>Table1[[#This Row],[Accel (N)]]+Table1[[#This Row],[RR (N)]]+Table1[[#This Row],[Aero Drag (N)]]</f>
        <v>327.74141081279583</v>
      </c>
      <c r="AA796">
        <f>Table1[[#This Row],[Total (N)]]*((E796/3.6)/1000)</f>
        <v>5.9448650350209906</v>
      </c>
      <c r="AB796">
        <f>Table1[[#This Row],[Power (kW)]]*1000</f>
        <v>5944.8650350209909</v>
      </c>
      <c r="AC796">
        <f>(Table1[[#This Row],[Power (kW)]]*1000)*D796</f>
        <v>1183028.1419691772</v>
      </c>
      <c r="AD796" s="25">
        <f t="shared" si="142"/>
        <v>0</v>
      </c>
      <c r="AE796" s="25">
        <f t="shared" si="143"/>
        <v>5944.8650350209909</v>
      </c>
      <c r="AF796" s="25">
        <f>SUM($AD$8:AD796)</f>
        <v>605433.18236369698</v>
      </c>
      <c r="AG796" s="25">
        <f>SUM($AE$8:AE796)</f>
        <v>1763913.0237495189</v>
      </c>
      <c r="AH796" s="25"/>
      <c r="AI796" s="38">
        <f>SUM($AD$598:AD796)</f>
        <v>222346.29225342174</v>
      </c>
      <c r="AJ796" s="38">
        <f>SUM($AE$598:AE796)</f>
        <v>807286.32227999507</v>
      </c>
      <c r="AK796" s="38">
        <f t="shared" si="144"/>
        <v>155642.40457739521</v>
      </c>
    </row>
    <row r="797" spans="2:37" x14ac:dyDescent="0.3">
      <c r="B797" s="4" t="s">
        <v>52</v>
      </c>
      <c r="C797" s="4">
        <v>789</v>
      </c>
      <c r="D797" s="4">
        <v>200</v>
      </c>
      <c r="E797" s="11">
        <v>65.3</v>
      </c>
      <c r="F797" s="17">
        <f t="shared" si="145"/>
        <v>1.3888888888890073E-2</v>
      </c>
      <c r="G797" s="17">
        <f t="shared" si="146"/>
        <v>5.0000000000004263E-2</v>
      </c>
      <c r="S797">
        <f t="shared" si="136"/>
        <v>0</v>
      </c>
      <c r="T797">
        <f t="shared" si="137"/>
        <v>65.3</v>
      </c>
      <c r="U797">
        <f t="shared" si="138"/>
        <v>18.138888888888889</v>
      </c>
      <c r="W797">
        <f t="shared" si="139"/>
        <v>13.750000000001172</v>
      </c>
      <c r="X797">
        <f t="shared" si="140"/>
        <v>135.9666</v>
      </c>
      <c r="Y797">
        <f t="shared" si="141"/>
        <v>178.02481081279657</v>
      </c>
      <c r="Z797">
        <f>Table1[[#This Row],[Accel (N)]]+Table1[[#This Row],[RR (N)]]+Table1[[#This Row],[Aero Drag (N)]]</f>
        <v>327.74141081279777</v>
      </c>
      <c r="AA797">
        <f>Table1[[#This Row],[Total (N)]]*((E797/3.6)/1000)</f>
        <v>5.9448650350210261</v>
      </c>
      <c r="AB797">
        <f>Table1[[#This Row],[Power (kW)]]*1000</f>
        <v>5944.8650350210264</v>
      </c>
      <c r="AC797">
        <f>(Table1[[#This Row],[Power (kW)]]*1000)*D797</f>
        <v>1188973.0070042054</v>
      </c>
      <c r="AD797" s="25">
        <f t="shared" si="142"/>
        <v>0</v>
      </c>
      <c r="AE797" s="25">
        <f t="shared" si="143"/>
        <v>5944.8650350210264</v>
      </c>
      <c r="AF797" s="25">
        <f>SUM($AD$8:AD797)</f>
        <v>605433.18236369698</v>
      </c>
      <c r="AG797" s="25">
        <f>SUM($AE$8:AE797)</f>
        <v>1769857.8887845399</v>
      </c>
      <c r="AH797" s="25"/>
      <c r="AI797" s="38">
        <f>SUM($AD$598:AD797)</f>
        <v>222346.29225342174</v>
      </c>
      <c r="AJ797" s="38">
        <f>SUM($AE$598:AE797)</f>
        <v>813231.18731501605</v>
      </c>
      <c r="AK797" s="38">
        <f t="shared" si="144"/>
        <v>155642.40457739521</v>
      </c>
    </row>
    <row r="798" spans="2:37" x14ac:dyDescent="0.3">
      <c r="B798" s="4" t="s">
        <v>52</v>
      </c>
      <c r="C798" s="4">
        <v>790</v>
      </c>
      <c r="D798" s="4">
        <v>201</v>
      </c>
      <c r="E798" s="11">
        <v>65.400000000000006</v>
      </c>
      <c r="F798" s="17">
        <f t="shared" si="145"/>
        <v>5.5555555555556344E-2</v>
      </c>
      <c r="G798" s="17">
        <f t="shared" si="146"/>
        <v>0.20000000000000284</v>
      </c>
      <c r="S798">
        <f t="shared" si="136"/>
        <v>0</v>
      </c>
      <c r="T798">
        <f t="shared" si="137"/>
        <v>65.400000000000006</v>
      </c>
      <c r="U798">
        <f t="shared" si="138"/>
        <v>18.166666666666668</v>
      </c>
      <c r="W798">
        <f t="shared" si="139"/>
        <v>55.000000000000782</v>
      </c>
      <c r="X798">
        <f t="shared" si="140"/>
        <v>135.9666</v>
      </c>
      <c r="Y798">
        <f t="shared" si="141"/>
        <v>178.57048041107507</v>
      </c>
      <c r="Z798">
        <f>Table1[[#This Row],[Accel (N)]]+Table1[[#This Row],[RR (N)]]+Table1[[#This Row],[Aero Drag (N)]]</f>
        <v>369.53708041107586</v>
      </c>
      <c r="AA798">
        <f>Table1[[#This Row],[Total (N)]]*((E798/3.6)/1000)</f>
        <v>6.7132569608012123</v>
      </c>
      <c r="AB798">
        <f>Table1[[#This Row],[Power (kW)]]*1000</f>
        <v>6713.2569608012127</v>
      </c>
      <c r="AC798">
        <f>(Table1[[#This Row],[Power (kW)]]*1000)*D798</f>
        <v>1349364.6491210437</v>
      </c>
      <c r="AD798" s="25">
        <f t="shared" si="142"/>
        <v>0</v>
      </c>
      <c r="AE798" s="25">
        <f t="shared" si="143"/>
        <v>6713.2569608012127</v>
      </c>
      <c r="AF798" s="25">
        <f>SUM($AD$8:AD798)</f>
        <v>605433.18236369698</v>
      </c>
      <c r="AG798" s="25">
        <f>SUM($AE$8:AE798)</f>
        <v>1776571.1457453412</v>
      </c>
      <c r="AH798" s="25"/>
      <c r="AI798" s="38">
        <f>SUM($AD$598:AD798)</f>
        <v>222346.29225342174</v>
      </c>
      <c r="AJ798" s="38">
        <f>SUM($AE$598:AE798)</f>
        <v>819944.44427581725</v>
      </c>
      <c r="AK798" s="38">
        <f t="shared" si="144"/>
        <v>155642.40457739521</v>
      </c>
    </row>
    <row r="799" spans="2:37" x14ac:dyDescent="0.3">
      <c r="B799" s="4" t="s">
        <v>52</v>
      </c>
      <c r="C799" s="4">
        <v>791</v>
      </c>
      <c r="D799" s="4">
        <v>202</v>
      </c>
      <c r="E799" s="11">
        <v>65.7</v>
      </c>
      <c r="F799" s="17">
        <f t="shared" si="145"/>
        <v>8.3333333333332538E-2</v>
      </c>
      <c r="G799" s="17">
        <f t="shared" si="146"/>
        <v>0.29999999999999716</v>
      </c>
      <c r="S799">
        <f t="shared" si="136"/>
        <v>0</v>
      </c>
      <c r="T799">
        <f t="shared" si="137"/>
        <v>65.7</v>
      </c>
      <c r="U799">
        <f t="shared" si="138"/>
        <v>18.25</v>
      </c>
      <c r="W799">
        <f t="shared" si="139"/>
        <v>82.499999999999218</v>
      </c>
      <c r="X799">
        <f t="shared" si="140"/>
        <v>135.9666</v>
      </c>
      <c r="Y799">
        <f t="shared" si="141"/>
        <v>180.21249917926878</v>
      </c>
      <c r="Z799">
        <f>Table1[[#This Row],[Accel (N)]]+Table1[[#This Row],[RR (N)]]+Table1[[#This Row],[Aero Drag (N)]]</f>
        <v>398.67909917926801</v>
      </c>
      <c r="AA799">
        <f>Table1[[#This Row],[Total (N)]]*((E799/3.6)/1000)</f>
        <v>7.2758935600216406</v>
      </c>
      <c r="AB799">
        <f>Table1[[#This Row],[Power (kW)]]*1000</f>
        <v>7275.893560021641</v>
      </c>
      <c r="AC799">
        <f>(Table1[[#This Row],[Power (kW)]]*1000)*D799</f>
        <v>1469730.4991243714</v>
      </c>
      <c r="AD799" s="25">
        <f t="shared" si="142"/>
        <v>0</v>
      </c>
      <c r="AE799" s="25">
        <f t="shared" si="143"/>
        <v>7275.893560021641</v>
      </c>
      <c r="AF799" s="25">
        <f>SUM($AD$8:AD799)</f>
        <v>605433.18236369698</v>
      </c>
      <c r="AG799" s="25">
        <f>SUM($AE$8:AE799)</f>
        <v>1783847.0393053629</v>
      </c>
      <c r="AH799" s="25"/>
      <c r="AI799" s="38">
        <f>SUM($AD$598:AD799)</f>
        <v>222346.29225342174</v>
      </c>
      <c r="AJ799" s="38">
        <f>SUM($AE$598:AE799)</f>
        <v>827220.3378358389</v>
      </c>
      <c r="AK799" s="38">
        <f t="shared" si="144"/>
        <v>155642.40457739521</v>
      </c>
    </row>
    <row r="800" spans="2:37" x14ac:dyDescent="0.3">
      <c r="B800" s="4" t="s">
        <v>52</v>
      </c>
      <c r="C800" s="4">
        <v>792</v>
      </c>
      <c r="D800" s="4">
        <v>203</v>
      </c>
      <c r="E800" s="11">
        <v>66</v>
      </c>
      <c r="F800" s="17">
        <f t="shared" si="145"/>
        <v>-1.3888888888890073E-2</v>
      </c>
      <c r="G800" s="17">
        <f t="shared" si="146"/>
        <v>-5.0000000000004263E-2</v>
      </c>
      <c r="S800">
        <f t="shared" si="136"/>
        <v>0</v>
      </c>
      <c r="T800">
        <f t="shared" si="137"/>
        <v>66</v>
      </c>
      <c r="U800">
        <f t="shared" si="138"/>
        <v>18.333333333333332</v>
      </c>
      <c r="W800">
        <f t="shared" si="139"/>
        <v>-13.750000000001172</v>
      </c>
      <c r="X800">
        <f t="shared" si="140"/>
        <v>135.9666</v>
      </c>
      <c r="Y800">
        <f t="shared" si="141"/>
        <v>181.86203290750001</v>
      </c>
      <c r="Z800">
        <f>Table1[[#This Row],[Accel (N)]]+Table1[[#This Row],[RR (N)]]+Table1[[#This Row],[Aero Drag (N)]]</f>
        <v>304.07863290749884</v>
      </c>
      <c r="AA800">
        <f>Table1[[#This Row],[Total (N)]]*((E800/3.6)/1000)</f>
        <v>5.5747749366374793</v>
      </c>
      <c r="AB800">
        <f>Table1[[#This Row],[Power (kW)]]*1000</f>
        <v>5574.7749366374792</v>
      </c>
      <c r="AC800">
        <f>(Table1[[#This Row],[Power (kW)]]*1000)*D800</f>
        <v>1131679.3121374082</v>
      </c>
      <c r="AD800" s="25">
        <f t="shared" si="142"/>
        <v>0</v>
      </c>
      <c r="AE800" s="25">
        <f t="shared" si="143"/>
        <v>5574.7749366374792</v>
      </c>
      <c r="AF800" s="25">
        <f>SUM($AD$8:AD800)</f>
        <v>605433.18236369698</v>
      </c>
      <c r="AG800" s="25">
        <f>SUM($AE$8:AE800)</f>
        <v>1789421.8142420002</v>
      </c>
      <c r="AH800" s="25"/>
      <c r="AI800" s="38">
        <f>SUM($AD$598:AD800)</f>
        <v>222346.29225342174</v>
      </c>
      <c r="AJ800" s="38">
        <f>SUM($AE$598:AE800)</f>
        <v>832795.11277247639</v>
      </c>
      <c r="AK800" s="38">
        <f t="shared" si="144"/>
        <v>155642.40457739521</v>
      </c>
    </row>
    <row r="801" spans="2:37" x14ac:dyDescent="0.3">
      <c r="B801" s="4" t="s">
        <v>52</v>
      </c>
      <c r="C801" s="4">
        <v>793</v>
      </c>
      <c r="D801" s="4">
        <v>204</v>
      </c>
      <c r="E801" s="11">
        <v>65.599999999999994</v>
      </c>
      <c r="F801" s="17">
        <f t="shared" si="145"/>
        <v>-0.34722222222222221</v>
      </c>
      <c r="G801" s="17">
        <f t="shared" si="146"/>
        <v>-1.25</v>
      </c>
      <c r="S801">
        <f t="shared" si="136"/>
        <v>0</v>
      </c>
      <c r="T801">
        <f t="shared" si="137"/>
        <v>65.599999999999994</v>
      </c>
      <c r="U801">
        <f t="shared" si="138"/>
        <v>18.222222222222221</v>
      </c>
      <c r="W801">
        <f t="shared" si="139"/>
        <v>-343.75</v>
      </c>
      <c r="X801">
        <f t="shared" si="140"/>
        <v>135.9666</v>
      </c>
      <c r="Y801">
        <f t="shared" si="141"/>
        <v>179.66432459431113</v>
      </c>
      <c r="Z801">
        <f>Table1[[#This Row],[Accel (N)]]+Table1[[#This Row],[RR (N)]]+Table1[[#This Row],[Aero Drag (N)]]</f>
        <v>-28.119075405688875</v>
      </c>
      <c r="AA801">
        <f>Table1[[#This Row],[Total (N)]]*((E801/3.6)/1000)</f>
        <v>-0.51239204072588618</v>
      </c>
      <c r="AB801">
        <f>Table1[[#This Row],[Power (kW)]]*1000</f>
        <v>-512.3920407258862</v>
      </c>
      <c r="AC801">
        <f>(Table1[[#This Row],[Power (kW)]]*1000)*D801</f>
        <v>-104527.97630808079</v>
      </c>
      <c r="AD801" s="25">
        <f t="shared" si="142"/>
        <v>512.3920407258862</v>
      </c>
      <c r="AE801" s="25">
        <f t="shared" si="143"/>
        <v>0</v>
      </c>
      <c r="AF801" s="25">
        <f>SUM($AD$8:AD801)</f>
        <v>605945.57440442289</v>
      </c>
      <c r="AG801" s="25">
        <f>SUM($AE$8:AE801)</f>
        <v>1789421.8142420002</v>
      </c>
      <c r="AH801" s="25"/>
      <c r="AI801" s="38">
        <f>SUM($AD$598:AD801)</f>
        <v>222858.68429414762</v>
      </c>
      <c r="AJ801" s="38">
        <f>SUM($AE$598:AE801)</f>
        <v>832795.11277247639</v>
      </c>
      <c r="AK801" s="38">
        <f t="shared" si="144"/>
        <v>156001.07900590333</v>
      </c>
    </row>
    <row r="802" spans="2:37" x14ac:dyDescent="0.3">
      <c r="B802" s="4" t="s">
        <v>52</v>
      </c>
      <c r="C802" s="4">
        <v>794</v>
      </c>
      <c r="D802" s="4">
        <v>205</v>
      </c>
      <c r="E802" s="11">
        <v>63.5</v>
      </c>
      <c r="F802" s="17">
        <f t="shared" si="145"/>
        <v>-0.8194444444444432</v>
      </c>
      <c r="G802" s="17">
        <f t="shared" si="146"/>
        <v>-2.9499999999999957</v>
      </c>
      <c r="S802">
        <f t="shared" si="136"/>
        <v>0</v>
      </c>
      <c r="T802">
        <f t="shared" si="137"/>
        <v>63.5</v>
      </c>
      <c r="U802">
        <f t="shared" si="138"/>
        <v>17.638888888888889</v>
      </c>
      <c r="W802">
        <f t="shared" si="139"/>
        <v>-811.24999999999875</v>
      </c>
      <c r="X802">
        <f t="shared" si="140"/>
        <v>135.9666</v>
      </c>
      <c r="Y802">
        <f t="shared" si="141"/>
        <v>168.34554228449656</v>
      </c>
      <c r="Z802">
        <f>Table1[[#This Row],[Accel (N)]]+Table1[[#This Row],[RR (N)]]+Table1[[#This Row],[Aero Drag (N)]]</f>
        <v>-506.93785771550222</v>
      </c>
      <c r="AA802">
        <f>Table1[[#This Row],[Total (N)]]*((E802/3.6)/1000)</f>
        <v>-8.9418205458151085</v>
      </c>
      <c r="AB802">
        <f>Table1[[#This Row],[Power (kW)]]*1000</f>
        <v>-8941.8205458151078</v>
      </c>
      <c r="AC802">
        <f>(Table1[[#This Row],[Power (kW)]]*1000)*D802</f>
        <v>-1833073.211892097</v>
      </c>
      <c r="AD802" s="25">
        <f t="shared" si="142"/>
        <v>8941.8205458151078</v>
      </c>
      <c r="AE802" s="25">
        <f t="shared" si="143"/>
        <v>0</v>
      </c>
      <c r="AF802" s="25">
        <f>SUM($AD$8:AD802)</f>
        <v>614887.39495023806</v>
      </c>
      <c r="AG802" s="25">
        <f>SUM($AE$8:AE802)</f>
        <v>1789421.8142420002</v>
      </c>
      <c r="AH802" s="25"/>
      <c r="AI802" s="38">
        <f>SUM($AD$598:AD802)</f>
        <v>231800.50483996273</v>
      </c>
      <c r="AJ802" s="38">
        <f>SUM($AE$598:AE802)</f>
        <v>832795.11277247639</v>
      </c>
      <c r="AK802" s="38">
        <f t="shared" si="144"/>
        <v>162260.35338797391</v>
      </c>
    </row>
    <row r="803" spans="2:37" x14ac:dyDescent="0.3">
      <c r="B803" s="4" t="s">
        <v>52</v>
      </c>
      <c r="C803" s="4">
        <v>795</v>
      </c>
      <c r="D803" s="4">
        <v>206</v>
      </c>
      <c r="E803" s="11">
        <v>59.7</v>
      </c>
      <c r="F803" s="17">
        <f t="shared" si="145"/>
        <v>-1.2361111111111109</v>
      </c>
      <c r="G803" s="17">
        <f t="shared" si="146"/>
        <v>-4.4499999999999993</v>
      </c>
      <c r="S803">
        <f t="shared" si="136"/>
        <v>0</v>
      </c>
      <c r="T803">
        <f t="shared" si="137"/>
        <v>59.7</v>
      </c>
      <c r="U803">
        <f t="shared" si="138"/>
        <v>16.583333333333332</v>
      </c>
      <c r="W803">
        <f t="shared" si="139"/>
        <v>-1223.7499999999998</v>
      </c>
      <c r="X803">
        <f t="shared" si="140"/>
        <v>135.9666</v>
      </c>
      <c r="Y803">
        <f t="shared" si="141"/>
        <v>148.79996622251875</v>
      </c>
      <c r="Z803">
        <f>Table1[[#This Row],[Accel (N)]]+Table1[[#This Row],[RR (N)]]+Table1[[#This Row],[Aero Drag (N)]]</f>
        <v>-938.98343377748108</v>
      </c>
      <c r="AA803">
        <f>Table1[[#This Row],[Total (N)]]*((E803/3.6)/1000)</f>
        <v>-15.571475276809894</v>
      </c>
      <c r="AB803">
        <f>Table1[[#This Row],[Power (kW)]]*1000</f>
        <v>-15571.475276809893</v>
      </c>
      <c r="AC803">
        <f>(Table1[[#This Row],[Power (kW)]]*1000)*D803</f>
        <v>-3207723.907022838</v>
      </c>
      <c r="AD803" s="25">
        <f t="shared" si="142"/>
        <v>15571.475276809893</v>
      </c>
      <c r="AE803" s="25">
        <f t="shared" si="143"/>
        <v>0</v>
      </c>
      <c r="AF803" s="25">
        <f>SUM($AD$8:AD803)</f>
        <v>630458.87022704794</v>
      </c>
      <c r="AG803" s="25">
        <f>SUM($AE$8:AE803)</f>
        <v>1789421.8142420002</v>
      </c>
      <c r="AH803" s="25"/>
      <c r="AI803" s="38">
        <f>SUM($AD$598:AD803)</f>
        <v>247371.98011677261</v>
      </c>
      <c r="AJ803" s="38">
        <f>SUM($AE$598:AE803)</f>
        <v>832795.11277247639</v>
      </c>
      <c r="AK803" s="38">
        <f t="shared" si="144"/>
        <v>173160.38608174081</v>
      </c>
    </row>
    <row r="804" spans="2:37" x14ac:dyDescent="0.3">
      <c r="B804" s="4" t="s">
        <v>52</v>
      </c>
      <c r="C804" s="4">
        <v>796</v>
      </c>
      <c r="D804" s="4">
        <v>207</v>
      </c>
      <c r="E804" s="11">
        <v>54.6</v>
      </c>
      <c r="F804" s="17">
        <f t="shared" si="145"/>
        <v>-1.4444444444444453</v>
      </c>
      <c r="G804" s="17">
        <f t="shared" si="146"/>
        <v>-5.2000000000000028</v>
      </c>
      <c r="S804">
        <f t="shared" si="136"/>
        <v>0</v>
      </c>
      <c r="T804">
        <f t="shared" si="137"/>
        <v>54.6</v>
      </c>
      <c r="U804">
        <f t="shared" si="138"/>
        <v>15.166666666666666</v>
      </c>
      <c r="W804">
        <f t="shared" si="139"/>
        <v>-1430.0000000000009</v>
      </c>
      <c r="X804">
        <f t="shared" si="140"/>
        <v>135.9666</v>
      </c>
      <c r="Y804">
        <f t="shared" si="141"/>
        <v>124.46276814107502</v>
      </c>
      <c r="Z804">
        <f>Table1[[#This Row],[Accel (N)]]+Table1[[#This Row],[RR (N)]]+Table1[[#This Row],[Aero Drag (N)]]</f>
        <v>-1169.5706318589259</v>
      </c>
      <c r="AA804">
        <f>Table1[[#This Row],[Total (N)]]*((E804/3.6)/1000)</f>
        <v>-17.738487916527042</v>
      </c>
      <c r="AB804">
        <f>Table1[[#This Row],[Power (kW)]]*1000</f>
        <v>-17738.487916527043</v>
      </c>
      <c r="AC804">
        <f>(Table1[[#This Row],[Power (kW)]]*1000)*D804</f>
        <v>-3671866.9987210981</v>
      </c>
      <c r="AD804" s="25">
        <f t="shared" si="142"/>
        <v>17738.487916527043</v>
      </c>
      <c r="AE804" s="25">
        <f t="shared" si="143"/>
        <v>0</v>
      </c>
      <c r="AF804" s="25">
        <f>SUM($AD$8:AD804)</f>
        <v>648197.35814357502</v>
      </c>
      <c r="AG804" s="25">
        <f>SUM($AE$8:AE804)</f>
        <v>1789421.8142420002</v>
      </c>
      <c r="AH804" s="25"/>
      <c r="AI804" s="38">
        <f>SUM($AD$598:AD804)</f>
        <v>265110.46803329966</v>
      </c>
      <c r="AJ804" s="38">
        <f>SUM($AE$598:AE804)</f>
        <v>832795.11277247639</v>
      </c>
      <c r="AK804" s="38">
        <f t="shared" si="144"/>
        <v>185577.32762330974</v>
      </c>
    </row>
    <row r="805" spans="2:37" x14ac:dyDescent="0.3">
      <c r="B805" s="4" t="s">
        <v>52</v>
      </c>
      <c r="C805" s="4">
        <v>797</v>
      </c>
      <c r="D805" s="4">
        <v>208</v>
      </c>
      <c r="E805" s="11">
        <v>49.3</v>
      </c>
      <c r="F805" s="17">
        <f t="shared" si="145"/>
        <v>-1.3472222222222225</v>
      </c>
      <c r="G805" s="17">
        <f t="shared" si="146"/>
        <v>-4.8500000000000014</v>
      </c>
      <c r="S805">
        <f t="shared" si="136"/>
        <v>0</v>
      </c>
      <c r="T805">
        <f t="shared" si="137"/>
        <v>49.3</v>
      </c>
      <c r="U805">
        <f t="shared" si="138"/>
        <v>13.694444444444443</v>
      </c>
      <c r="W805">
        <f t="shared" si="139"/>
        <v>-1333.7500000000002</v>
      </c>
      <c r="X805">
        <f t="shared" si="140"/>
        <v>135.9666</v>
      </c>
      <c r="Y805">
        <f t="shared" si="141"/>
        <v>101.47241789746319</v>
      </c>
      <c r="Z805">
        <f>Table1[[#This Row],[Accel (N)]]+Table1[[#This Row],[RR (N)]]+Table1[[#This Row],[Aero Drag (N)]]</f>
        <v>-1096.3109821025371</v>
      </c>
      <c r="AA805">
        <f>Table1[[#This Row],[Total (N)]]*((E805/3.6)/1000)</f>
        <v>-15.013369838237521</v>
      </c>
      <c r="AB805">
        <f>Table1[[#This Row],[Power (kW)]]*1000</f>
        <v>-15013.369838237521</v>
      </c>
      <c r="AC805">
        <f>(Table1[[#This Row],[Power (kW)]]*1000)*D805</f>
        <v>-3122780.9263534043</v>
      </c>
      <c r="AD805" s="25">
        <f t="shared" si="142"/>
        <v>15013.369838237521</v>
      </c>
      <c r="AE805" s="25">
        <f t="shared" si="143"/>
        <v>0</v>
      </c>
      <c r="AF805" s="25">
        <f>SUM($AD$8:AD805)</f>
        <v>663210.72798181255</v>
      </c>
      <c r="AG805" s="25">
        <f>SUM($AE$8:AE805)</f>
        <v>1789421.8142420002</v>
      </c>
      <c r="AH805" s="25"/>
      <c r="AI805" s="38">
        <f>SUM($AD$598:AD805)</f>
        <v>280123.83787153719</v>
      </c>
      <c r="AJ805" s="38">
        <f>SUM($AE$598:AE805)</f>
        <v>832795.11277247639</v>
      </c>
      <c r="AK805" s="38">
        <f t="shared" si="144"/>
        <v>196086.68651007602</v>
      </c>
    </row>
    <row r="806" spans="2:37" x14ac:dyDescent="0.3">
      <c r="B806" s="4" t="s">
        <v>52</v>
      </c>
      <c r="C806" s="4">
        <v>798</v>
      </c>
      <c r="D806" s="4">
        <v>209</v>
      </c>
      <c r="E806" s="11">
        <v>44.9</v>
      </c>
      <c r="F806" s="17">
        <f t="shared" si="145"/>
        <v>-0.97222222222222221</v>
      </c>
      <c r="G806" s="17">
        <f t="shared" si="146"/>
        <v>-3.5</v>
      </c>
      <c r="S806">
        <f t="shared" si="136"/>
        <v>0</v>
      </c>
      <c r="T806">
        <f t="shared" si="137"/>
        <v>44.9</v>
      </c>
      <c r="U806">
        <f t="shared" si="138"/>
        <v>12.472222222222221</v>
      </c>
      <c r="W806">
        <f t="shared" si="139"/>
        <v>-962.5</v>
      </c>
      <c r="X806">
        <f t="shared" si="140"/>
        <v>135.9666</v>
      </c>
      <c r="Y806">
        <f t="shared" si="141"/>
        <v>84.167969917779857</v>
      </c>
      <c r="Z806">
        <f>Table1[[#This Row],[Accel (N)]]+Table1[[#This Row],[RR (N)]]+Table1[[#This Row],[Aero Drag (N)]]</f>
        <v>-742.3654300822202</v>
      </c>
      <c r="AA806">
        <f>Table1[[#This Row],[Total (N)]]*((E806/3.6)/1000)</f>
        <v>-9.2589466140810242</v>
      </c>
      <c r="AB806">
        <f>Table1[[#This Row],[Power (kW)]]*1000</f>
        <v>-9258.9466140810237</v>
      </c>
      <c r="AC806">
        <f>(Table1[[#This Row],[Power (kW)]]*1000)*D806</f>
        <v>-1935119.8423429339</v>
      </c>
      <c r="AD806" s="25">
        <f t="shared" si="142"/>
        <v>9258.9466140810237</v>
      </c>
      <c r="AE806" s="25">
        <f t="shared" si="143"/>
        <v>0</v>
      </c>
      <c r="AF806" s="25">
        <f>SUM($AD$8:AD806)</f>
        <v>672469.67459589359</v>
      </c>
      <c r="AG806" s="25">
        <f>SUM($AE$8:AE806)</f>
        <v>1789421.8142420002</v>
      </c>
      <c r="AH806" s="25"/>
      <c r="AI806" s="38">
        <f>SUM($AD$598:AD806)</f>
        <v>289382.78448561823</v>
      </c>
      <c r="AJ806" s="38">
        <f>SUM($AE$598:AE806)</f>
        <v>832795.11277247639</v>
      </c>
      <c r="AK806" s="38">
        <f t="shared" si="144"/>
        <v>202567.94913993275</v>
      </c>
    </row>
    <row r="807" spans="2:37" x14ac:dyDescent="0.3">
      <c r="B807" s="4" t="s">
        <v>52</v>
      </c>
      <c r="C807" s="4">
        <v>799</v>
      </c>
      <c r="D807" s="4">
        <v>210</v>
      </c>
      <c r="E807" s="11">
        <v>42.3</v>
      </c>
      <c r="F807" s="17">
        <f t="shared" si="145"/>
        <v>-0.4861111111111111</v>
      </c>
      <c r="G807" s="17">
        <f t="shared" si="146"/>
        <v>-1.75</v>
      </c>
      <c r="S807">
        <f t="shared" si="136"/>
        <v>0</v>
      </c>
      <c r="T807">
        <f t="shared" si="137"/>
        <v>42.3</v>
      </c>
      <c r="U807">
        <f t="shared" si="138"/>
        <v>11.749999999999998</v>
      </c>
      <c r="W807">
        <f t="shared" si="139"/>
        <v>-481.25</v>
      </c>
      <c r="X807">
        <f t="shared" si="140"/>
        <v>135.9666</v>
      </c>
      <c r="Y807">
        <f t="shared" si="141"/>
        <v>74.702460252768745</v>
      </c>
      <c r="Z807">
        <f>Table1[[#This Row],[Accel (N)]]+Table1[[#This Row],[RR (N)]]+Table1[[#This Row],[Aero Drag (N)]]</f>
        <v>-270.5809397472313</v>
      </c>
      <c r="AA807">
        <f>Table1[[#This Row],[Total (N)]]*((E807/3.6)/1000)</f>
        <v>-3.1793260420299672</v>
      </c>
      <c r="AB807">
        <f>Table1[[#This Row],[Power (kW)]]*1000</f>
        <v>-3179.3260420299671</v>
      </c>
      <c r="AC807">
        <f>(Table1[[#This Row],[Power (kW)]]*1000)*D807</f>
        <v>-667658.46882629313</v>
      </c>
      <c r="AD807" s="25">
        <f t="shared" si="142"/>
        <v>3179.3260420299671</v>
      </c>
      <c r="AE807" s="25">
        <f t="shared" si="143"/>
        <v>0</v>
      </c>
      <c r="AF807" s="25">
        <f>SUM($AD$8:AD807)</f>
        <v>675649.0006379236</v>
      </c>
      <c r="AG807" s="25">
        <f>SUM($AE$8:AE807)</f>
        <v>1789421.8142420002</v>
      </c>
      <c r="AH807" s="25"/>
      <c r="AI807" s="38">
        <f>SUM($AD$598:AD807)</f>
        <v>292562.11052764818</v>
      </c>
      <c r="AJ807" s="38">
        <f>SUM($AE$598:AE807)</f>
        <v>832795.11277247639</v>
      </c>
      <c r="AK807" s="38">
        <f t="shared" si="144"/>
        <v>204793.47736935373</v>
      </c>
    </row>
    <row r="808" spans="2:37" x14ac:dyDescent="0.3">
      <c r="B808" s="4" t="s">
        <v>52</v>
      </c>
      <c r="C808" s="4">
        <v>800</v>
      </c>
      <c r="D808" s="4">
        <v>211</v>
      </c>
      <c r="E808" s="11">
        <v>41.4</v>
      </c>
      <c r="F808" s="17">
        <f t="shared" si="145"/>
        <v>-0.1388888888888889</v>
      </c>
      <c r="G808" s="17">
        <f t="shared" si="146"/>
        <v>-0.5</v>
      </c>
      <c r="S808">
        <f t="shared" si="136"/>
        <v>0</v>
      </c>
      <c r="T808">
        <f t="shared" si="137"/>
        <v>41.4</v>
      </c>
      <c r="U808">
        <f t="shared" si="138"/>
        <v>11.5</v>
      </c>
      <c r="W808">
        <f t="shared" si="139"/>
        <v>-137.5</v>
      </c>
      <c r="X808">
        <f t="shared" si="140"/>
        <v>135.9666</v>
      </c>
      <c r="Y808">
        <f t="shared" si="141"/>
        <v>71.557449477075011</v>
      </c>
      <c r="Z808">
        <f>Table1[[#This Row],[Accel (N)]]+Table1[[#This Row],[RR (N)]]+Table1[[#This Row],[Aero Drag (N)]]</f>
        <v>70.02404947707501</v>
      </c>
      <c r="AA808">
        <f>Table1[[#This Row],[Total (N)]]*((E808/3.6)/1000)</f>
        <v>0.80527656898636257</v>
      </c>
      <c r="AB808">
        <f>Table1[[#This Row],[Power (kW)]]*1000</f>
        <v>805.27656898636258</v>
      </c>
      <c r="AC808">
        <f>(Table1[[#This Row],[Power (kW)]]*1000)*D808</f>
        <v>169913.35605612252</v>
      </c>
      <c r="AD808" s="25">
        <f t="shared" si="142"/>
        <v>0</v>
      </c>
      <c r="AE808" s="25">
        <f t="shared" si="143"/>
        <v>805.27656898636258</v>
      </c>
      <c r="AF808" s="25">
        <f>SUM($AD$8:AD808)</f>
        <v>675649.0006379236</v>
      </c>
      <c r="AG808" s="25">
        <f>SUM($AE$8:AE808)</f>
        <v>1790227.0908109867</v>
      </c>
      <c r="AH808" s="25"/>
      <c r="AI808" s="38">
        <f>SUM($AD$598:AD808)</f>
        <v>292562.11052764818</v>
      </c>
      <c r="AJ808" s="38">
        <f>SUM($AE$598:AE808)</f>
        <v>833600.38934146275</v>
      </c>
      <c r="AK808" s="38">
        <f t="shared" si="144"/>
        <v>204793.47736935373</v>
      </c>
    </row>
    <row r="809" spans="2:37" x14ac:dyDescent="0.3">
      <c r="B809" s="4" t="s">
        <v>52</v>
      </c>
      <c r="C809" s="4">
        <v>801</v>
      </c>
      <c r="D809" s="4">
        <v>212</v>
      </c>
      <c r="E809" s="11">
        <v>41.3</v>
      </c>
      <c r="F809" s="17">
        <f t="shared" si="145"/>
        <v>9.7222222222222612E-2</v>
      </c>
      <c r="G809" s="17">
        <f t="shared" si="146"/>
        <v>0.35000000000000142</v>
      </c>
      <c r="S809">
        <f t="shared" si="136"/>
        <v>0</v>
      </c>
      <c r="T809">
        <f t="shared" si="137"/>
        <v>41.3</v>
      </c>
      <c r="U809">
        <f t="shared" si="138"/>
        <v>11.472222222222221</v>
      </c>
      <c r="W809">
        <f t="shared" si="139"/>
        <v>96.250000000000384</v>
      </c>
      <c r="X809">
        <f t="shared" si="140"/>
        <v>135.9666</v>
      </c>
      <c r="Y809">
        <f t="shared" si="141"/>
        <v>71.212178813129867</v>
      </c>
      <c r="Z809">
        <f>Table1[[#This Row],[Accel (N)]]+Table1[[#This Row],[RR (N)]]+Table1[[#This Row],[Aero Drag (N)]]</f>
        <v>303.42877881313024</v>
      </c>
      <c r="AA809">
        <f>Table1[[#This Row],[Total (N)]]*((E809/3.6)/1000)</f>
        <v>3.4810023791617439</v>
      </c>
      <c r="AB809">
        <f>Table1[[#This Row],[Power (kW)]]*1000</f>
        <v>3481.0023791617441</v>
      </c>
      <c r="AC809">
        <f>(Table1[[#This Row],[Power (kW)]]*1000)*D809</f>
        <v>737972.50438228971</v>
      </c>
      <c r="AD809" s="25">
        <f t="shared" si="142"/>
        <v>0</v>
      </c>
      <c r="AE809" s="25">
        <f t="shared" si="143"/>
        <v>3481.0023791617441</v>
      </c>
      <c r="AF809" s="25">
        <f>SUM($AD$8:AD809)</f>
        <v>675649.0006379236</v>
      </c>
      <c r="AG809" s="25">
        <f>SUM($AE$8:AE809)</f>
        <v>1793708.0931901485</v>
      </c>
      <c r="AH809" s="25"/>
      <c r="AI809" s="38">
        <f>SUM($AD$598:AD809)</f>
        <v>292562.11052764818</v>
      </c>
      <c r="AJ809" s="38">
        <f>SUM($AE$598:AE809)</f>
        <v>837081.39172062452</v>
      </c>
      <c r="AK809" s="38">
        <f t="shared" si="144"/>
        <v>204793.47736935373</v>
      </c>
    </row>
    <row r="810" spans="2:37" x14ac:dyDescent="0.3">
      <c r="B810" s="4" t="s">
        <v>52</v>
      </c>
      <c r="C810" s="4">
        <v>802</v>
      </c>
      <c r="D810" s="4">
        <v>213</v>
      </c>
      <c r="E810" s="11">
        <v>42.1</v>
      </c>
      <c r="F810" s="17">
        <f t="shared" si="145"/>
        <v>0.47222222222222299</v>
      </c>
      <c r="G810" s="17">
        <f t="shared" si="146"/>
        <v>1.7000000000000028</v>
      </c>
      <c r="S810">
        <f t="shared" si="136"/>
        <v>0</v>
      </c>
      <c r="T810">
        <f t="shared" si="137"/>
        <v>42.1</v>
      </c>
      <c r="U810">
        <f t="shared" si="138"/>
        <v>11.694444444444445</v>
      </c>
      <c r="W810">
        <f t="shared" si="139"/>
        <v>467.50000000000074</v>
      </c>
      <c r="X810">
        <f t="shared" si="140"/>
        <v>135.9666</v>
      </c>
      <c r="Y810">
        <f t="shared" si="141"/>
        <v>73.99772400036322</v>
      </c>
      <c r="Z810">
        <f>Table1[[#This Row],[Accel (N)]]+Table1[[#This Row],[RR (N)]]+Table1[[#This Row],[Aero Drag (N)]]</f>
        <v>677.46432400036394</v>
      </c>
      <c r="AA810">
        <f>Table1[[#This Row],[Total (N)]]*((E810/3.6)/1000)</f>
        <v>7.9225689001153672</v>
      </c>
      <c r="AB810">
        <f>Table1[[#This Row],[Power (kW)]]*1000</f>
        <v>7922.5689001153669</v>
      </c>
      <c r="AC810">
        <f>(Table1[[#This Row],[Power (kW)]]*1000)*D810</f>
        <v>1687507.1757245732</v>
      </c>
      <c r="AD810" s="25">
        <f t="shared" si="142"/>
        <v>0</v>
      </c>
      <c r="AE810" s="25">
        <f t="shared" si="143"/>
        <v>7922.5689001153669</v>
      </c>
      <c r="AF810" s="25">
        <f>SUM($AD$8:AD810)</f>
        <v>675649.0006379236</v>
      </c>
      <c r="AG810" s="25">
        <f>SUM($AE$8:AE810)</f>
        <v>1801630.6620902638</v>
      </c>
      <c r="AH810" s="25"/>
      <c r="AI810" s="38">
        <f>SUM($AD$598:AD810)</f>
        <v>292562.11052764818</v>
      </c>
      <c r="AJ810" s="38">
        <f>SUM($AE$598:AE810)</f>
        <v>845003.96062073985</v>
      </c>
      <c r="AK810" s="38">
        <f t="shared" si="144"/>
        <v>204793.47736935373</v>
      </c>
    </row>
    <row r="811" spans="2:37" x14ac:dyDescent="0.3">
      <c r="B811" s="4" t="s">
        <v>52</v>
      </c>
      <c r="C811" s="4">
        <v>803</v>
      </c>
      <c r="D811" s="4">
        <v>214</v>
      </c>
      <c r="E811" s="11">
        <v>44.7</v>
      </c>
      <c r="F811" s="17">
        <f t="shared" si="145"/>
        <v>0.87499999999999956</v>
      </c>
      <c r="G811" s="17">
        <f t="shared" si="146"/>
        <v>3.1499999999999986</v>
      </c>
      <c r="S811">
        <f t="shared" si="136"/>
        <v>0</v>
      </c>
      <c r="T811">
        <f t="shared" si="137"/>
        <v>44.7</v>
      </c>
      <c r="U811">
        <f t="shared" si="138"/>
        <v>12.416666666666668</v>
      </c>
      <c r="W811">
        <f t="shared" si="139"/>
        <v>866.24999999999955</v>
      </c>
      <c r="X811">
        <f t="shared" si="140"/>
        <v>135.9666</v>
      </c>
      <c r="Y811">
        <f t="shared" si="141"/>
        <v>83.419813896268778</v>
      </c>
      <c r="Z811">
        <f>Table1[[#This Row],[Accel (N)]]+Table1[[#This Row],[RR (N)]]+Table1[[#This Row],[Aero Drag (N)]]</f>
        <v>1085.6364138962683</v>
      </c>
      <c r="AA811">
        <f>Table1[[#This Row],[Total (N)]]*((E811/3.6)/1000)</f>
        <v>13.479985472545334</v>
      </c>
      <c r="AB811">
        <f>Table1[[#This Row],[Power (kW)]]*1000</f>
        <v>13479.985472545333</v>
      </c>
      <c r="AC811">
        <f>(Table1[[#This Row],[Power (kW)]]*1000)*D811</f>
        <v>2884716.8911247011</v>
      </c>
      <c r="AD811" s="25">
        <f t="shared" si="142"/>
        <v>0</v>
      </c>
      <c r="AE811" s="25">
        <f t="shared" si="143"/>
        <v>13479.985472545333</v>
      </c>
      <c r="AF811" s="25">
        <f>SUM($AD$8:AD811)</f>
        <v>675649.0006379236</v>
      </c>
      <c r="AG811" s="25">
        <f>SUM($AE$8:AE811)</f>
        <v>1815110.6475628091</v>
      </c>
      <c r="AH811" s="25"/>
      <c r="AI811" s="38">
        <f>SUM($AD$598:AD811)</f>
        <v>292562.11052764818</v>
      </c>
      <c r="AJ811" s="38">
        <f>SUM($AE$598:AE811)</f>
        <v>858483.94609328522</v>
      </c>
      <c r="AK811" s="38">
        <f t="shared" si="144"/>
        <v>204793.47736935373</v>
      </c>
    </row>
    <row r="812" spans="2:37" x14ac:dyDescent="0.3">
      <c r="B812" s="4" t="s">
        <v>52</v>
      </c>
      <c r="C812" s="4">
        <v>804</v>
      </c>
      <c r="D812" s="4">
        <v>215</v>
      </c>
      <c r="E812" s="11">
        <v>48.4</v>
      </c>
      <c r="F812" s="17">
        <f t="shared" si="145"/>
        <v>0.93055555555555491</v>
      </c>
      <c r="G812" s="17">
        <f t="shared" si="146"/>
        <v>3.3499999999999979</v>
      </c>
      <c r="S812">
        <f t="shared" si="136"/>
        <v>0</v>
      </c>
      <c r="T812">
        <f t="shared" si="137"/>
        <v>48.4</v>
      </c>
      <c r="U812">
        <f t="shared" si="138"/>
        <v>13.444444444444443</v>
      </c>
      <c r="W812">
        <f t="shared" si="139"/>
        <v>921.24999999999932</v>
      </c>
      <c r="X812">
        <f t="shared" si="140"/>
        <v>135.9666</v>
      </c>
      <c r="Y812">
        <f t="shared" si="141"/>
        <v>97.801359919144431</v>
      </c>
      <c r="Z812">
        <f>Table1[[#This Row],[Accel (N)]]+Table1[[#This Row],[RR (N)]]+Table1[[#This Row],[Aero Drag (N)]]</f>
        <v>1155.0179599191438</v>
      </c>
      <c r="AA812">
        <f>Table1[[#This Row],[Total (N)]]*((E812/3.6)/1000)</f>
        <v>15.528574794468486</v>
      </c>
      <c r="AB812">
        <f>Table1[[#This Row],[Power (kW)]]*1000</f>
        <v>15528.574794468486</v>
      </c>
      <c r="AC812">
        <f>(Table1[[#This Row],[Power (kW)]]*1000)*D812</f>
        <v>3338643.5808107248</v>
      </c>
      <c r="AD812" s="25">
        <f t="shared" si="142"/>
        <v>0</v>
      </c>
      <c r="AE812" s="25">
        <f t="shared" si="143"/>
        <v>15528.574794468486</v>
      </c>
      <c r="AF812" s="25">
        <f>SUM($AD$8:AD812)</f>
        <v>675649.0006379236</v>
      </c>
      <c r="AG812" s="25">
        <f>SUM($AE$8:AE812)</f>
        <v>1830639.2223572775</v>
      </c>
      <c r="AH812" s="25"/>
      <c r="AI812" s="38">
        <f>SUM($AD$598:AD812)</f>
        <v>292562.11052764818</v>
      </c>
      <c r="AJ812" s="38">
        <f>SUM($AE$598:AE812)</f>
        <v>874012.52088775369</v>
      </c>
      <c r="AK812" s="38">
        <f t="shared" si="144"/>
        <v>204793.47736935373</v>
      </c>
    </row>
    <row r="813" spans="2:37" x14ac:dyDescent="0.3">
      <c r="B813" s="4" t="s">
        <v>52</v>
      </c>
      <c r="C813" s="4">
        <v>805</v>
      </c>
      <c r="D813" s="4">
        <v>216</v>
      </c>
      <c r="E813" s="11">
        <v>51.4</v>
      </c>
      <c r="F813" s="17">
        <f t="shared" si="145"/>
        <v>0.59722222222222276</v>
      </c>
      <c r="G813" s="17">
        <f t="shared" si="146"/>
        <v>2.1500000000000021</v>
      </c>
      <c r="S813">
        <f t="shared" si="136"/>
        <v>0</v>
      </c>
      <c r="T813">
        <f t="shared" si="137"/>
        <v>51.4</v>
      </c>
      <c r="U813">
        <f t="shared" si="138"/>
        <v>14.277777777777777</v>
      </c>
      <c r="W813">
        <f t="shared" si="139"/>
        <v>591.25000000000057</v>
      </c>
      <c r="X813">
        <f t="shared" si="140"/>
        <v>135.9666</v>
      </c>
      <c r="Y813">
        <f t="shared" si="141"/>
        <v>110.30124344818611</v>
      </c>
      <c r="Z813">
        <f>Table1[[#This Row],[Accel (N)]]+Table1[[#This Row],[RR (N)]]+Table1[[#This Row],[Aero Drag (N)]]</f>
        <v>837.51784344818668</v>
      </c>
      <c r="AA813">
        <f>Table1[[#This Row],[Total (N)]]*((E813/3.6)/1000)</f>
        <v>11.957893653676887</v>
      </c>
      <c r="AB813">
        <f>Table1[[#This Row],[Power (kW)]]*1000</f>
        <v>11957.893653676887</v>
      </c>
      <c r="AC813">
        <f>(Table1[[#This Row],[Power (kW)]]*1000)*D813</f>
        <v>2582905.0291942074</v>
      </c>
      <c r="AD813" s="25">
        <f t="shared" si="142"/>
        <v>0</v>
      </c>
      <c r="AE813" s="25">
        <f t="shared" si="143"/>
        <v>11957.893653676887</v>
      </c>
      <c r="AF813" s="25">
        <f>SUM($AD$8:AD813)</f>
        <v>675649.0006379236</v>
      </c>
      <c r="AG813" s="25">
        <f>SUM($AE$8:AE813)</f>
        <v>1842597.1160109544</v>
      </c>
      <c r="AH813" s="25"/>
      <c r="AI813" s="38">
        <f>SUM($AD$598:AD813)</f>
        <v>292562.11052764818</v>
      </c>
      <c r="AJ813" s="38">
        <f>SUM($AE$598:AE813)</f>
        <v>885970.41454143054</v>
      </c>
      <c r="AK813" s="38">
        <f t="shared" si="144"/>
        <v>204793.47736935373</v>
      </c>
    </row>
    <row r="814" spans="2:37" x14ac:dyDescent="0.3">
      <c r="B814" s="4" t="s">
        <v>52</v>
      </c>
      <c r="C814" s="4">
        <v>806</v>
      </c>
      <c r="D814" s="4">
        <v>217</v>
      </c>
      <c r="E814" s="11">
        <v>52.7</v>
      </c>
      <c r="F814" s="17">
        <f t="shared" si="145"/>
        <v>0.2222222222222224</v>
      </c>
      <c r="G814" s="17">
        <f t="shared" si="146"/>
        <v>0.80000000000000071</v>
      </c>
      <c r="S814">
        <f t="shared" si="136"/>
        <v>0</v>
      </c>
      <c r="T814">
        <f t="shared" si="137"/>
        <v>52.7</v>
      </c>
      <c r="U814">
        <f t="shared" si="138"/>
        <v>14.638888888888889</v>
      </c>
      <c r="W814">
        <f t="shared" si="139"/>
        <v>220.00000000000017</v>
      </c>
      <c r="X814">
        <f t="shared" si="140"/>
        <v>135.9666</v>
      </c>
      <c r="Y814">
        <f t="shared" si="141"/>
        <v>115.95124090304655</v>
      </c>
      <c r="Z814">
        <f>Table1[[#This Row],[Accel (N)]]+Table1[[#This Row],[RR (N)]]+Table1[[#This Row],[Aero Drag (N)]]</f>
        <v>471.91784090304674</v>
      </c>
      <c r="AA814">
        <f>Table1[[#This Row],[Total (N)]]*((E814/3.6)/1000)</f>
        <v>6.9083528376640455</v>
      </c>
      <c r="AB814">
        <f>Table1[[#This Row],[Power (kW)]]*1000</f>
        <v>6908.3528376640452</v>
      </c>
      <c r="AC814">
        <f>(Table1[[#This Row],[Power (kW)]]*1000)*D814</f>
        <v>1499112.5657730978</v>
      </c>
      <c r="AD814" s="25">
        <f t="shared" si="142"/>
        <v>0</v>
      </c>
      <c r="AE814" s="25">
        <f t="shared" si="143"/>
        <v>6908.3528376640452</v>
      </c>
      <c r="AF814" s="25">
        <f>SUM($AD$8:AD814)</f>
        <v>675649.0006379236</v>
      </c>
      <c r="AG814" s="25">
        <f>SUM($AE$8:AE814)</f>
        <v>1849505.4688486184</v>
      </c>
      <c r="AH814" s="25"/>
      <c r="AI814" s="38">
        <f>SUM($AD$598:AD814)</f>
        <v>292562.11052764818</v>
      </c>
      <c r="AJ814" s="38">
        <f>SUM($AE$598:AE814)</f>
        <v>892878.76737909461</v>
      </c>
      <c r="AK814" s="38">
        <f t="shared" si="144"/>
        <v>204793.47736935373</v>
      </c>
    </row>
    <row r="815" spans="2:37" x14ac:dyDescent="0.3">
      <c r="B815" s="4" t="s">
        <v>52</v>
      </c>
      <c r="C815" s="4">
        <v>807</v>
      </c>
      <c r="D815" s="4">
        <v>218</v>
      </c>
      <c r="E815" s="11">
        <v>53</v>
      </c>
      <c r="F815" s="17">
        <f t="shared" si="145"/>
        <v>-2.7777777777778172E-2</v>
      </c>
      <c r="G815" s="17">
        <f t="shared" si="146"/>
        <v>-0.10000000000000142</v>
      </c>
      <c r="S815">
        <f t="shared" si="136"/>
        <v>0</v>
      </c>
      <c r="T815">
        <f t="shared" si="137"/>
        <v>53</v>
      </c>
      <c r="U815">
        <f t="shared" si="138"/>
        <v>14.722222222222221</v>
      </c>
      <c r="W815">
        <f t="shared" si="139"/>
        <v>-27.500000000000391</v>
      </c>
      <c r="X815">
        <f t="shared" si="140"/>
        <v>135.9666</v>
      </c>
      <c r="Y815">
        <f t="shared" si="141"/>
        <v>117.27512636298611</v>
      </c>
      <c r="Z815">
        <f>Table1[[#This Row],[Accel (N)]]+Table1[[#This Row],[RR (N)]]+Table1[[#This Row],[Aero Drag (N)]]</f>
        <v>225.74172636298573</v>
      </c>
      <c r="AA815">
        <f>Table1[[#This Row],[Total (N)]]*((E815/3.6)/1000)</f>
        <v>3.3234198603439564</v>
      </c>
      <c r="AB815">
        <f>Table1[[#This Row],[Power (kW)]]*1000</f>
        <v>3323.4198603439563</v>
      </c>
      <c r="AC815">
        <f>(Table1[[#This Row],[Power (kW)]]*1000)*D815</f>
        <v>724505.52955498244</v>
      </c>
      <c r="AD815" s="25">
        <f t="shared" si="142"/>
        <v>0</v>
      </c>
      <c r="AE815" s="25">
        <f t="shared" si="143"/>
        <v>3323.4198603439563</v>
      </c>
      <c r="AF815" s="25">
        <f>SUM($AD$8:AD815)</f>
        <v>675649.0006379236</v>
      </c>
      <c r="AG815" s="25">
        <f>SUM($AE$8:AE815)</f>
        <v>1852828.8887089624</v>
      </c>
      <c r="AH815" s="25"/>
      <c r="AI815" s="38">
        <f>SUM($AD$598:AD815)</f>
        <v>292562.11052764818</v>
      </c>
      <c r="AJ815" s="38">
        <f>SUM($AE$598:AE815)</f>
        <v>896202.18723943853</v>
      </c>
      <c r="AK815" s="38">
        <f t="shared" si="144"/>
        <v>204793.47736935373</v>
      </c>
    </row>
    <row r="816" spans="2:37" x14ac:dyDescent="0.3">
      <c r="B816" s="4" t="s">
        <v>52</v>
      </c>
      <c r="C816" s="4">
        <v>808</v>
      </c>
      <c r="D816" s="4">
        <v>219</v>
      </c>
      <c r="E816" s="11">
        <v>52.5</v>
      </c>
      <c r="F816" s="17">
        <f t="shared" si="145"/>
        <v>-0.23611111111111149</v>
      </c>
      <c r="G816" s="17">
        <f t="shared" si="146"/>
        <v>-0.85000000000000142</v>
      </c>
      <c r="S816">
        <f t="shared" si="136"/>
        <v>0</v>
      </c>
      <c r="T816">
        <f t="shared" si="137"/>
        <v>52.5</v>
      </c>
      <c r="U816">
        <f t="shared" si="138"/>
        <v>14.583333333333332</v>
      </c>
      <c r="W816">
        <f t="shared" si="139"/>
        <v>-233.75000000000037</v>
      </c>
      <c r="X816">
        <f t="shared" si="140"/>
        <v>135.9666</v>
      </c>
      <c r="Y816">
        <f t="shared" si="141"/>
        <v>115.07282557421875</v>
      </c>
      <c r="Z816">
        <f>Table1[[#This Row],[Accel (N)]]+Table1[[#This Row],[RR (N)]]+Table1[[#This Row],[Aero Drag (N)]]</f>
        <v>17.289425574218384</v>
      </c>
      <c r="AA816">
        <f>Table1[[#This Row],[Total (N)]]*((E816/3.6)/1000)</f>
        <v>0.25213745629068474</v>
      </c>
      <c r="AB816">
        <f>Table1[[#This Row],[Power (kW)]]*1000</f>
        <v>252.13745629068472</v>
      </c>
      <c r="AC816">
        <f>(Table1[[#This Row],[Power (kW)]]*1000)*D816</f>
        <v>55218.102927659951</v>
      </c>
      <c r="AD816" s="25">
        <f t="shared" si="142"/>
        <v>0</v>
      </c>
      <c r="AE816" s="25">
        <f t="shared" si="143"/>
        <v>252.13745629068472</v>
      </c>
      <c r="AF816" s="25">
        <f>SUM($AD$8:AD816)</f>
        <v>675649.0006379236</v>
      </c>
      <c r="AG816" s="25">
        <f>SUM($AE$8:AE816)</f>
        <v>1853081.026165253</v>
      </c>
      <c r="AH816" s="25"/>
      <c r="AI816" s="38">
        <f>SUM($AD$598:AD816)</f>
        <v>292562.11052764818</v>
      </c>
      <c r="AJ816" s="38">
        <f>SUM($AE$598:AE816)</f>
        <v>896454.32469572918</v>
      </c>
      <c r="AK816" s="38">
        <f t="shared" si="144"/>
        <v>204793.47736935373</v>
      </c>
    </row>
    <row r="817" spans="2:37" x14ac:dyDescent="0.3">
      <c r="B817" s="4" t="s">
        <v>52</v>
      </c>
      <c r="C817" s="4">
        <v>809</v>
      </c>
      <c r="D817" s="4">
        <v>220</v>
      </c>
      <c r="E817" s="11">
        <v>51.3</v>
      </c>
      <c r="F817" s="17">
        <f t="shared" si="145"/>
        <v>-0.38888888888888851</v>
      </c>
      <c r="G817" s="17">
        <f t="shared" si="146"/>
        <v>-1.3999999999999986</v>
      </c>
      <c r="S817">
        <f t="shared" si="136"/>
        <v>0</v>
      </c>
      <c r="T817">
        <f t="shared" si="137"/>
        <v>51.3</v>
      </c>
      <c r="U817">
        <f t="shared" si="138"/>
        <v>14.249999999999998</v>
      </c>
      <c r="W817">
        <f t="shared" si="139"/>
        <v>-384.9999999999996</v>
      </c>
      <c r="X817">
        <f t="shared" si="140"/>
        <v>135.9666</v>
      </c>
      <c r="Y817">
        <f t="shared" si="141"/>
        <v>109.87247322826873</v>
      </c>
      <c r="Z817">
        <f>Table1[[#This Row],[Accel (N)]]+Table1[[#This Row],[RR (N)]]+Table1[[#This Row],[Aero Drag (N)]]</f>
        <v>-139.16092677173089</v>
      </c>
      <c r="AA817">
        <f>Table1[[#This Row],[Total (N)]]*((E817/3.6)/1000)</f>
        <v>-1.983043206497165</v>
      </c>
      <c r="AB817">
        <f>Table1[[#This Row],[Power (kW)]]*1000</f>
        <v>-1983.0432064971651</v>
      </c>
      <c r="AC817">
        <f>(Table1[[#This Row],[Power (kW)]]*1000)*D817</f>
        <v>-436269.50542937632</v>
      </c>
      <c r="AD817" s="25">
        <f t="shared" si="142"/>
        <v>1983.0432064971651</v>
      </c>
      <c r="AE817" s="25">
        <f t="shared" si="143"/>
        <v>0</v>
      </c>
      <c r="AF817" s="25">
        <f>SUM($AD$8:AD817)</f>
        <v>677632.04384442081</v>
      </c>
      <c r="AG817" s="25">
        <f>SUM($AE$8:AE817)</f>
        <v>1853081.026165253</v>
      </c>
      <c r="AH817" s="25"/>
      <c r="AI817" s="38">
        <f>SUM($AD$598:AD817)</f>
        <v>294545.15373414534</v>
      </c>
      <c r="AJ817" s="38">
        <f>SUM($AE$598:AE817)</f>
        <v>896454.32469572918</v>
      </c>
      <c r="AK817" s="38">
        <f t="shared" si="144"/>
        <v>206181.60761390172</v>
      </c>
    </row>
    <row r="818" spans="2:37" x14ac:dyDescent="0.3">
      <c r="B818" s="4" t="s">
        <v>52</v>
      </c>
      <c r="C818" s="4">
        <v>810</v>
      </c>
      <c r="D818" s="4">
        <v>221</v>
      </c>
      <c r="E818" s="11">
        <v>49.7</v>
      </c>
      <c r="F818" s="17">
        <f t="shared" si="145"/>
        <v>-0.54166666666666641</v>
      </c>
      <c r="G818" s="17">
        <f t="shared" si="146"/>
        <v>-1.9499999999999993</v>
      </c>
      <c r="S818">
        <f t="shared" si="136"/>
        <v>0</v>
      </c>
      <c r="T818">
        <f t="shared" si="137"/>
        <v>49.7</v>
      </c>
      <c r="U818">
        <f t="shared" si="138"/>
        <v>13.805555555555555</v>
      </c>
      <c r="W818">
        <f t="shared" si="139"/>
        <v>-536.24999999999977</v>
      </c>
      <c r="X818">
        <f t="shared" si="140"/>
        <v>135.9666</v>
      </c>
      <c r="Y818">
        <f t="shared" si="141"/>
        <v>103.12570910571321</v>
      </c>
      <c r="Z818">
        <f>Table1[[#This Row],[Accel (N)]]+Table1[[#This Row],[RR (N)]]+Table1[[#This Row],[Aero Drag (N)]]</f>
        <v>-297.15769089428659</v>
      </c>
      <c r="AA818">
        <f>Table1[[#This Row],[Total (N)]]*((E818/3.6)/1000)</f>
        <v>-4.1024270104016782</v>
      </c>
      <c r="AB818">
        <f>Table1[[#This Row],[Power (kW)]]*1000</f>
        <v>-4102.4270104016787</v>
      </c>
      <c r="AC818">
        <f>(Table1[[#This Row],[Power (kW)]]*1000)*D818</f>
        <v>-906636.36929877102</v>
      </c>
      <c r="AD818" s="25">
        <f t="shared" si="142"/>
        <v>4102.4270104016787</v>
      </c>
      <c r="AE818" s="25">
        <f t="shared" si="143"/>
        <v>0</v>
      </c>
      <c r="AF818" s="25">
        <f>SUM($AD$8:AD818)</f>
        <v>681734.47085482255</v>
      </c>
      <c r="AG818" s="25">
        <f>SUM($AE$8:AE818)</f>
        <v>1853081.026165253</v>
      </c>
      <c r="AH818" s="25"/>
      <c r="AI818" s="38">
        <f>SUM($AD$598:AD818)</f>
        <v>298647.58074454701</v>
      </c>
      <c r="AJ818" s="38">
        <f>SUM($AE$598:AE818)</f>
        <v>896454.32469572918</v>
      </c>
      <c r="AK818" s="38">
        <f t="shared" si="144"/>
        <v>209053.30652118291</v>
      </c>
    </row>
    <row r="819" spans="2:37" x14ac:dyDescent="0.3">
      <c r="B819" s="4" t="s">
        <v>52</v>
      </c>
      <c r="C819" s="4">
        <v>811</v>
      </c>
      <c r="D819" s="4">
        <v>222</v>
      </c>
      <c r="E819" s="11">
        <v>47.4</v>
      </c>
      <c r="F819" s="17">
        <f t="shared" si="145"/>
        <v>-0.83333333333333326</v>
      </c>
      <c r="G819" s="17">
        <f t="shared" si="146"/>
        <v>-3</v>
      </c>
      <c r="S819">
        <f t="shared" si="136"/>
        <v>0</v>
      </c>
      <c r="T819">
        <f t="shared" si="137"/>
        <v>47.4</v>
      </c>
      <c r="U819">
        <f t="shared" si="138"/>
        <v>13.166666666666666</v>
      </c>
      <c r="W819">
        <f t="shared" si="139"/>
        <v>-824.99999999999989</v>
      </c>
      <c r="X819">
        <f t="shared" si="140"/>
        <v>135.9666</v>
      </c>
      <c r="Y819">
        <f t="shared" si="141"/>
        <v>93.801731188074996</v>
      </c>
      <c r="Z819">
        <f>Table1[[#This Row],[Accel (N)]]+Table1[[#This Row],[RR (N)]]+Table1[[#This Row],[Aero Drag (N)]]</f>
        <v>-595.23166881192492</v>
      </c>
      <c r="AA819">
        <f>Table1[[#This Row],[Total (N)]]*((E819/3.6)/1000)</f>
        <v>-7.8372169726903449</v>
      </c>
      <c r="AB819">
        <f>Table1[[#This Row],[Power (kW)]]*1000</f>
        <v>-7837.2169726903448</v>
      </c>
      <c r="AC819">
        <f>(Table1[[#This Row],[Power (kW)]]*1000)*D819</f>
        <v>-1739862.1679372566</v>
      </c>
      <c r="AD819" s="25">
        <f t="shared" si="142"/>
        <v>7837.2169726903448</v>
      </c>
      <c r="AE819" s="25">
        <f t="shared" si="143"/>
        <v>0</v>
      </c>
      <c r="AF819" s="25">
        <f>SUM($AD$8:AD819)</f>
        <v>689571.68782751285</v>
      </c>
      <c r="AG819" s="25">
        <f>SUM($AE$8:AE819)</f>
        <v>1853081.026165253</v>
      </c>
      <c r="AH819" s="25"/>
      <c r="AI819" s="38">
        <f>SUM($AD$598:AD819)</f>
        <v>306484.79771723738</v>
      </c>
      <c r="AJ819" s="38">
        <f>SUM($AE$598:AE819)</f>
        <v>896454.32469572918</v>
      </c>
      <c r="AK819" s="38">
        <f t="shared" si="144"/>
        <v>214539.35840206617</v>
      </c>
    </row>
    <row r="820" spans="2:37" x14ac:dyDescent="0.3">
      <c r="B820" s="4" t="s">
        <v>52</v>
      </c>
      <c r="C820" s="4">
        <v>812</v>
      </c>
      <c r="D820" s="4">
        <v>223</v>
      </c>
      <c r="E820" s="11">
        <v>43.7</v>
      </c>
      <c r="F820" s="17">
        <f t="shared" si="145"/>
        <v>-1.0694444444444438</v>
      </c>
      <c r="G820" s="17">
        <f t="shared" si="146"/>
        <v>-3.8499999999999979</v>
      </c>
      <c r="S820">
        <f t="shared" si="136"/>
        <v>0</v>
      </c>
      <c r="T820">
        <f t="shared" si="137"/>
        <v>43.7</v>
      </c>
      <c r="U820">
        <f t="shared" si="138"/>
        <v>12.138888888888889</v>
      </c>
      <c r="W820">
        <f t="shared" si="139"/>
        <v>-1058.7499999999993</v>
      </c>
      <c r="X820">
        <f t="shared" si="140"/>
        <v>135.9666</v>
      </c>
      <c r="Y820">
        <f t="shared" si="141"/>
        <v>79.729133522296536</v>
      </c>
      <c r="Z820">
        <f>Table1[[#This Row],[Accel (N)]]+Table1[[#This Row],[RR (N)]]+Table1[[#This Row],[Aero Drag (N)]]</f>
        <v>-843.05426647770287</v>
      </c>
      <c r="AA820">
        <f>Table1[[#This Row],[Total (N)]]*((E820/3.6)/1000)</f>
        <v>-10.233742068076561</v>
      </c>
      <c r="AB820">
        <f>Table1[[#This Row],[Power (kW)]]*1000</f>
        <v>-10233.742068076561</v>
      </c>
      <c r="AC820">
        <f>(Table1[[#This Row],[Power (kW)]]*1000)*D820</f>
        <v>-2282124.481181073</v>
      </c>
      <c r="AD820" s="25">
        <f t="shared" si="142"/>
        <v>10233.742068076561</v>
      </c>
      <c r="AE820" s="25">
        <f t="shared" si="143"/>
        <v>0</v>
      </c>
      <c r="AF820" s="25">
        <f>SUM($AD$8:AD820)</f>
        <v>699805.42989558936</v>
      </c>
      <c r="AG820" s="25">
        <f>SUM($AE$8:AE820)</f>
        <v>1853081.026165253</v>
      </c>
      <c r="AH820" s="25"/>
      <c r="AI820" s="38">
        <f>SUM($AD$598:AD820)</f>
        <v>316718.53978531394</v>
      </c>
      <c r="AJ820" s="38">
        <f>SUM($AE$598:AE820)</f>
        <v>896454.32469572918</v>
      </c>
      <c r="AK820" s="38">
        <f t="shared" si="144"/>
        <v>221702.97784971975</v>
      </c>
    </row>
    <row r="821" spans="2:37" x14ac:dyDescent="0.3">
      <c r="B821" s="4" t="s">
        <v>52</v>
      </c>
      <c r="C821" s="4">
        <v>813</v>
      </c>
      <c r="D821" s="4">
        <v>224</v>
      </c>
      <c r="E821" s="11">
        <v>39.700000000000003</v>
      </c>
      <c r="F821" s="17">
        <f t="shared" si="145"/>
        <v>-1.1388888888888893</v>
      </c>
      <c r="G821" s="17">
        <f t="shared" si="146"/>
        <v>-4.1000000000000014</v>
      </c>
      <c r="S821">
        <f t="shared" si="136"/>
        <v>0</v>
      </c>
      <c r="T821">
        <f t="shared" si="137"/>
        <v>39.700000000000003</v>
      </c>
      <c r="U821">
        <f t="shared" si="138"/>
        <v>11.027777777777779</v>
      </c>
      <c r="W821">
        <f t="shared" si="139"/>
        <v>-1127.5000000000005</v>
      </c>
      <c r="X821">
        <f t="shared" si="140"/>
        <v>135.9666</v>
      </c>
      <c r="Y821">
        <f t="shared" si="141"/>
        <v>65.801407586129883</v>
      </c>
      <c r="Z821">
        <f>Table1[[#This Row],[Accel (N)]]+Table1[[#This Row],[RR (N)]]+Table1[[#This Row],[Aero Drag (N)]]</f>
        <v>-925.73199241387056</v>
      </c>
      <c r="AA821">
        <f>Table1[[#This Row],[Total (N)]]*((E821/3.6)/1000)</f>
        <v>-10.208766694119628</v>
      </c>
      <c r="AB821">
        <f>Table1[[#This Row],[Power (kW)]]*1000</f>
        <v>-10208.766694119628</v>
      </c>
      <c r="AC821">
        <f>(Table1[[#This Row],[Power (kW)]]*1000)*D821</f>
        <v>-2286763.7394827968</v>
      </c>
      <c r="AD821" s="25">
        <f t="shared" si="142"/>
        <v>10208.766694119628</v>
      </c>
      <c r="AE821" s="25">
        <f t="shared" si="143"/>
        <v>0</v>
      </c>
      <c r="AF821" s="25">
        <f>SUM($AD$8:AD821)</f>
        <v>710014.19658970903</v>
      </c>
      <c r="AG821" s="25">
        <f>SUM($AE$8:AE821)</f>
        <v>1853081.026165253</v>
      </c>
      <c r="AH821" s="25"/>
      <c r="AI821" s="38">
        <f>SUM($AD$598:AD821)</f>
        <v>326927.30647943355</v>
      </c>
      <c r="AJ821" s="38">
        <f>SUM($AE$598:AE821)</f>
        <v>896454.32469572918</v>
      </c>
      <c r="AK821" s="38">
        <f t="shared" si="144"/>
        <v>228849.11453560347</v>
      </c>
    </row>
    <row r="822" spans="2:37" x14ac:dyDescent="0.3">
      <c r="B822" s="4" t="s">
        <v>52</v>
      </c>
      <c r="C822" s="4">
        <v>814</v>
      </c>
      <c r="D822" s="4">
        <v>225</v>
      </c>
      <c r="E822" s="11">
        <v>35.5</v>
      </c>
      <c r="F822" s="17">
        <f t="shared" si="145"/>
        <v>-1.1944444444444446</v>
      </c>
      <c r="G822" s="17">
        <f t="shared" si="146"/>
        <v>-4.3000000000000007</v>
      </c>
      <c r="S822">
        <f t="shared" si="136"/>
        <v>0</v>
      </c>
      <c r="T822">
        <f t="shared" si="137"/>
        <v>35.5</v>
      </c>
      <c r="U822">
        <f t="shared" si="138"/>
        <v>9.8611111111111107</v>
      </c>
      <c r="W822">
        <f t="shared" si="139"/>
        <v>-1182.5000000000002</v>
      </c>
      <c r="X822">
        <f t="shared" si="140"/>
        <v>135.9666</v>
      </c>
      <c r="Y822">
        <f t="shared" si="141"/>
        <v>52.615157706996527</v>
      </c>
      <c r="Z822">
        <f>Table1[[#This Row],[Accel (N)]]+Table1[[#This Row],[RR (N)]]+Table1[[#This Row],[Aero Drag (N)]]</f>
        <v>-993.91824229300369</v>
      </c>
      <c r="AA822">
        <f>Table1[[#This Row],[Total (N)]]*((E822/3.6)/1000)</f>
        <v>-9.8011382226115629</v>
      </c>
      <c r="AB822">
        <f>Table1[[#This Row],[Power (kW)]]*1000</f>
        <v>-9801.138222611562</v>
      </c>
      <c r="AC822">
        <f>(Table1[[#This Row],[Power (kW)]]*1000)*D822</f>
        <v>-2205256.1000876012</v>
      </c>
      <c r="AD822" s="25">
        <f t="shared" si="142"/>
        <v>9801.138222611562</v>
      </c>
      <c r="AE822" s="25">
        <f t="shared" si="143"/>
        <v>0</v>
      </c>
      <c r="AF822" s="25">
        <f>SUM($AD$8:AD822)</f>
        <v>719815.33481232054</v>
      </c>
      <c r="AG822" s="25">
        <f>SUM($AE$8:AE822)</f>
        <v>1853081.026165253</v>
      </c>
      <c r="AH822" s="25"/>
      <c r="AI822" s="38">
        <f>SUM($AD$598:AD822)</f>
        <v>336728.44470204512</v>
      </c>
      <c r="AJ822" s="38">
        <f>SUM($AE$598:AE822)</f>
        <v>896454.32469572918</v>
      </c>
      <c r="AK822" s="38">
        <f t="shared" si="144"/>
        <v>235709.91129143158</v>
      </c>
    </row>
    <row r="823" spans="2:37" x14ac:dyDescent="0.3">
      <c r="B823" s="4" t="s">
        <v>52</v>
      </c>
      <c r="C823" s="4">
        <v>815</v>
      </c>
      <c r="D823" s="4">
        <v>226</v>
      </c>
      <c r="E823" s="11">
        <v>31.1</v>
      </c>
      <c r="F823" s="17">
        <f t="shared" si="145"/>
        <v>-1.2777777777777777</v>
      </c>
      <c r="G823" s="17">
        <f t="shared" si="146"/>
        <v>-4.5999999999999996</v>
      </c>
      <c r="S823">
        <f t="shared" si="136"/>
        <v>0</v>
      </c>
      <c r="T823">
        <f t="shared" si="137"/>
        <v>31.1</v>
      </c>
      <c r="U823">
        <f t="shared" si="138"/>
        <v>8.6388888888888893</v>
      </c>
      <c r="W823">
        <f t="shared" si="139"/>
        <v>-1265</v>
      </c>
      <c r="X823">
        <f t="shared" si="140"/>
        <v>135.9666</v>
      </c>
      <c r="Y823">
        <f t="shared" si="141"/>
        <v>40.380802765946541</v>
      </c>
      <c r="Z823">
        <f>Table1[[#This Row],[Accel (N)]]+Table1[[#This Row],[RR (N)]]+Table1[[#This Row],[Aero Drag (N)]]</f>
        <v>-1088.6525972340535</v>
      </c>
      <c r="AA823">
        <f>Table1[[#This Row],[Total (N)]]*((E823/3.6)/1000)</f>
        <v>-9.4047488261052958</v>
      </c>
      <c r="AB823">
        <f>Table1[[#This Row],[Power (kW)]]*1000</f>
        <v>-9404.7488261052949</v>
      </c>
      <c r="AC823">
        <f>(Table1[[#This Row],[Power (kW)]]*1000)*D823</f>
        <v>-2125473.2346997969</v>
      </c>
      <c r="AD823" s="25">
        <f t="shared" si="142"/>
        <v>9404.7488261052949</v>
      </c>
      <c r="AE823" s="25">
        <f t="shared" si="143"/>
        <v>0</v>
      </c>
      <c r="AF823" s="25">
        <f>SUM($AD$8:AD823)</f>
        <v>729220.0836384258</v>
      </c>
      <c r="AG823" s="25">
        <f>SUM($AE$8:AE823)</f>
        <v>1853081.026165253</v>
      </c>
      <c r="AH823" s="25"/>
      <c r="AI823" s="38">
        <f>SUM($AD$598:AD823)</f>
        <v>346133.19352815044</v>
      </c>
      <c r="AJ823" s="38">
        <f>SUM($AE$598:AE823)</f>
        <v>896454.32469572918</v>
      </c>
      <c r="AK823" s="38">
        <f t="shared" si="144"/>
        <v>242293.23546970528</v>
      </c>
    </row>
    <row r="824" spans="2:37" x14ac:dyDescent="0.3">
      <c r="B824" s="4" t="s">
        <v>52</v>
      </c>
      <c r="C824" s="4">
        <v>816</v>
      </c>
      <c r="D824" s="4">
        <v>227</v>
      </c>
      <c r="E824" s="11">
        <v>26.3</v>
      </c>
      <c r="F824" s="17">
        <f t="shared" si="145"/>
        <v>-1.2777777777777781</v>
      </c>
      <c r="G824" s="17">
        <f t="shared" si="146"/>
        <v>-4.6000000000000014</v>
      </c>
      <c r="S824">
        <f t="shared" si="136"/>
        <v>0</v>
      </c>
      <c r="T824">
        <f t="shared" si="137"/>
        <v>26.3</v>
      </c>
      <c r="U824">
        <f t="shared" si="138"/>
        <v>7.3055555555555554</v>
      </c>
      <c r="W824">
        <f t="shared" si="139"/>
        <v>-1265.0000000000005</v>
      </c>
      <c r="X824">
        <f t="shared" si="140"/>
        <v>135.9666</v>
      </c>
      <c r="Y824">
        <f t="shared" si="141"/>
        <v>28.877903935213197</v>
      </c>
      <c r="Z824">
        <f>Table1[[#This Row],[Accel (N)]]+Table1[[#This Row],[RR (N)]]+Table1[[#This Row],[Aero Drag (N)]]</f>
        <v>-1100.1554960647873</v>
      </c>
      <c r="AA824">
        <f>Table1[[#This Row],[Total (N)]]*((E824/3.6)/1000)</f>
        <v>-8.0372470962510842</v>
      </c>
      <c r="AB824">
        <f>Table1[[#This Row],[Power (kW)]]*1000</f>
        <v>-8037.2470962510843</v>
      </c>
      <c r="AC824">
        <f>(Table1[[#This Row],[Power (kW)]]*1000)*D824</f>
        <v>-1824455.0908489961</v>
      </c>
      <c r="AD824" s="25">
        <f t="shared" si="142"/>
        <v>8037.2470962510843</v>
      </c>
      <c r="AE824" s="25">
        <f t="shared" si="143"/>
        <v>0</v>
      </c>
      <c r="AF824" s="25">
        <f>SUM($AD$8:AD824)</f>
        <v>737257.33073467691</v>
      </c>
      <c r="AG824" s="25">
        <f>SUM($AE$8:AE824)</f>
        <v>1853081.026165253</v>
      </c>
      <c r="AH824" s="25"/>
      <c r="AI824" s="38">
        <f>SUM($AD$598:AD824)</f>
        <v>354170.4406244015</v>
      </c>
      <c r="AJ824" s="38">
        <f>SUM($AE$598:AE824)</f>
        <v>896454.32469572918</v>
      </c>
      <c r="AK824" s="38">
        <f t="shared" si="144"/>
        <v>247919.30843708102</v>
      </c>
    </row>
    <row r="825" spans="2:37" x14ac:dyDescent="0.3">
      <c r="B825" s="4" t="s">
        <v>52</v>
      </c>
      <c r="C825" s="4">
        <v>817</v>
      </c>
      <c r="D825" s="4">
        <v>228</v>
      </c>
      <c r="E825" s="11">
        <v>21.9</v>
      </c>
      <c r="F825" s="17">
        <f t="shared" si="145"/>
        <v>-1.1527777777777779</v>
      </c>
      <c r="G825" s="17">
        <f t="shared" si="146"/>
        <v>-4.1500000000000004</v>
      </c>
      <c r="S825">
        <f t="shared" si="136"/>
        <v>0</v>
      </c>
      <c r="T825">
        <f t="shared" si="137"/>
        <v>21.9</v>
      </c>
      <c r="U825">
        <f t="shared" si="138"/>
        <v>6.083333333333333</v>
      </c>
      <c r="W825">
        <f t="shared" si="139"/>
        <v>-1141.2500000000002</v>
      </c>
      <c r="X825">
        <f t="shared" si="140"/>
        <v>135.9666</v>
      </c>
      <c r="Y825">
        <f t="shared" si="141"/>
        <v>20.023611019918754</v>
      </c>
      <c r="Z825">
        <f>Table1[[#This Row],[Accel (N)]]+Table1[[#This Row],[RR (N)]]+Table1[[#This Row],[Aero Drag (N)]]</f>
        <v>-985.25978898008145</v>
      </c>
      <c r="AA825">
        <f>Table1[[#This Row],[Total (N)]]*((E825/3.6)/1000)</f>
        <v>-5.9936637162954955</v>
      </c>
      <c r="AB825">
        <f>Table1[[#This Row],[Power (kW)]]*1000</f>
        <v>-5993.6637162954958</v>
      </c>
      <c r="AC825">
        <f>(Table1[[#This Row],[Power (kW)]]*1000)*D825</f>
        <v>-1366555.3273153731</v>
      </c>
      <c r="AD825" s="25">
        <f t="shared" si="142"/>
        <v>5993.6637162954958</v>
      </c>
      <c r="AE825" s="25">
        <f t="shared" si="143"/>
        <v>0</v>
      </c>
      <c r="AF825" s="25">
        <f>SUM($AD$8:AD825)</f>
        <v>743250.99445097242</v>
      </c>
      <c r="AG825" s="25">
        <f>SUM($AE$8:AE825)</f>
        <v>1853081.026165253</v>
      </c>
      <c r="AH825" s="25"/>
      <c r="AI825" s="38">
        <f>SUM($AD$598:AD825)</f>
        <v>360164.104340697</v>
      </c>
      <c r="AJ825" s="38">
        <f>SUM($AE$598:AE825)</f>
        <v>896454.32469572918</v>
      </c>
      <c r="AK825" s="38">
        <f t="shared" si="144"/>
        <v>252114.87303848789</v>
      </c>
    </row>
    <row r="826" spans="2:37" x14ac:dyDescent="0.3">
      <c r="B826" s="5" t="s">
        <v>52</v>
      </c>
      <c r="C826" s="4">
        <v>818</v>
      </c>
      <c r="D826" s="4">
        <v>229</v>
      </c>
      <c r="E826" s="11">
        <v>18</v>
      </c>
      <c r="F826" s="17">
        <f t="shared" si="145"/>
        <v>-0.68055555555555536</v>
      </c>
      <c r="G826" s="17">
        <f t="shared" si="146"/>
        <v>-2.4499999999999993</v>
      </c>
      <c r="S826">
        <f t="shared" si="136"/>
        <v>0</v>
      </c>
      <c r="T826">
        <f t="shared" si="137"/>
        <v>18</v>
      </c>
      <c r="U826">
        <f t="shared" si="138"/>
        <v>5</v>
      </c>
      <c r="W826">
        <f t="shared" si="139"/>
        <v>-673.74999999999977</v>
      </c>
      <c r="X826">
        <f t="shared" si="140"/>
        <v>135.9666</v>
      </c>
      <c r="Y826">
        <f t="shared" si="141"/>
        <v>13.526928067500002</v>
      </c>
      <c r="Z826">
        <f>Table1[[#This Row],[Accel (N)]]+Table1[[#This Row],[RR (N)]]+Table1[[#This Row],[Aero Drag (N)]]</f>
        <v>-524.25647193249984</v>
      </c>
      <c r="AA826">
        <f>Table1[[#This Row],[Total (N)]]*((E826/3.6)/1000)</f>
        <v>-2.6212823596624992</v>
      </c>
      <c r="AB826">
        <f>Table1[[#This Row],[Power (kW)]]*1000</f>
        <v>-2621.2823596624994</v>
      </c>
      <c r="AC826">
        <f>(Table1[[#This Row],[Power (kW)]]*1000)*D826</f>
        <v>-600273.66036271234</v>
      </c>
      <c r="AD826" s="25">
        <f t="shared" si="142"/>
        <v>2621.2823596624994</v>
      </c>
      <c r="AE826" s="25">
        <f t="shared" si="143"/>
        <v>0</v>
      </c>
      <c r="AF826" s="25">
        <f>SUM($AD$8:AD826)</f>
        <v>745872.27681063488</v>
      </c>
      <c r="AG826" s="25">
        <f>SUM($AE$8:AE826)</f>
        <v>1853081.026165253</v>
      </c>
      <c r="AH826" s="25"/>
      <c r="AI826" s="38">
        <f>SUM($AD$598:AD826)</f>
        <v>362785.38670035952</v>
      </c>
      <c r="AJ826" s="38">
        <f>SUM($AE$598:AE826)</f>
        <v>896454.32469572918</v>
      </c>
      <c r="AK826" s="38">
        <f t="shared" si="144"/>
        <v>253949.77069025164</v>
      </c>
    </row>
    <row r="827" spans="2:37" x14ac:dyDescent="0.3">
      <c r="B827" s="4" t="s">
        <v>52</v>
      </c>
      <c r="C827" s="4">
        <v>819</v>
      </c>
      <c r="D827" s="4">
        <v>230</v>
      </c>
      <c r="E827" s="11">
        <v>17</v>
      </c>
      <c r="F827" s="17">
        <f t="shared" si="145"/>
        <v>0</v>
      </c>
      <c r="G827" s="17">
        <f t="shared" si="146"/>
        <v>0</v>
      </c>
      <c r="S827">
        <f t="shared" si="136"/>
        <v>0</v>
      </c>
      <c r="T827">
        <f t="shared" si="137"/>
        <v>17</v>
      </c>
      <c r="U827">
        <f t="shared" si="138"/>
        <v>4.7222222222222223</v>
      </c>
      <c r="W827">
        <f t="shared" si="139"/>
        <v>0</v>
      </c>
      <c r="X827">
        <f t="shared" si="140"/>
        <v>135.9666</v>
      </c>
      <c r="Y827">
        <f t="shared" si="141"/>
        <v>12.065685837986113</v>
      </c>
      <c r="Z827">
        <f>Table1[[#This Row],[Accel (N)]]+Table1[[#This Row],[RR (N)]]+Table1[[#This Row],[Aero Drag (N)]]</f>
        <v>148.03228583798611</v>
      </c>
      <c r="AA827">
        <f>Table1[[#This Row],[Total (N)]]*((E827/3.6)/1000)</f>
        <v>0.69904134979048993</v>
      </c>
      <c r="AB827">
        <f>Table1[[#This Row],[Power (kW)]]*1000</f>
        <v>699.0413497904899</v>
      </c>
      <c r="AC827">
        <f>(Table1[[#This Row],[Power (kW)]]*1000)*D827</f>
        <v>160779.51045181268</v>
      </c>
      <c r="AD827" s="25">
        <f t="shared" si="142"/>
        <v>0</v>
      </c>
      <c r="AE827" s="25">
        <f t="shared" si="143"/>
        <v>699.0413497904899</v>
      </c>
      <c r="AF827" s="25">
        <f>SUM($AD$8:AD827)</f>
        <v>745872.27681063488</v>
      </c>
      <c r="AG827" s="25">
        <f>SUM($AE$8:AE827)</f>
        <v>1853780.0675150435</v>
      </c>
      <c r="AH827" s="25"/>
      <c r="AI827" s="38">
        <f>SUM($AD$598:AD827)</f>
        <v>362785.38670035952</v>
      </c>
      <c r="AJ827" s="38">
        <f>SUM($AE$598:AE827)</f>
        <v>897153.36604551971</v>
      </c>
      <c r="AK827" s="38">
        <f t="shared" si="144"/>
        <v>253949.77069025164</v>
      </c>
    </row>
    <row r="828" spans="2:37" x14ac:dyDescent="0.3">
      <c r="B828" s="4" t="s">
        <v>52</v>
      </c>
      <c r="C828" s="4">
        <v>820</v>
      </c>
      <c r="D828" s="4">
        <v>231</v>
      </c>
      <c r="E828" s="11">
        <v>18</v>
      </c>
      <c r="F828" s="17">
        <f t="shared" si="145"/>
        <v>0.61111111111111094</v>
      </c>
      <c r="G828" s="17">
        <f t="shared" si="146"/>
        <v>2.1999999999999993</v>
      </c>
      <c r="S828">
        <f t="shared" si="136"/>
        <v>0</v>
      </c>
      <c r="T828">
        <f t="shared" si="137"/>
        <v>18</v>
      </c>
      <c r="U828">
        <f t="shared" si="138"/>
        <v>5</v>
      </c>
      <c r="W828">
        <f t="shared" si="139"/>
        <v>604.99999999999977</v>
      </c>
      <c r="X828">
        <f t="shared" si="140"/>
        <v>135.9666</v>
      </c>
      <c r="Y828">
        <f t="shared" si="141"/>
        <v>13.526928067500002</v>
      </c>
      <c r="Z828">
        <f>Table1[[#This Row],[Accel (N)]]+Table1[[#This Row],[RR (N)]]+Table1[[#This Row],[Aero Drag (N)]]</f>
        <v>754.49352806749971</v>
      </c>
      <c r="AA828">
        <f>Table1[[#This Row],[Total (N)]]*((E828/3.6)/1000)</f>
        <v>3.7724676403374988</v>
      </c>
      <c r="AB828">
        <f>Table1[[#This Row],[Power (kW)]]*1000</f>
        <v>3772.4676403374988</v>
      </c>
      <c r="AC828">
        <f>(Table1[[#This Row],[Power (kW)]]*1000)*D828</f>
        <v>871440.02491796226</v>
      </c>
      <c r="AD828" s="25">
        <f t="shared" si="142"/>
        <v>0</v>
      </c>
      <c r="AE828" s="25">
        <f t="shared" si="143"/>
        <v>3772.4676403374988</v>
      </c>
      <c r="AF828" s="25">
        <f>SUM($AD$8:AD828)</f>
        <v>745872.27681063488</v>
      </c>
      <c r="AG828" s="25">
        <f>SUM($AE$8:AE828)</f>
        <v>1857552.5351553811</v>
      </c>
      <c r="AH828" s="25"/>
      <c r="AI828" s="38">
        <f>SUM($AD$598:AD828)</f>
        <v>362785.38670035952</v>
      </c>
      <c r="AJ828" s="38">
        <f>SUM($AE$598:AE828)</f>
        <v>900925.83368585724</v>
      </c>
      <c r="AK828" s="38">
        <f t="shared" si="144"/>
        <v>253949.77069025164</v>
      </c>
    </row>
    <row r="829" spans="2:37" x14ac:dyDescent="0.3">
      <c r="B829" s="4" t="s">
        <v>52</v>
      </c>
      <c r="C829" s="4">
        <v>821</v>
      </c>
      <c r="D829" s="4">
        <v>232</v>
      </c>
      <c r="E829" s="11">
        <v>21.4</v>
      </c>
      <c r="F829" s="17">
        <f t="shared" si="145"/>
        <v>0.94444444444444453</v>
      </c>
      <c r="G829" s="17">
        <f t="shared" si="146"/>
        <v>3.4000000000000004</v>
      </c>
      <c r="S829">
        <f t="shared" si="136"/>
        <v>0</v>
      </c>
      <c r="T829">
        <f t="shared" si="137"/>
        <v>21.4</v>
      </c>
      <c r="U829">
        <f t="shared" si="138"/>
        <v>5.9444444444444438</v>
      </c>
      <c r="W829">
        <f t="shared" si="139"/>
        <v>935.00000000000011</v>
      </c>
      <c r="X829">
        <f t="shared" si="140"/>
        <v>135.9666</v>
      </c>
      <c r="Y829">
        <f t="shared" si="141"/>
        <v>19.119728326519443</v>
      </c>
      <c r="Z829">
        <f>Table1[[#This Row],[Accel (N)]]+Table1[[#This Row],[RR (N)]]+Table1[[#This Row],[Aero Drag (N)]]</f>
        <v>1090.0863283265196</v>
      </c>
      <c r="AA829">
        <f>Table1[[#This Row],[Total (N)]]*((E829/3.6)/1000)</f>
        <v>6.4799576183854217</v>
      </c>
      <c r="AB829">
        <f>Table1[[#This Row],[Power (kW)]]*1000</f>
        <v>6479.9576183854215</v>
      </c>
      <c r="AC829">
        <f>(Table1[[#This Row],[Power (kW)]]*1000)*D829</f>
        <v>1503350.1674654179</v>
      </c>
      <c r="AD829" s="25">
        <f t="shared" si="142"/>
        <v>0</v>
      </c>
      <c r="AE829" s="25">
        <f t="shared" si="143"/>
        <v>6479.9576183854215</v>
      </c>
      <c r="AF829" s="25">
        <f>SUM($AD$8:AD829)</f>
        <v>745872.27681063488</v>
      </c>
      <c r="AG829" s="25">
        <f>SUM($AE$8:AE829)</f>
        <v>1864032.4927737664</v>
      </c>
      <c r="AH829" s="25"/>
      <c r="AI829" s="38">
        <f>SUM($AD$598:AD829)</f>
        <v>362785.38670035952</v>
      </c>
      <c r="AJ829" s="38">
        <f>SUM($AE$598:AE829)</f>
        <v>907405.79130424268</v>
      </c>
      <c r="AK829" s="38">
        <f t="shared" si="144"/>
        <v>253949.77069025164</v>
      </c>
    </row>
    <row r="830" spans="2:37" x14ac:dyDescent="0.3">
      <c r="B830" s="4" t="s">
        <v>52</v>
      </c>
      <c r="C830" s="4">
        <v>822</v>
      </c>
      <c r="D830" s="4">
        <v>233</v>
      </c>
      <c r="E830" s="11">
        <v>24.8</v>
      </c>
      <c r="F830" s="17">
        <f t="shared" si="145"/>
        <v>0.90277777777777779</v>
      </c>
      <c r="G830" s="17">
        <f t="shared" si="146"/>
        <v>3.25</v>
      </c>
      <c r="S830">
        <f t="shared" si="136"/>
        <v>0</v>
      </c>
      <c r="T830">
        <f t="shared" si="137"/>
        <v>24.8</v>
      </c>
      <c r="U830">
        <f t="shared" si="138"/>
        <v>6.8888888888888893</v>
      </c>
      <c r="W830">
        <f t="shared" si="139"/>
        <v>893.75</v>
      </c>
      <c r="X830">
        <f t="shared" si="140"/>
        <v>135.9666</v>
      </c>
      <c r="Y830">
        <f t="shared" si="141"/>
        <v>25.677783452577785</v>
      </c>
      <c r="Z830">
        <f>Table1[[#This Row],[Accel (N)]]+Table1[[#This Row],[RR (N)]]+Table1[[#This Row],[Aero Drag (N)]]</f>
        <v>1055.3943834525778</v>
      </c>
      <c r="AA830">
        <f>Table1[[#This Row],[Total (N)]]*((E830/3.6)/1000)</f>
        <v>7.2704946415622036</v>
      </c>
      <c r="AB830">
        <f>Table1[[#This Row],[Power (kW)]]*1000</f>
        <v>7270.4946415622035</v>
      </c>
      <c r="AC830">
        <f>(Table1[[#This Row],[Power (kW)]]*1000)*D830</f>
        <v>1694025.2514839934</v>
      </c>
      <c r="AD830" s="25">
        <f t="shared" si="142"/>
        <v>0</v>
      </c>
      <c r="AE830" s="25">
        <f t="shared" si="143"/>
        <v>7270.4946415622035</v>
      </c>
      <c r="AF830" s="25">
        <f>SUM($AD$8:AD830)</f>
        <v>745872.27681063488</v>
      </c>
      <c r="AG830" s="25">
        <f>SUM($AE$8:AE830)</f>
        <v>1871302.9874153286</v>
      </c>
      <c r="AH830" s="25"/>
      <c r="AI830" s="38">
        <f>SUM($AD$598:AD830)</f>
        <v>362785.38670035952</v>
      </c>
      <c r="AJ830" s="38">
        <f>SUM($AE$598:AE830)</f>
        <v>914676.28594580491</v>
      </c>
      <c r="AK830" s="38">
        <f t="shared" si="144"/>
        <v>253949.77069025164</v>
      </c>
    </row>
    <row r="831" spans="2:37" x14ac:dyDescent="0.3">
      <c r="B831" s="4" t="s">
        <v>52</v>
      </c>
      <c r="C831" s="4">
        <v>823</v>
      </c>
      <c r="D831" s="4">
        <v>234</v>
      </c>
      <c r="E831" s="11">
        <v>27.9</v>
      </c>
      <c r="F831" s="17">
        <f t="shared" si="145"/>
        <v>0.83333333333333326</v>
      </c>
      <c r="G831" s="17">
        <f t="shared" si="146"/>
        <v>3</v>
      </c>
      <c r="S831">
        <f t="shared" si="136"/>
        <v>0</v>
      </c>
      <c r="T831">
        <f t="shared" si="137"/>
        <v>27.9</v>
      </c>
      <c r="U831">
        <f t="shared" si="138"/>
        <v>7.7499999999999991</v>
      </c>
      <c r="W831">
        <f t="shared" si="139"/>
        <v>824.99999999999989</v>
      </c>
      <c r="X831">
        <f t="shared" si="140"/>
        <v>135.9666</v>
      </c>
      <c r="Y831">
        <f t="shared" si="141"/>
        <v>32.498444682168746</v>
      </c>
      <c r="Z831">
        <f>Table1[[#This Row],[Accel (N)]]+Table1[[#This Row],[RR (N)]]+Table1[[#This Row],[Aero Drag (N)]]</f>
        <v>993.46504468216858</v>
      </c>
      <c r="AA831">
        <f>Table1[[#This Row],[Total (N)]]*((E831/3.6)/1000)</f>
        <v>7.6993540962868057</v>
      </c>
      <c r="AB831">
        <f>Table1[[#This Row],[Power (kW)]]*1000</f>
        <v>7699.3540962868055</v>
      </c>
      <c r="AC831">
        <f>(Table1[[#This Row],[Power (kW)]]*1000)*D831</f>
        <v>1801648.8585311125</v>
      </c>
      <c r="AD831" s="25">
        <f t="shared" si="142"/>
        <v>0</v>
      </c>
      <c r="AE831" s="25">
        <f t="shared" si="143"/>
        <v>7699.3540962868055</v>
      </c>
      <c r="AF831" s="25">
        <f>SUM($AD$8:AD831)</f>
        <v>745872.27681063488</v>
      </c>
      <c r="AG831" s="25">
        <f>SUM($AE$8:AE831)</f>
        <v>1879002.3415116153</v>
      </c>
      <c r="AH831" s="25"/>
      <c r="AI831" s="38">
        <f>SUM($AD$598:AD831)</f>
        <v>362785.38670035952</v>
      </c>
      <c r="AJ831" s="38">
        <f>SUM($AE$598:AE831)</f>
        <v>922375.64004209172</v>
      </c>
      <c r="AK831" s="38">
        <f t="shared" si="144"/>
        <v>253949.77069025164</v>
      </c>
    </row>
    <row r="832" spans="2:37" x14ac:dyDescent="0.3">
      <c r="B832" s="4" t="s">
        <v>52</v>
      </c>
      <c r="C832" s="4">
        <v>824</v>
      </c>
      <c r="D832" s="4">
        <v>235</v>
      </c>
      <c r="E832" s="11">
        <v>30.8</v>
      </c>
      <c r="F832" s="17">
        <f t="shared" si="145"/>
        <v>0.70833333333333348</v>
      </c>
      <c r="G832" s="17">
        <f t="shared" si="146"/>
        <v>2.5500000000000007</v>
      </c>
      <c r="S832">
        <f t="shared" si="136"/>
        <v>0</v>
      </c>
      <c r="T832">
        <f t="shared" si="137"/>
        <v>30.8</v>
      </c>
      <c r="U832">
        <f t="shared" si="138"/>
        <v>8.5555555555555554</v>
      </c>
      <c r="W832">
        <f t="shared" si="139"/>
        <v>701.25000000000011</v>
      </c>
      <c r="X832">
        <f t="shared" si="140"/>
        <v>135.9666</v>
      </c>
      <c r="Y832">
        <f t="shared" si="141"/>
        <v>39.605509388744451</v>
      </c>
      <c r="Z832">
        <f>Table1[[#This Row],[Accel (N)]]+Table1[[#This Row],[RR (N)]]+Table1[[#This Row],[Aero Drag (N)]]</f>
        <v>876.82210938874459</v>
      </c>
      <c r="AA832">
        <f>Table1[[#This Row],[Total (N)]]*((E832/3.6)/1000)</f>
        <v>7.5017002692148154</v>
      </c>
      <c r="AB832">
        <f>Table1[[#This Row],[Power (kW)]]*1000</f>
        <v>7501.7002692148153</v>
      </c>
      <c r="AC832">
        <f>(Table1[[#This Row],[Power (kW)]]*1000)*D832</f>
        <v>1762899.5632654815</v>
      </c>
      <c r="AD832" s="25">
        <f t="shared" si="142"/>
        <v>0</v>
      </c>
      <c r="AE832" s="25">
        <f t="shared" si="143"/>
        <v>7501.7002692148153</v>
      </c>
      <c r="AF832" s="25">
        <f>SUM($AD$8:AD832)</f>
        <v>745872.27681063488</v>
      </c>
      <c r="AG832" s="25">
        <f>SUM($AE$8:AE832)</f>
        <v>1886504.0417808301</v>
      </c>
      <c r="AH832" s="25"/>
      <c r="AI832" s="38">
        <f>SUM($AD$598:AD832)</f>
        <v>362785.38670035952</v>
      </c>
      <c r="AJ832" s="38">
        <f>SUM($AE$598:AE832)</f>
        <v>929877.34031130653</v>
      </c>
      <c r="AK832" s="38">
        <f t="shared" si="144"/>
        <v>253949.77069025164</v>
      </c>
    </row>
    <row r="833" spans="2:37" x14ac:dyDescent="0.3">
      <c r="B833" s="4" t="s">
        <v>52</v>
      </c>
      <c r="C833" s="4">
        <v>825</v>
      </c>
      <c r="D833" s="4">
        <v>236</v>
      </c>
      <c r="E833" s="11">
        <v>33</v>
      </c>
      <c r="F833" s="17">
        <f t="shared" si="145"/>
        <v>0.59722222222222232</v>
      </c>
      <c r="G833" s="17">
        <f t="shared" si="146"/>
        <v>2.1500000000000004</v>
      </c>
      <c r="S833">
        <f t="shared" si="136"/>
        <v>0</v>
      </c>
      <c r="T833">
        <f t="shared" si="137"/>
        <v>33</v>
      </c>
      <c r="U833">
        <f t="shared" si="138"/>
        <v>9.1666666666666661</v>
      </c>
      <c r="W833">
        <f t="shared" si="139"/>
        <v>591.25000000000011</v>
      </c>
      <c r="X833">
        <f t="shared" si="140"/>
        <v>135.9666</v>
      </c>
      <c r="Y833">
        <f t="shared" si="141"/>
        <v>45.465508226875002</v>
      </c>
      <c r="Z833">
        <f>Table1[[#This Row],[Accel (N)]]+Table1[[#This Row],[RR (N)]]+Table1[[#This Row],[Aero Drag (N)]]</f>
        <v>772.68210822687513</v>
      </c>
      <c r="AA833">
        <f>Table1[[#This Row],[Total (N)]]*((E833/3.6)/1000)</f>
        <v>7.0829193254130223</v>
      </c>
      <c r="AB833">
        <f>Table1[[#This Row],[Power (kW)]]*1000</f>
        <v>7082.9193254130223</v>
      </c>
      <c r="AC833">
        <f>(Table1[[#This Row],[Power (kW)]]*1000)*D833</f>
        <v>1671568.9607974733</v>
      </c>
      <c r="AD833" s="25">
        <f t="shared" si="142"/>
        <v>0</v>
      </c>
      <c r="AE833" s="25">
        <f t="shared" si="143"/>
        <v>7082.9193254130223</v>
      </c>
      <c r="AF833" s="25">
        <f>SUM($AD$8:AD833)</f>
        <v>745872.27681063488</v>
      </c>
      <c r="AG833" s="25">
        <f>SUM($AE$8:AE833)</f>
        <v>1893586.9611062431</v>
      </c>
      <c r="AH833" s="25"/>
      <c r="AI833" s="38">
        <f>SUM($AD$598:AD833)</f>
        <v>362785.38670035952</v>
      </c>
      <c r="AJ833" s="38">
        <f>SUM($AE$598:AE833)</f>
        <v>936960.25963671959</v>
      </c>
      <c r="AK833" s="38">
        <f t="shared" si="144"/>
        <v>253949.77069025164</v>
      </c>
    </row>
    <row r="834" spans="2:37" x14ac:dyDescent="0.3">
      <c r="B834" s="4" t="s">
        <v>52</v>
      </c>
      <c r="C834" s="4">
        <v>826</v>
      </c>
      <c r="D834" s="4">
        <v>237</v>
      </c>
      <c r="E834" s="11">
        <v>35.1</v>
      </c>
      <c r="F834" s="17">
        <f t="shared" si="145"/>
        <v>0.56944444444444464</v>
      </c>
      <c r="G834" s="17">
        <f t="shared" si="146"/>
        <v>2.0500000000000007</v>
      </c>
      <c r="S834">
        <f t="shared" si="136"/>
        <v>0</v>
      </c>
      <c r="T834">
        <f t="shared" si="137"/>
        <v>35.1</v>
      </c>
      <c r="U834">
        <f t="shared" si="138"/>
        <v>9.75</v>
      </c>
      <c r="W834">
        <f t="shared" si="139"/>
        <v>563.75000000000023</v>
      </c>
      <c r="X834">
        <f t="shared" si="140"/>
        <v>135.9666</v>
      </c>
      <c r="Y834">
        <f t="shared" si="141"/>
        <v>51.43614397666876</v>
      </c>
      <c r="Z834">
        <f>Table1[[#This Row],[Accel (N)]]+Table1[[#This Row],[RR (N)]]+Table1[[#This Row],[Aero Drag (N)]]</f>
        <v>751.15274397666894</v>
      </c>
      <c r="AA834">
        <f>Table1[[#This Row],[Total (N)]]*((E834/3.6)/1000)</f>
        <v>7.3237392537725219</v>
      </c>
      <c r="AB834">
        <f>Table1[[#This Row],[Power (kW)]]*1000</f>
        <v>7323.7392537725218</v>
      </c>
      <c r="AC834">
        <f>(Table1[[#This Row],[Power (kW)]]*1000)*D834</f>
        <v>1735726.2031440877</v>
      </c>
      <c r="AD834" s="25">
        <f t="shared" si="142"/>
        <v>0</v>
      </c>
      <c r="AE834" s="25">
        <f t="shared" si="143"/>
        <v>7323.7392537725218</v>
      </c>
      <c r="AF834" s="25">
        <f>SUM($AD$8:AD834)</f>
        <v>745872.27681063488</v>
      </c>
      <c r="AG834" s="25">
        <f>SUM($AE$8:AE834)</f>
        <v>1900910.7003600155</v>
      </c>
      <c r="AH834" s="25"/>
      <c r="AI834" s="38">
        <f>SUM($AD$598:AD834)</f>
        <v>362785.38670035952</v>
      </c>
      <c r="AJ834" s="38">
        <f>SUM($AE$598:AE834)</f>
        <v>944283.99889049213</v>
      </c>
      <c r="AK834" s="38">
        <f t="shared" si="144"/>
        <v>253949.77069025164</v>
      </c>
    </row>
    <row r="835" spans="2:37" x14ac:dyDescent="0.3">
      <c r="B835" s="4" t="s">
        <v>52</v>
      </c>
      <c r="C835" s="4">
        <v>827</v>
      </c>
      <c r="D835" s="4">
        <v>238</v>
      </c>
      <c r="E835" s="11">
        <v>37.1</v>
      </c>
      <c r="F835" s="17">
        <f t="shared" si="145"/>
        <v>0.52777777777777735</v>
      </c>
      <c r="G835" s="17">
        <f t="shared" si="146"/>
        <v>1.8999999999999986</v>
      </c>
      <c r="S835">
        <f t="shared" si="136"/>
        <v>0</v>
      </c>
      <c r="T835">
        <f t="shared" si="137"/>
        <v>37.1</v>
      </c>
      <c r="U835">
        <f t="shared" si="138"/>
        <v>10.305555555555555</v>
      </c>
      <c r="W835">
        <f t="shared" si="139"/>
        <v>522.49999999999955</v>
      </c>
      <c r="X835">
        <f t="shared" si="140"/>
        <v>135.9666</v>
      </c>
      <c r="Y835">
        <f t="shared" si="141"/>
        <v>57.464811917863202</v>
      </c>
      <c r="Z835">
        <f>Table1[[#This Row],[Accel (N)]]+Table1[[#This Row],[RR (N)]]+Table1[[#This Row],[Aero Drag (N)]]</f>
        <v>715.93141191786276</v>
      </c>
      <c r="AA835">
        <f>Table1[[#This Row],[Total (N)]]*((E835/3.6)/1000)</f>
        <v>7.3780709394868635</v>
      </c>
      <c r="AB835">
        <f>Table1[[#This Row],[Power (kW)]]*1000</f>
        <v>7378.0709394868636</v>
      </c>
      <c r="AC835">
        <f>(Table1[[#This Row],[Power (kW)]]*1000)*D835</f>
        <v>1755980.8835978736</v>
      </c>
      <c r="AD835" s="25">
        <f t="shared" si="142"/>
        <v>0</v>
      </c>
      <c r="AE835" s="25">
        <f t="shared" si="143"/>
        <v>7378.0709394868636</v>
      </c>
      <c r="AF835" s="25">
        <f>SUM($AD$8:AD835)</f>
        <v>745872.27681063488</v>
      </c>
      <c r="AG835" s="25">
        <f>SUM($AE$8:AE835)</f>
        <v>1908288.7712995023</v>
      </c>
      <c r="AH835" s="25"/>
      <c r="AI835" s="38">
        <f>SUM($AD$598:AD835)</f>
        <v>362785.38670035952</v>
      </c>
      <c r="AJ835" s="38">
        <f>SUM($AE$598:AE835)</f>
        <v>951662.06982997898</v>
      </c>
      <c r="AK835" s="38">
        <f t="shared" si="144"/>
        <v>253949.77069025164</v>
      </c>
    </row>
    <row r="836" spans="2:37" x14ac:dyDescent="0.3">
      <c r="B836" s="4" t="s">
        <v>52</v>
      </c>
      <c r="C836" s="4">
        <v>828</v>
      </c>
      <c r="D836" s="4">
        <v>239</v>
      </c>
      <c r="E836" s="11">
        <v>38.9</v>
      </c>
      <c r="F836" s="17">
        <f t="shared" si="145"/>
        <v>0.59722222222222177</v>
      </c>
      <c r="G836" s="17">
        <f t="shared" si="146"/>
        <v>2.1499999999999986</v>
      </c>
      <c r="S836">
        <f t="shared" si="136"/>
        <v>0</v>
      </c>
      <c r="T836">
        <f t="shared" si="137"/>
        <v>38.9</v>
      </c>
      <c r="U836">
        <f t="shared" si="138"/>
        <v>10.805555555555555</v>
      </c>
      <c r="W836">
        <f t="shared" si="139"/>
        <v>591.24999999999955</v>
      </c>
      <c r="X836">
        <f t="shared" si="140"/>
        <v>135.9666</v>
      </c>
      <c r="Y836">
        <f t="shared" si="141"/>
        <v>63.176181546363203</v>
      </c>
      <c r="Z836">
        <f>Table1[[#This Row],[Accel (N)]]+Table1[[#This Row],[RR (N)]]+Table1[[#This Row],[Aero Drag (N)]]</f>
        <v>790.3927815463627</v>
      </c>
      <c r="AA836">
        <f>Table1[[#This Row],[Total (N)]]*((E836/3.6)/1000)</f>
        <v>8.5406331117093082</v>
      </c>
      <c r="AB836">
        <f>Table1[[#This Row],[Power (kW)]]*1000</f>
        <v>8540.6331117093087</v>
      </c>
      <c r="AC836">
        <f>(Table1[[#This Row],[Power (kW)]]*1000)*D836</f>
        <v>2041211.3136985248</v>
      </c>
      <c r="AD836" s="25">
        <f t="shared" si="142"/>
        <v>0</v>
      </c>
      <c r="AE836" s="25">
        <f t="shared" si="143"/>
        <v>8540.6331117093087</v>
      </c>
      <c r="AF836" s="25">
        <f>SUM($AD$8:AD836)</f>
        <v>745872.27681063488</v>
      </c>
      <c r="AG836" s="25">
        <f>SUM($AE$8:AE836)</f>
        <v>1916829.4044112116</v>
      </c>
      <c r="AH836" s="25"/>
      <c r="AI836" s="38">
        <f>SUM($AD$598:AD836)</f>
        <v>362785.38670035952</v>
      </c>
      <c r="AJ836" s="38">
        <f>SUM($AE$598:AE836)</f>
        <v>960202.70294168824</v>
      </c>
      <c r="AK836" s="38">
        <f t="shared" si="144"/>
        <v>253949.77069025164</v>
      </c>
    </row>
    <row r="837" spans="2:37" x14ac:dyDescent="0.3">
      <c r="B837" s="4" t="s">
        <v>52</v>
      </c>
      <c r="C837" s="4">
        <v>829</v>
      </c>
      <c r="D837" s="4">
        <v>240</v>
      </c>
      <c r="E837" s="11">
        <v>41.4</v>
      </c>
      <c r="F837" s="17">
        <f t="shared" si="145"/>
        <v>0.70833333333333348</v>
      </c>
      <c r="G837" s="17">
        <f t="shared" si="146"/>
        <v>2.5500000000000007</v>
      </c>
      <c r="S837">
        <f t="shared" si="136"/>
        <v>0</v>
      </c>
      <c r="T837">
        <f t="shared" si="137"/>
        <v>41.4</v>
      </c>
      <c r="U837">
        <f t="shared" si="138"/>
        <v>11.5</v>
      </c>
      <c r="W837">
        <f t="shared" si="139"/>
        <v>701.25000000000011</v>
      </c>
      <c r="X837">
        <f t="shared" si="140"/>
        <v>135.9666</v>
      </c>
      <c r="Y837">
        <f t="shared" si="141"/>
        <v>71.557449477075011</v>
      </c>
      <c r="Z837">
        <f>Table1[[#This Row],[Accel (N)]]+Table1[[#This Row],[RR (N)]]+Table1[[#This Row],[Aero Drag (N)]]</f>
        <v>908.7740494770751</v>
      </c>
      <c r="AA837">
        <f>Table1[[#This Row],[Total (N)]]*((E837/3.6)/1000)</f>
        <v>10.450901568986364</v>
      </c>
      <c r="AB837">
        <f>Table1[[#This Row],[Power (kW)]]*1000</f>
        <v>10450.901568986365</v>
      </c>
      <c r="AC837">
        <f>(Table1[[#This Row],[Power (kW)]]*1000)*D837</f>
        <v>2508216.3765567276</v>
      </c>
      <c r="AD837" s="25">
        <f t="shared" si="142"/>
        <v>0</v>
      </c>
      <c r="AE837" s="25">
        <f t="shared" si="143"/>
        <v>10450.901568986365</v>
      </c>
      <c r="AF837" s="25">
        <f>SUM($AD$8:AD837)</f>
        <v>745872.27681063488</v>
      </c>
      <c r="AG837" s="25">
        <f>SUM($AE$8:AE837)</f>
        <v>1927280.3059801981</v>
      </c>
      <c r="AH837" s="25"/>
      <c r="AI837" s="38">
        <f>SUM($AD$598:AD837)</f>
        <v>362785.38670035952</v>
      </c>
      <c r="AJ837" s="38">
        <f>SUM($AE$598:AE837)</f>
        <v>970653.6045106746</v>
      </c>
      <c r="AK837" s="38">
        <f t="shared" si="144"/>
        <v>253949.77069025164</v>
      </c>
    </row>
    <row r="838" spans="2:37" x14ac:dyDescent="0.3">
      <c r="B838" s="4" t="s">
        <v>52</v>
      </c>
      <c r="C838" s="4">
        <v>830</v>
      </c>
      <c r="D838" s="4">
        <v>241</v>
      </c>
      <c r="E838" s="11">
        <v>44</v>
      </c>
      <c r="F838" s="17">
        <f t="shared" si="145"/>
        <v>0.68055555555555536</v>
      </c>
      <c r="G838" s="17">
        <f t="shared" si="146"/>
        <v>2.4499999999999993</v>
      </c>
      <c r="S838">
        <f t="shared" si="136"/>
        <v>0</v>
      </c>
      <c r="T838">
        <f t="shared" si="137"/>
        <v>44</v>
      </c>
      <c r="U838">
        <f t="shared" si="138"/>
        <v>12.222222222222221</v>
      </c>
      <c r="W838">
        <f t="shared" si="139"/>
        <v>673.74999999999977</v>
      </c>
      <c r="X838">
        <f t="shared" si="140"/>
        <v>135.9666</v>
      </c>
      <c r="Y838">
        <f t="shared" si="141"/>
        <v>80.827570181111113</v>
      </c>
      <c r="Z838">
        <f>Table1[[#This Row],[Accel (N)]]+Table1[[#This Row],[RR (N)]]+Table1[[#This Row],[Aero Drag (N)]]</f>
        <v>890.54417018111087</v>
      </c>
      <c r="AA838">
        <f>Table1[[#This Row],[Total (N)]]*((E838/3.6)/1000)</f>
        <v>10.884428746658021</v>
      </c>
      <c r="AB838">
        <f>Table1[[#This Row],[Power (kW)]]*1000</f>
        <v>10884.428746658021</v>
      </c>
      <c r="AC838">
        <f>(Table1[[#This Row],[Power (kW)]]*1000)*D838</f>
        <v>2623147.3279445828</v>
      </c>
      <c r="AD838" s="25">
        <f t="shared" si="142"/>
        <v>0</v>
      </c>
      <c r="AE838" s="25">
        <f t="shared" si="143"/>
        <v>10884.428746658021</v>
      </c>
      <c r="AF838" s="25">
        <f>SUM($AD$8:AD838)</f>
        <v>745872.27681063488</v>
      </c>
      <c r="AG838" s="25">
        <f>SUM($AE$8:AE838)</f>
        <v>1938164.734726856</v>
      </c>
      <c r="AH838" s="25"/>
      <c r="AI838" s="38">
        <f>SUM($AD$598:AD838)</f>
        <v>362785.38670035952</v>
      </c>
      <c r="AJ838" s="38">
        <f>SUM($AE$598:AE838)</f>
        <v>981538.03325733263</v>
      </c>
      <c r="AK838" s="38">
        <f t="shared" si="144"/>
        <v>253949.77069025164</v>
      </c>
    </row>
    <row r="839" spans="2:37" x14ac:dyDescent="0.3">
      <c r="B839" s="4" t="s">
        <v>52</v>
      </c>
      <c r="C839" s="4">
        <v>831</v>
      </c>
      <c r="D839" s="4">
        <v>242</v>
      </c>
      <c r="E839" s="11">
        <v>46.3</v>
      </c>
      <c r="F839" s="17">
        <f t="shared" si="145"/>
        <v>0.51388888888888928</v>
      </c>
      <c r="G839" s="17">
        <f t="shared" si="146"/>
        <v>1.8500000000000014</v>
      </c>
      <c r="S839">
        <f t="shared" si="136"/>
        <v>0</v>
      </c>
      <c r="T839">
        <f t="shared" si="137"/>
        <v>46.3</v>
      </c>
      <c r="U839">
        <f t="shared" si="138"/>
        <v>12.861111111111111</v>
      </c>
      <c r="W839">
        <f t="shared" si="139"/>
        <v>508.7500000000004</v>
      </c>
      <c r="X839">
        <f t="shared" si="140"/>
        <v>135.9666</v>
      </c>
      <c r="Y839">
        <f t="shared" si="141"/>
        <v>89.498581571046529</v>
      </c>
      <c r="Z839">
        <f>Table1[[#This Row],[Accel (N)]]+Table1[[#This Row],[RR (N)]]+Table1[[#This Row],[Aero Drag (N)]]</f>
        <v>734.21518157104697</v>
      </c>
      <c r="AA839">
        <f>Table1[[#This Row],[Total (N)]]*((E839/3.6)/1000)</f>
        <v>9.4428230296498548</v>
      </c>
      <c r="AB839">
        <f>Table1[[#This Row],[Power (kW)]]*1000</f>
        <v>9442.823029649855</v>
      </c>
      <c r="AC839">
        <f>(Table1[[#This Row],[Power (kW)]]*1000)*D839</f>
        <v>2285163.1731752651</v>
      </c>
      <c r="AD839" s="25">
        <f t="shared" si="142"/>
        <v>0</v>
      </c>
      <c r="AE839" s="25">
        <f t="shared" si="143"/>
        <v>9442.823029649855</v>
      </c>
      <c r="AF839" s="25">
        <f>SUM($AD$8:AD839)</f>
        <v>745872.27681063488</v>
      </c>
      <c r="AG839" s="25">
        <f>SUM($AE$8:AE839)</f>
        <v>1947607.5577565059</v>
      </c>
      <c r="AH839" s="25"/>
      <c r="AI839" s="38">
        <f>SUM($AD$598:AD839)</f>
        <v>362785.38670035952</v>
      </c>
      <c r="AJ839" s="38">
        <f>SUM($AE$598:AE839)</f>
        <v>990980.85628698254</v>
      </c>
      <c r="AK839" s="38">
        <f t="shared" si="144"/>
        <v>253949.77069025164</v>
      </c>
    </row>
    <row r="840" spans="2:37" x14ac:dyDescent="0.3">
      <c r="B840" s="4" t="s">
        <v>52</v>
      </c>
      <c r="C840" s="4">
        <v>832</v>
      </c>
      <c r="D840" s="4">
        <v>243</v>
      </c>
      <c r="E840" s="11">
        <v>47.7</v>
      </c>
      <c r="F840" s="17">
        <f t="shared" si="145"/>
        <v>0.26388888888888967</v>
      </c>
      <c r="G840" s="17">
        <f t="shared" si="146"/>
        <v>0.95000000000000284</v>
      </c>
      <c r="S840">
        <f t="shared" ref="S840:S903" si="147">IF(E840&lt;1,1,0)</f>
        <v>0</v>
      </c>
      <c r="T840">
        <f t="shared" ref="T840:T903" si="148">IF(S840=1,"",E840)</f>
        <v>47.7</v>
      </c>
      <c r="U840">
        <f t="shared" ref="U840:U903" si="149">E840/3.6</f>
        <v>13.25</v>
      </c>
      <c r="W840">
        <f t="shared" ref="W840:W903" si="150">$J$17*F840</f>
        <v>261.2500000000008</v>
      </c>
      <c r="X840">
        <f t="shared" ref="X840:X903" si="151">$J$17*9.81*$J$18</f>
        <v>135.9666</v>
      </c>
      <c r="Y840">
        <f t="shared" ref="Y840:Y903" si="152">0.5*$J$14*$J$21*1.29^2*(E840/3.6)^2</f>
        <v>94.992852354018765</v>
      </c>
      <c r="Z840">
        <f>Table1[[#This Row],[Accel (N)]]+Table1[[#This Row],[RR (N)]]+Table1[[#This Row],[Aero Drag (N)]]</f>
        <v>492.2094523540195</v>
      </c>
      <c r="AA840">
        <f>Table1[[#This Row],[Total (N)]]*((E840/3.6)/1000)</f>
        <v>6.5217752436907581</v>
      </c>
      <c r="AB840">
        <f>Table1[[#This Row],[Power (kW)]]*1000</f>
        <v>6521.7752436907585</v>
      </c>
      <c r="AC840">
        <f>(Table1[[#This Row],[Power (kW)]]*1000)*D840</f>
        <v>1584791.3842168543</v>
      </c>
      <c r="AD840" s="25">
        <f t="shared" ref="AD840:AD903" si="153">IF(AB840&lt;0, AB840, 0) *-1</f>
        <v>0</v>
      </c>
      <c r="AE840" s="25">
        <f t="shared" ref="AE840:AE903" si="154">IF(AB840&gt;0, AB840, 0)</f>
        <v>6521.7752436907585</v>
      </c>
      <c r="AF840" s="25">
        <f>SUM($AD$8:AD840)</f>
        <v>745872.27681063488</v>
      </c>
      <c r="AG840" s="25">
        <f>SUM($AE$8:AE840)</f>
        <v>1954129.3330001966</v>
      </c>
      <c r="AH840" s="25"/>
      <c r="AI840" s="38">
        <f>SUM($AD$598:AD840)</f>
        <v>362785.38670035952</v>
      </c>
      <c r="AJ840" s="38">
        <f>SUM($AE$598:AE840)</f>
        <v>997502.63153067324</v>
      </c>
      <c r="AK840" s="38">
        <f t="shared" si="144"/>
        <v>253949.77069025164</v>
      </c>
    </row>
    <row r="841" spans="2:37" x14ac:dyDescent="0.3">
      <c r="B841" s="4" t="s">
        <v>52</v>
      </c>
      <c r="C841" s="4">
        <v>833</v>
      </c>
      <c r="D841" s="4">
        <v>244</v>
      </c>
      <c r="E841" s="11">
        <v>48.2</v>
      </c>
      <c r="F841" s="17">
        <f t="shared" si="145"/>
        <v>0.1388888888888889</v>
      </c>
      <c r="G841" s="17">
        <f t="shared" si="146"/>
        <v>0.5</v>
      </c>
      <c r="S841">
        <f t="shared" si="147"/>
        <v>0</v>
      </c>
      <c r="T841">
        <f t="shared" si="148"/>
        <v>48.2</v>
      </c>
      <c r="U841">
        <f t="shared" si="149"/>
        <v>13.388888888888889</v>
      </c>
      <c r="W841">
        <f t="shared" si="150"/>
        <v>137.5</v>
      </c>
      <c r="X841">
        <f t="shared" si="151"/>
        <v>135.9666</v>
      </c>
      <c r="Y841">
        <f t="shared" si="152"/>
        <v>96.994754208452804</v>
      </c>
      <c r="Z841">
        <f>Table1[[#This Row],[Accel (N)]]+Table1[[#This Row],[RR (N)]]+Table1[[#This Row],[Aero Drag (N)]]</f>
        <v>370.4613542084528</v>
      </c>
      <c r="AA841">
        <f>Table1[[#This Row],[Total (N)]]*((E841/3.6)/1000)</f>
        <v>4.9600659091242854</v>
      </c>
      <c r="AB841">
        <f>Table1[[#This Row],[Power (kW)]]*1000</f>
        <v>4960.0659091242851</v>
      </c>
      <c r="AC841">
        <f>(Table1[[#This Row],[Power (kW)]]*1000)*D841</f>
        <v>1210256.0818263255</v>
      </c>
      <c r="AD841" s="25">
        <f t="shared" si="153"/>
        <v>0</v>
      </c>
      <c r="AE841" s="25">
        <f t="shared" si="154"/>
        <v>4960.0659091242851</v>
      </c>
      <c r="AF841" s="25">
        <f>SUM($AD$8:AD841)</f>
        <v>745872.27681063488</v>
      </c>
      <c r="AG841" s="25">
        <f>SUM($AE$8:AE841)</f>
        <v>1959089.3989093208</v>
      </c>
      <c r="AH841" s="25"/>
      <c r="AI841" s="38">
        <f>SUM($AD$598:AD841)</f>
        <v>362785.38670035952</v>
      </c>
      <c r="AJ841" s="38">
        <f>SUM($AE$598:AE841)</f>
        <v>1002462.6974397976</v>
      </c>
      <c r="AK841" s="38">
        <f t="shared" ref="AK841:AK904" si="155">AI841*0.7</f>
        <v>253949.77069025164</v>
      </c>
    </row>
    <row r="842" spans="2:37" x14ac:dyDescent="0.3">
      <c r="B842" s="4" t="s">
        <v>52</v>
      </c>
      <c r="C842" s="4">
        <v>834</v>
      </c>
      <c r="D842" s="4">
        <v>245</v>
      </c>
      <c r="E842" s="11">
        <v>48.7</v>
      </c>
      <c r="F842" s="17">
        <f t="shared" ref="F842:F905" si="156">($E843-$E841)/2/3.6</f>
        <v>0.15277777777777699</v>
      </c>
      <c r="G842" s="17">
        <f t="shared" ref="G842:G905" si="157">($E843-$E841)/2</f>
        <v>0.54999999999999716</v>
      </c>
      <c r="S842">
        <f t="shared" si="147"/>
        <v>0</v>
      </c>
      <c r="T842">
        <f t="shared" si="148"/>
        <v>48.7</v>
      </c>
      <c r="U842">
        <f t="shared" si="149"/>
        <v>13.527777777777779</v>
      </c>
      <c r="W842">
        <f t="shared" si="150"/>
        <v>151.2499999999992</v>
      </c>
      <c r="X842">
        <f t="shared" si="151"/>
        <v>135.9666</v>
      </c>
      <c r="Y842">
        <f t="shared" si="152"/>
        <v>99.017530951879877</v>
      </c>
      <c r="Z842">
        <f>Table1[[#This Row],[Accel (N)]]+Table1[[#This Row],[RR (N)]]+Table1[[#This Row],[Aero Drag (N)]]</f>
        <v>386.23413095187902</v>
      </c>
      <c r="AA842">
        <f>Table1[[#This Row],[Total (N)]]*((E842/3.6)/1000)</f>
        <v>5.2248894937101422</v>
      </c>
      <c r="AB842">
        <f>Table1[[#This Row],[Power (kW)]]*1000</f>
        <v>5224.8894937101422</v>
      </c>
      <c r="AC842">
        <f>(Table1[[#This Row],[Power (kW)]]*1000)*D842</f>
        <v>1280097.9259589848</v>
      </c>
      <c r="AD842" s="25">
        <f t="shared" si="153"/>
        <v>0</v>
      </c>
      <c r="AE842" s="25">
        <f t="shared" si="154"/>
        <v>5224.8894937101422</v>
      </c>
      <c r="AF842" s="25">
        <f>SUM($AD$8:AD842)</f>
        <v>745872.27681063488</v>
      </c>
      <c r="AG842" s="25">
        <f>SUM($AE$8:AE842)</f>
        <v>1964314.288403031</v>
      </c>
      <c r="AH842" s="25"/>
      <c r="AI842" s="38">
        <f>SUM($AD$598:AD842)</f>
        <v>362785.38670035952</v>
      </c>
      <c r="AJ842" s="38">
        <f>SUM($AE$598:AE842)</f>
        <v>1007687.5869335077</v>
      </c>
      <c r="AK842" s="38">
        <f t="shared" si="155"/>
        <v>253949.77069025164</v>
      </c>
    </row>
    <row r="843" spans="2:37" x14ac:dyDescent="0.3">
      <c r="B843" s="4" t="s">
        <v>52</v>
      </c>
      <c r="C843" s="4">
        <v>835</v>
      </c>
      <c r="D843" s="4">
        <v>246</v>
      </c>
      <c r="E843" s="11">
        <v>49.3</v>
      </c>
      <c r="F843" s="17">
        <f t="shared" si="156"/>
        <v>0.15277777777777699</v>
      </c>
      <c r="G843" s="17">
        <f t="shared" si="157"/>
        <v>0.54999999999999716</v>
      </c>
      <c r="S843">
        <f t="shared" si="147"/>
        <v>0</v>
      </c>
      <c r="T843">
        <f t="shared" si="148"/>
        <v>49.3</v>
      </c>
      <c r="U843">
        <f t="shared" si="149"/>
        <v>13.694444444444443</v>
      </c>
      <c r="W843">
        <f t="shared" si="150"/>
        <v>151.2499999999992</v>
      </c>
      <c r="X843">
        <f t="shared" si="151"/>
        <v>135.9666</v>
      </c>
      <c r="Y843">
        <f t="shared" si="152"/>
        <v>101.47241789746319</v>
      </c>
      <c r="Z843">
        <f>Table1[[#This Row],[Accel (N)]]+Table1[[#This Row],[RR (N)]]+Table1[[#This Row],[Aero Drag (N)]]</f>
        <v>388.68901789746235</v>
      </c>
      <c r="AA843">
        <f>Table1[[#This Row],[Total (N)]]*((E843/3.6)/1000)</f>
        <v>5.3228801617624697</v>
      </c>
      <c r="AB843">
        <f>Table1[[#This Row],[Power (kW)]]*1000</f>
        <v>5322.8801617624695</v>
      </c>
      <c r="AC843">
        <f>(Table1[[#This Row],[Power (kW)]]*1000)*D843</f>
        <v>1309428.5197935675</v>
      </c>
      <c r="AD843" s="25">
        <f t="shared" si="153"/>
        <v>0</v>
      </c>
      <c r="AE843" s="25">
        <f t="shared" si="154"/>
        <v>5322.8801617624695</v>
      </c>
      <c r="AF843" s="25">
        <f>SUM($AD$8:AD843)</f>
        <v>745872.27681063488</v>
      </c>
      <c r="AG843" s="25">
        <f>SUM($AE$8:AE843)</f>
        <v>1969637.1685647934</v>
      </c>
      <c r="AH843" s="25"/>
      <c r="AI843" s="38">
        <f>SUM($AD$598:AD843)</f>
        <v>362785.38670035952</v>
      </c>
      <c r="AJ843" s="38">
        <f>SUM($AE$598:AE843)</f>
        <v>1013010.4670952702</v>
      </c>
      <c r="AK843" s="38">
        <f t="shared" si="155"/>
        <v>253949.77069025164</v>
      </c>
    </row>
    <row r="844" spans="2:37" x14ac:dyDescent="0.3">
      <c r="B844" s="4" t="s">
        <v>52</v>
      </c>
      <c r="C844" s="4">
        <v>836</v>
      </c>
      <c r="D844" s="4">
        <v>247</v>
      </c>
      <c r="E844" s="11">
        <v>49.8</v>
      </c>
      <c r="F844" s="17">
        <f t="shared" si="156"/>
        <v>0.12500000000000078</v>
      </c>
      <c r="G844" s="17">
        <f t="shared" si="157"/>
        <v>0.45000000000000284</v>
      </c>
      <c r="S844">
        <f t="shared" si="147"/>
        <v>0</v>
      </c>
      <c r="T844">
        <f t="shared" si="148"/>
        <v>49.8</v>
      </c>
      <c r="U844">
        <f t="shared" si="149"/>
        <v>13.833333333333332</v>
      </c>
      <c r="W844">
        <f t="shared" si="150"/>
        <v>123.75000000000077</v>
      </c>
      <c r="X844">
        <f t="shared" si="151"/>
        <v>135.9666</v>
      </c>
      <c r="Y844">
        <f t="shared" si="152"/>
        <v>103.541119396675</v>
      </c>
      <c r="Z844">
        <f>Table1[[#This Row],[Accel (N)]]+Table1[[#This Row],[RR (N)]]+Table1[[#This Row],[Aero Drag (N)]]</f>
        <v>363.25771939667578</v>
      </c>
      <c r="AA844">
        <f>Table1[[#This Row],[Total (N)]]*((E844/3.6)/1000)</f>
        <v>5.0250651183206818</v>
      </c>
      <c r="AB844">
        <f>Table1[[#This Row],[Power (kW)]]*1000</f>
        <v>5025.0651183206819</v>
      </c>
      <c r="AC844">
        <f>(Table1[[#This Row],[Power (kW)]]*1000)*D844</f>
        <v>1241191.0842252085</v>
      </c>
      <c r="AD844" s="25">
        <f t="shared" si="153"/>
        <v>0</v>
      </c>
      <c r="AE844" s="25">
        <f t="shared" si="154"/>
        <v>5025.0651183206819</v>
      </c>
      <c r="AF844" s="25">
        <f>SUM($AD$8:AD844)</f>
        <v>745872.27681063488</v>
      </c>
      <c r="AG844" s="25">
        <f>SUM($AE$8:AE844)</f>
        <v>1974662.2336831142</v>
      </c>
      <c r="AH844" s="25"/>
      <c r="AI844" s="38">
        <f>SUM($AD$598:AD844)</f>
        <v>362785.38670035952</v>
      </c>
      <c r="AJ844" s="38">
        <f>SUM($AE$598:AE844)</f>
        <v>1018035.5322135908</v>
      </c>
      <c r="AK844" s="38">
        <f t="shared" si="155"/>
        <v>253949.77069025164</v>
      </c>
    </row>
    <row r="845" spans="2:37" x14ac:dyDescent="0.3">
      <c r="B845" s="4" t="s">
        <v>52</v>
      </c>
      <c r="C845" s="4">
        <v>837</v>
      </c>
      <c r="D845" s="4">
        <v>248</v>
      </c>
      <c r="E845" s="11">
        <v>50.2</v>
      </c>
      <c r="F845" s="17">
        <f t="shared" si="156"/>
        <v>0.15277777777777798</v>
      </c>
      <c r="G845" s="17">
        <f t="shared" si="157"/>
        <v>0.55000000000000071</v>
      </c>
      <c r="S845">
        <f t="shared" si="147"/>
        <v>0</v>
      </c>
      <c r="T845">
        <f t="shared" si="148"/>
        <v>50.2</v>
      </c>
      <c r="U845">
        <f t="shared" si="149"/>
        <v>13.944444444444445</v>
      </c>
      <c r="W845">
        <f t="shared" si="150"/>
        <v>151.2500000000002</v>
      </c>
      <c r="X845">
        <f t="shared" si="151"/>
        <v>135.9666</v>
      </c>
      <c r="Y845">
        <f t="shared" si="152"/>
        <v>105.21111051611946</v>
      </c>
      <c r="Z845">
        <f>Table1[[#This Row],[Accel (N)]]+Table1[[#This Row],[RR (N)]]+Table1[[#This Row],[Aero Drag (N)]]</f>
        <v>392.42771051611965</v>
      </c>
      <c r="AA845">
        <f>Table1[[#This Row],[Total (N)]]*((E845/3.6)/1000)</f>
        <v>5.4721864077525577</v>
      </c>
      <c r="AB845">
        <f>Table1[[#This Row],[Power (kW)]]*1000</f>
        <v>5472.1864077525579</v>
      </c>
      <c r="AC845">
        <f>(Table1[[#This Row],[Power (kW)]]*1000)*D845</f>
        <v>1357102.2291226343</v>
      </c>
      <c r="AD845" s="25">
        <f t="shared" si="153"/>
        <v>0</v>
      </c>
      <c r="AE845" s="25">
        <f t="shared" si="154"/>
        <v>5472.1864077525579</v>
      </c>
      <c r="AF845" s="25">
        <f>SUM($AD$8:AD845)</f>
        <v>745872.27681063488</v>
      </c>
      <c r="AG845" s="25">
        <f>SUM($AE$8:AE845)</f>
        <v>1980134.4200908667</v>
      </c>
      <c r="AH845" s="25"/>
      <c r="AI845" s="38">
        <f>SUM($AD$598:AD845)</f>
        <v>362785.38670035952</v>
      </c>
      <c r="AJ845" s="38">
        <f>SUM($AE$598:AE845)</f>
        <v>1023507.7186213434</v>
      </c>
      <c r="AK845" s="38">
        <f t="shared" si="155"/>
        <v>253949.77069025164</v>
      </c>
    </row>
    <row r="846" spans="2:37" x14ac:dyDescent="0.3">
      <c r="B846" s="4" t="s">
        <v>52</v>
      </c>
      <c r="C846" s="4">
        <v>838</v>
      </c>
      <c r="D846" s="4">
        <v>249</v>
      </c>
      <c r="E846" s="11">
        <v>50.9</v>
      </c>
      <c r="F846" s="17">
        <f t="shared" si="156"/>
        <v>0.22222222222222143</v>
      </c>
      <c r="G846" s="17">
        <f t="shared" si="157"/>
        <v>0.79999999999999716</v>
      </c>
      <c r="S846">
        <f t="shared" si="147"/>
        <v>0</v>
      </c>
      <c r="T846">
        <f t="shared" si="148"/>
        <v>50.9</v>
      </c>
      <c r="U846">
        <f t="shared" si="149"/>
        <v>14.138888888888888</v>
      </c>
      <c r="W846">
        <f t="shared" si="150"/>
        <v>219.9999999999992</v>
      </c>
      <c r="X846">
        <f t="shared" si="151"/>
        <v>135.9666</v>
      </c>
      <c r="Y846">
        <f t="shared" si="152"/>
        <v>108.16574230419653</v>
      </c>
      <c r="Z846">
        <f>Table1[[#This Row],[Accel (N)]]+Table1[[#This Row],[RR (N)]]+Table1[[#This Row],[Aero Drag (N)]]</f>
        <v>464.13234230419573</v>
      </c>
      <c r="AA846">
        <f>Table1[[#This Row],[Total (N)]]*((E846/3.6)/1000)</f>
        <v>6.5623156175787676</v>
      </c>
      <c r="AB846">
        <f>Table1[[#This Row],[Power (kW)]]*1000</f>
        <v>6562.3156175787672</v>
      </c>
      <c r="AC846">
        <f>(Table1[[#This Row],[Power (kW)]]*1000)*D846</f>
        <v>1634016.588777113</v>
      </c>
      <c r="AD846" s="25">
        <f t="shared" si="153"/>
        <v>0</v>
      </c>
      <c r="AE846" s="25">
        <f t="shared" si="154"/>
        <v>6562.3156175787672</v>
      </c>
      <c r="AF846" s="25">
        <f>SUM($AD$8:AD846)</f>
        <v>745872.27681063488</v>
      </c>
      <c r="AG846" s="25">
        <f>SUM($AE$8:AE846)</f>
        <v>1986696.7357084455</v>
      </c>
      <c r="AH846" s="25"/>
      <c r="AI846" s="38">
        <f>SUM($AD$598:AD846)</f>
        <v>362785.38670035952</v>
      </c>
      <c r="AJ846" s="38">
        <f>SUM($AE$598:AE846)</f>
        <v>1030070.0342389222</v>
      </c>
      <c r="AK846" s="38">
        <f t="shared" si="155"/>
        <v>253949.77069025164</v>
      </c>
    </row>
    <row r="847" spans="2:37" x14ac:dyDescent="0.3">
      <c r="B847" s="4" t="s">
        <v>52</v>
      </c>
      <c r="C847" s="4">
        <v>839</v>
      </c>
      <c r="D847" s="4">
        <v>250</v>
      </c>
      <c r="E847" s="11">
        <v>51.8</v>
      </c>
      <c r="F847" s="17">
        <f t="shared" si="156"/>
        <v>0.2222222222222224</v>
      </c>
      <c r="G847" s="17">
        <f t="shared" si="157"/>
        <v>0.80000000000000071</v>
      </c>
      <c r="S847">
        <f t="shared" si="147"/>
        <v>0</v>
      </c>
      <c r="T847">
        <f t="shared" si="148"/>
        <v>51.8</v>
      </c>
      <c r="U847">
        <f t="shared" si="149"/>
        <v>14.388888888888888</v>
      </c>
      <c r="W847">
        <f t="shared" si="150"/>
        <v>220.00000000000017</v>
      </c>
      <c r="X847">
        <f t="shared" si="151"/>
        <v>135.9666</v>
      </c>
      <c r="Y847">
        <f t="shared" si="152"/>
        <v>112.02467428345277</v>
      </c>
      <c r="Z847">
        <f>Table1[[#This Row],[Accel (N)]]+Table1[[#This Row],[RR (N)]]+Table1[[#This Row],[Aero Drag (N)]]</f>
        <v>467.99127428345298</v>
      </c>
      <c r="AA847">
        <f>Table1[[#This Row],[Total (N)]]*((E847/3.6)/1000)</f>
        <v>6.733874446634128</v>
      </c>
      <c r="AB847">
        <f>Table1[[#This Row],[Power (kW)]]*1000</f>
        <v>6733.8744466341277</v>
      </c>
      <c r="AC847">
        <f>(Table1[[#This Row],[Power (kW)]]*1000)*D847</f>
        <v>1683468.6116585319</v>
      </c>
      <c r="AD847" s="25">
        <f t="shared" si="153"/>
        <v>0</v>
      </c>
      <c r="AE847" s="25">
        <f t="shared" si="154"/>
        <v>6733.8744466341277</v>
      </c>
      <c r="AF847" s="25">
        <f>SUM($AD$8:AD847)</f>
        <v>745872.27681063488</v>
      </c>
      <c r="AG847" s="25">
        <f>SUM($AE$8:AE847)</f>
        <v>1993430.6101550797</v>
      </c>
      <c r="AH847" s="25"/>
      <c r="AI847" s="38">
        <f>SUM($AD$598:AD847)</f>
        <v>362785.38670035952</v>
      </c>
      <c r="AJ847" s="38">
        <f>SUM($AE$598:AE847)</f>
        <v>1036803.9086855563</v>
      </c>
      <c r="AK847" s="38">
        <f t="shared" si="155"/>
        <v>253949.77069025164</v>
      </c>
    </row>
    <row r="848" spans="2:37" x14ac:dyDescent="0.3">
      <c r="B848" s="4" t="s">
        <v>52</v>
      </c>
      <c r="C848" s="4">
        <v>840</v>
      </c>
      <c r="D848" s="4">
        <v>251</v>
      </c>
      <c r="E848" s="11">
        <v>52.5</v>
      </c>
      <c r="F848" s="17">
        <f t="shared" si="156"/>
        <v>0.20833333333333331</v>
      </c>
      <c r="G848" s="17">
        <f t="shared" si="157"/>
        <v>0.75</v>
      </c>
      <c r="S848">
        <f t="shared" si="147"/>
        <v>0</v>
      </c>
      <c r="T848">
        <f t="shared" si="148"/>
        <v>52.5</v>
      </c>
      <c r="U848">
        <f t="shared" si="149"/>
        <v>14.583333333333332</v>
      </c>
      <c r="W848">
        <f t="shared" si="150"/>
        <v>206.24999999999997</v>
      </c>
      <c r="X848">
        <f t="shared" si="151"/>
        <v>135.9666</v>
      </c>
      <c r="Y848">
        <f t="shared" si="152"/>
        <v>115.07282557421875</v>
      </c>
      <c r="Z848">
        <f>Table1[[#This Row],[Accel (N)]]+Table1[[#This Row],[RR (N)]]+Table1[[#This Row],[Aero Drag (N)]]</f>
        <v>457.28942557421874</v>
      </c>
      <c r="AA848">
        <f>Table1[[#This Row],[Total (N)]]*((E848/3.6)/1000)</f>
        <v>6.668804122957356</v>
      </c>
      <c r="AB848">
        <f>Table1[[#This Row],[Power (kW)]]*1000</f>
        <v>6668.8041229573564</v>
      </c>
      <c r="AC848">
        <f>(Table1[[#This Row],[Power (kW)]]*1000)*D848</f>
        <v>1673869.8348622965</v>
      </c>
      <c r="AD848" s="25">
        <f t="shared" si="153"/>
        <v>0</v>
      </c>
      <c r="AE848" s="25">
        <f t="shared" si="154"/>
        <v>6668.8041229573564</v>
      </c>
      <c r="AF848" s="25">
        <f>SUM($AD$8:AD848)</f>
        <v>745872.27681063488</v>
      </c>
      <c r="AG848" s="25">
        <f>SUM($AE$8:AE848)</f>
        <v>2000099.4142780371</v>
      </c>
      <c r="AH848" s="25"/>
      <c r="AI848" s="38">
        <f>SUM($AD$598:AD848)</f>
        <v>362785.38670035952</v>
      </c>
      <c r="AJ848" s="38">
        <f>SUM($AE$598:AE848)</f>
        <v>1043472.7128085137</v>
      </c>
      <c r="AK848" s="38">
        <f t="shared" si="155"/>
        <v>253949.77069025164</v>
      </c>
    </row>
    <row r="849" spans="2:37" x14ac:dyDescent="0.3">
      <c r="B849" s="4" t="s">
        <v>52</v>
      </c>
      <c r="C849" s="4">
        <v>841</v>
      </c>
      <c r="D849" s="4">
        <v>252</v>
      </c>
      <c r="E849" s="11">
        <v>53.3</v>
      </c>
      <c r="F849" s="17">
        <f t="shared" si="156"/>
        <v>0.27777777777777779</v>
      </c>
      <c r="G849" s="17">
        <f t="shared" si="157"/>
        <v>1</v>
      </c>
      <c r="S849">
        <f t="shared" si="147"/>
        <v>0</v>
      </c>
      <c r="T849">
        <f t="shared" si="148"/>
        <v>53.3</v>
      </c>
      <c r="U849">
        <f t="shared" si="149"/>
        <v>14.805555555555554</v>
      </c>
      <c r="W849">
        <f t="shared" si="150"/>
        <v>275</v>
      </c>
      <c r="X849">
        <f t="shared" si="151"/>
        <v>135.9666</v>
      </c>
      <c r="Y849">
        <f t="shared" si="152"/>
        <v>118.60652678296319</v>
      </c>
      <c r="Z849">
        <f>Table1[[#This Row],[Accel (N)]]+Table1[[#This Row],[RR (N)]]+Table1[[#This Row],[Aero Drag (N)]]</f>
        <v>529.57312678296319</v>
      </c>
      <c r="AA849">
        <f>Table1[[#This Row],[Total (N)]]*((E849/3.6)/1000)</f>
        <v>7.8406243493144263</v>
      </c>
      <c r="AB849">
        <f>Table1[[#This Row],[Power (kW)]]*1000</f>
        <v>7840.6243493144266</v>
      </c>
      <c r="AC849">
        <f>(Table1[[#This Row],[Power (kW)]]*1000)*D849</f>
        <v>1975837.3360272355</v>
      </c>
      <c r="AD849" s="25">
        <f t="shared" si="153"/>
        <v>0</v>
      </c>
      <c r="AE849" s="25">
        <f t="shared" si="154"/>
        <v>7840.6243493144266</v>
      </c>
      <c r="AF849" s="25">
        <f>SUM($AD$8:AD849)</f>
        <v>745872.27681063488</v>
      </c>
      <c r="AG849" s="25">
        <f>SUM($AE$8:AE849)</f>
        <v>2007940.0386273516</v>
      </c>
      <c r="AH849" s="25"/>
      <c r="AI849" s="38">
        <f>SUM($AD$598:AD849)</f>
        <v>362785.38670035952</v>
      </c>
      <c r="AJ849" s="38">
        <f>SUM($AE$598:AE849)</f>
        <v>1051313.337157828</v>
      </c>
      <c r="AK849" s="38">
        <f t="shared" si="155"/>
        <v>253949.77069025164</v>
      </c>
    </row>
    <row r="850" spans="2:37" x14ac:dyDescent="0.3">
      <c r="B850" s="4" t="s">
        <v>52</v>
      </c>
      <c r="C850" s="4">
        <v>842</v>
      </c>
      <c r="D850" s="4">
        <v>253</v>
      </c>
      <c r="E850" s="11">
        <v>54.5</v>
      </c>
      <c r="F850" s="17">
        <f t="shared" si="156"/>
        <v>0.33333333333333409</v>
      </c>
      <c r="G850" s="17">
        <f t="shared" si="157"/>
        <v>1.2000000000000028</v>
      </c>
      <c r="S850">
        <f t="shared" si="147"/>
        <v>0</v>
      </c>
      <c r="T850">
        <f t="shared" si="148"/>
        <v>54.5</v>
      </c>
      <c r="U850">
        <f t="shared" si="149"/>
        <v>15.138888888888889</v>
      </c>
      <c r="W850">
        <f t="shared" si="150"/>
        <v>330.00000000000074</v>
      </c>
      <c r="X850">
        <f t="shared" si="151"/>
        <v>135.9666</v>
      </c>
      <c r="Y850">
        <f t="shared" si="152"/>
        <v>124.00727806324656</v>
      </c>
      <c r="Z850">
        <f>Table1[[#This Row],[Accel (N)]]+Table1[[#This Row],[RR (N)]]+Table1[[#This Row],[Aero Drag (N)]]</f>
        <v>589.9738780632473</v>
      </c>
      <c r="AA850">
        <f>Table1[[#This Row],[Total (N)]]*((E850/3.6)/1000)</f>
        <v>8.9315489873463836</v>
      </c>
      <c r="AB850">
        <f>Table1[[#This Row],[Power (kW)]]*1000</f>
        <v>8931.548987346383</v>
      </c>
      <c r="AC850">
        <f>(Table1[[#This Row],[Power (kW)]]*1000)*D850</f>
        <v>2259681.8937986349</v>
      </c>
      <c r="AD850" s="25">
        <f t="shared" si="153"/>
        <v>0</v>
      </c>
      <c r="AE850" s="25">
        <f t="shared" si="154"/>
        <v>8931.548987346383</v>
      </c>
      <c r="AF850" s="25">
        <f>SUM($AD$8:AD850)</f>
        <v>745872.27681063488</v>
      </c>
      <c r="AG850" s="25">
        <f>SUM($AE$8:AE850)</f>
        <v>2016871.5876146981</v>
      </c>
      <c r="AH850" s="25"/>
      <c r="AI850" s="38">
        <f>SUM($AD$598:AD850)</f>
        <v>362785.38670035952</v>
      </c>
      <c r="AJ850" s="38">
        <f>SUM($AE$598:AE850)</f>
        <v>1060244.8861451745</v>
      </c>
      <c r="AK850" s="38">
        <f t="shared" si="155"/>
        <v>253949.77069025164</v>
      </c>
    </row>
    <row r="851" spans="2:37" x14ac:dyDescent="0.3">
      <c r="B851" s="4" t="s">
        <v>52</v>
      </c>
      <c r="C851" s="4">
        <v>843</v>
      </c>
      <c r="D851" s="4">
        <v>254</v>
      </c>
      <c r="E851" s="11">
        <v>55.7</v>
      </c>
      <c r="F851" s="17">
        <f t="shared" si="156"/>
        <v>0.27777777777777779</v>
      </c>
      <c r="G851" s="17">
        <f t="shared" si="157"/>
        <v>1</v>
      </c>
      <c r="S851">
        <f t="shared" si="147"/>
        <v>0</v>
      </c>
      <c r="T851">
        <f t="shared" si="148"/>
        <v>55.7</v>
      </c>
      <c r="U851">
        <f t="shared" si="149"/>
        <v>15.472222222222223</v>
      </c>
      <c r="W851">
        <f t="shared" si="150"/>
        <v>275</v>
      </c>
      <c r="X851">
        <f t="shared" si="151"/>
        <v>135.9666</v>
      </c>
      <c r="Y851">
        <f t="shared" si="152"/>
        <v>129.52826870412989</v>
      </c>
      <c r="Z851">
        <f>Table1[[#This Row],[Accel (N)]]+Table1[[#This Row],[RR (N)]]+Table1[[#This Row],[Aero Drag (N)]]</f>
        <v>540.49486870412989</v>
      </c>
      <c r="AA851">
        <f>Table1[[#This Row],[Total (N)]]*((E851/3.6)/1000)</f>
        <v>8.3626567185611211</v>
      </c>
      <c r="AB851">
        <f>Table1[[#This Row],[Power (kW)]]*1000</f>
        <v>8362.656718561122</v>
      </c>
      <c r="AC851">
        <f>(Table1[[#This Row],[Power (kW)]]*1000)*D851</f>
        <v>2124114.8065145249</v>
      </c>
      <c r="AD851" s="25">
        <f t="shared" si="153"/>
        <v>0</v>
      </c>
      <c r="AE851" s="25">
        <f t="shared" si="154"/>
        <v>8362.656718561122</v>
      </c>
      <c r="AF851" s="25">
        <f>SUM($AD$8:AD851)</f>
        <v>745872.27681063488</v>
      </c>
      <c r="AG851" s="25">
        <f>SUM($AE$8:AE851)</f>
        <v>2025234.2443332593</v>
      </c>
      <c r="AH851" s="25"/>
      <c r="AI851" s="38">
        <f>SUM($AD$598:AD851)</f>
        <v>362785.38670035952</v>
      </c>
      <c r="AJ851" s="38">
        <f>SUM($AE$598:AE851)</f>
        <v>1068607.5428637357</v>
      </c>
      <c r="AK851" s="38">
        <f t="shared" si="155"/>
        <v>253949.77069025164</v>
      </c>
    </row>
    <row r="852" spans="2:37" x14ac:dyDescent="0.3">
      <c r="B852" s="4" t="s">
        <v>52</v>
      </c>
      <c r="C852" s="4">
        <v>844</v>
      </c>
      <c r="D852" s="4">
        <v>255</v>
      </c>
      <c r="E852" s="11">
        <v>56.5</v>
      </c>
      <c r="F852" s="17">
        <f t="shared" si="156"/>
        <v>0.15277777777777699</v>
      </c>
      <c r="G852" s="17">
        <f t="shared" si="157"/>
        <v>0.54999999999999716</v>
      </c>
      <c r="S852">
        <f t="shared" si="147"/>
        <v>0</v>
      </c>
      <c r="T852">
        <f t="shared" si="148"/>
        <v>56.5</v>
      </c>
      <c r="U852">
        <f t="shared" si="149"/>
        <v>15.694444444444445</v>
      </c>
      <c r="W852">
        <f t="shared" si="150"/>
        <v>151.2499999999992</v>
      </c>
      <c r="X852">
        <f t="shared" si="151"/>
        <v>135.9666</v>
      </c>
      <c r="Y852">
        <f t="shared" si="152"/>
        <v>133.27572877616322</v>
      </c>
      <c r="Z852">
        <f>Table1[[#This Row],[Accel (N)]]+Table1[[#This Row],[RR (N)]]+Table1[[#This Row],[Aero Drag (N)]]</f>
        <v>420.49232877616237</v>
      </c>
      <c r="AA852">
        <f>Table1[[#This Row],[Total (N)]]*((E852/3.6)/1000)</f>
        <v>6.5993934932925482</v>
      </c>
      <c r="AB852">
        <f>Table1[[#This Row],[Power (kW)]]*1000</f>
        <v>6599.3934932925486</v>
      </c>
      <c r="AC852">
        <f>(Table1[[#This Row],[Power (kW)]]*1000)*D852</f>
        <v>1682845.3407895998</v>
      </c>
      <c r="AD852" s="25">
        <f t="shared" si="153"/>
        <v>0</v>
      </c>
      <c r="AE852" s="25">
        <f t="shared" si="154"/>
        <v>6599.3934932925486</v>
      </c>
      <c r="AF852" s="25">
        <f>SUM($AD$8:AD852)</f>
        <v>745872.27681063488</v>
      </c>
      <c r="AG852" s="25">
        <f>SUM($AE$8:AE852)</f>
        <v>2031833.6378265519</v>
      </c>
      <c r="AH852" s="25"/>
      <c r="AI852" s="38">
        <f>SUM($AD$598:AD852)</f>
        <v>362785.38670035952</v>
      </c>
      <c r="AJ852" s="38">
        <f>SUM($AE$598:AE852)</f>
        <v>1075206.9363570283</v>
      </c>
      <c r="AK852" s="38">
        <f t="shared" si="155"/>
        <v>253949.77069025164</v>
      </c>
    </row>
    <row r="853" spans="2:37" x14ac:dyDescent="0.3">
      <c r="B853" s="4" t="s">
        <v>52</v>
      </c>
      <c r="C853" s="4">
        <v>845</v>
      </c>
      <c r="D853" s="4">
        <v>256</v>
      </c>
      <c r="E853" s="11">
        <v>56.8</v>
      </c>
      <c r="F853" s="17">
        <f t="shared" si="156"/>
        <v>6.9444444444444448E-2</v>
      </c>
      <c r="G853" s="17">
        <f t="shared" si="157"/>
        <v>0.25</v>
      </c>
      <c r="S853">
        <f t="shared" si="147"/>
        <v>0</v>
      </c>
      <c r="T853">
        <f t="shared" si="148"/>
        <v>56.8</v>
      </c>
      <c r="U853">
        <f t="shared" si="149"/>
        <v>15.777777777777777</v>
      </c>
      <c r="W853">
        <f t="shared" si="150"/>
        <v>68.75</v>
      </c>
      <c r="X853">
        <f t="shared" si="151"/>
        <v>135.9666</v>
      </c>
      <c r="Y853">
        <f t="shared" si="152"/>
        <v>134.69480372991111</v>
      </c>
      <c r="Z853">
        <f>Table1[[#This Row],[Accel (N)]]+Table1[[#This Row],[RR (N)]]+Table1[[#This Row],[Aero Drag (N)]]</f>
        <v>339.41140372991111</v>
      </c>
      <c r="AA853">
        <f>Table1[[#This Row],[Total (N)]]*((E853/3.6)/1000)</f>
        <v>5.3551577032941529</v>
      </c>
      <c r="AB853">
        <f>Table1[[#This Row],[Power (kW)]]*1000</f>
        <v>5355.1577032941532</v>
      </c>
      <c r="AC853">
        <f>(Table1[[#This Row],[Power (kW)]]*1000)*D853</f>
        <v>1370920.3720433032</v>
      </c>
      <c r="AD853" s="25">
        <f t="shared" si="153"/>
        <v>0</v>
      </c>
      <c r="AE853" s="25">
        <f t="shared" si="154"/>
        <v>5355.1577032941532</v>
      </c>
      <c r="AF853" s="25">
        <f>SUM($AD$8:AD853)</f>
        <v>745872.27681063488</v>
      </c>
      <c r="AG853" s="25">
        <f>SUM($AE$8:AE853)</f>
        <v>2037188.7955298461</v>
      </c>
      <c r="AH853" s="25"/>
      <c r="AI853" s="38">
        <f>SUM($AD$598:AD853)</f>
        <v>362785.38670035952</v>
      </c>
      <c r="AJ853" s="38">
        <f>SUM($AE$598:AE853)</f>
        <v>1080562.0940603225</v>
      </c>
      <c r="AK853" s="38">
        <f t="shared" si="155"/>
        <v>253949.77069025164</v>
      </c>
    </row>
    <row r="854" spans="2:37" x14ac:dyDescent="0.3">
      <c r="B854" s="4" t="s">
        <v>52</v>
      </c>
      <c r="C854" s="4">
        <v>846</v>
      </c>
      <c r="D854" s="4">
        <v>257</v>
      </c>
      <c r="E854" s="11">
        <v>57</v>
      </c>
      <c r="F854" s="17">
        <f t="shared" si="156"/>
        <v>5.5555555555556344E-2</v>
      </c>
      <c r="G854" s="17">
        <f t="shared" si="157"/>
        <v>0.20000000000000284</v>
      </c>
      <c r="S854">
        <f t="shared" si="147"/>
        <v>0</v>
      </c>
      <c r="T854">
        <f t="shared" si="148"/>
        <v>57</v>
      </c>
      <c r="U854">
        <f t="shared" si="149"/>
        <v>15.833333333333332</v>
      </c>
      <c r="W854">
        <f t="shared" si="150"/>
        <v>55.000000000000782</v>
      </c>
      <c r="X854">
        <f t="shared" si="151"/>
        <v>135.9666</v>
      </c>
      <c r="Y854">
        <f t="shared" si="152"/>
        <v>135.645028676875</v>
      </c>
      <c r="Z854">
        <f>Table1[[#This Row],[Accel (N)]]+Table1[[#This Row],[RR (N)]]+Table1[[#This Row],[Aero Drag (N)]]</f>
        <v>326.61162867687574</v>
      </c>
      <c r="AA854">
        <f>Table1[[#This Row],[Total (N)]]*((E854/3.6)/1000)</f>
        <v>5.1713507873838651</v>
      </c>
      <c r="AB854">
        <f>Table1[[#This Row],[Power (kW)]]*1000</f>
        <v>5171.3507873838653</v>
      </c>
      <c r="AC854">
        <f>(Table1[[#This Row],[Power (kW)]]*1000)*D854</f>
        <v>1329037.1523576535</v>
      </c>
      <c r="AD854" s="25">
        <f t="shared" si="153"/>
        <v>0</v>
      </c>
      <c r="AE854" s="25">
        <f t="shared" si="154"/>
        <v>5171.3507873838653</v>
      </c>
      <c r="AF854" s="25">
        <f>SUM($AD$8:AD854)</f>
        <v>745872.27681063488</v>
      </c>
      <c r="AG854" s="25">
        <f>SUM($AE$8:AE854)</f>
        <v>2042360.1463172301</v>
      </c>
      <c r="AH854" s="25"/>
      <c r="AI854" s="38">
        <f>SUM($AD$598:AD854)</f>
        <v>362785.38670035952</v>
      </c>
      <c r="AJ854" s="38">
        <f>SUM($AE$598:AE854)</f>
        <v>1085733.4448477065</v>
      </c>
      <c r="AK854" s="38">
        <f t="shared" si="155"/>
        <v>253949.77069025164</v>
      </c>
    </row>
    <row r="855" spans="2:37" x14ac:dyDescent="0.3">
      <c r="B855" s="4" t="s">
        <v>52</v>
      </c>
      <c r="C855" s="4">
        <v>847</v>
      </c>
      <c r="D855" s="4">
        <v>258</v>
      </c>
      <c r="E855" s="11">
        <v>57.2</v>
      </c>
      <c r="F855" s="17">
        <f t="shared" si="156"/>
        <v>9.7222222222222612E-2</v>
      </c>
      <c r="G855" s="17">
        <f t="shared" si="157"/>
        <v>0.35000000000000142</v>
      </c>
      <c r="S855">
        <f t="shared" si="147"/>
        <v>0</v>
      </c>
      <c r="T855">
        <f t="shared" si="148"/>
        <v>57.2</v>
      </c>
      <c r="U855">
        <f t="shared" si="149"/>
        <v>15.888888888888889</v>
      </c>
      <c r="W855">
        <f t="shared" si="150"/>
        <v>96.250000000000384</v>
      </c>
      <c r="X855">
        <f t="shared" si="151"/>
        <v>135.9666</v>
      </c>
      <c r="Y855">
        <f t="shared" si="152"/>
        <v>136.5985936060778</v>
      </c>
      <c r="Z855">
        <f>Table1[[#This Row],[Accel (N)]]+Table1[[#This Row],[RR (N)]]+Table1[[#This Row],[Aero Drag (N)]]</f>
        <v>368.8151936060782</v>
      </c>
      <c r="AA855">
        <f>Table1[[#This Row],[Total (N)]]*((E855/3.6)/1000)</f>
        <v>5.8600636317410206</v>
      </c>
      <c r="AB855">
        <f>Table1[[#This Row],[Power (kW)]]*1000</f>
        <v>5860.0636317410208</v>
      </c>
      <c r="AC855">
        <f>(Table1[[#This Row],[Power (kW)]]*1000)*D855</f>
        <v>1511896.4169891833</v>
      </c>
      <c r="AD855" s="25">
        <f t="shared" si="153"/>
        <v>0</v>
      </c>
      <c r="AE855" s="25">
        <f t="shared" si="154"/>
        <v>5860.0636317410208</v>
      </c>
      <c r="AF855" s="25">
        <f>SUM($AD$8:AD855)</f>
        <v>745872.27681063488</v>
      </c>
      <c r="AG855" s="25">
        <f>SUM($AE$8:AE855)</f>
        <v>2048220.2099489712</v>
      </c>
      <c r="AH855" s="25"/>
      <c r="AI855" s="38">
        <f>SUM($AD$598:AD855)</f>
        <v>362785.38670035952</v>
      </c>
      <c r="AJ855" s="38">
        <f>SUM($AE$598:AE855)</f>
        <v>1091593.5084794476</v>
      </c>
      <c r="AK855" s="38">
        <f t="shared" si="155"/>
        <v>253949.77069025164</v>
      </c>
    </row>
    <row r="856" spans="2:37" x14ac:dyDescent="0.3">
      <c r="B856" s="4" t="s">
        <v>52</v>
      </c>
      <c r="C856" s="4">
        <v>848</v>
      </c>
      <c r="D856" s="4">
        <v>259</v>
      </c>
      <c r="E856" s="11">
        <v>57.7</v>
      </c>
      <c r="F856" s="17">
        <f t="shared" si="156"/>
        <v>0.20833333333333331</v>
      </c>
      <c r="G856" s="17">
        <f t="shared" si="157"/>
        <v>0.75</v>
      </c>
      <c r="S856">
        <f t="shared" si="147"/>
        <v>0</v>
      </c>
      <c r="T856">
        <f t="shared" si="148"/>
        <v>57.7</v>
      </c>
      <c r="U856">
        <f t="shared" si="149"/>
        <v>16.027777777777779</v>
      </c>
      <c r="W856">
        <f t="shared" si="150"/>
        <v>206.24999999999997</v>
      </c>
      <c r="X856">
        <f t="shared" si="151"/>
        <v>135.9666</v>
      </c>
      <c r="Y856">
        <f t="shared" si="152"/>
        <v>138.9971183513799</v>
      </c>
      <c r="Z856">
        <f>Table1[[#This Row],[Accel (N)]]+Table1[[#This Row],[RR (N)]]+Table1[[#This Row],[Aero Drag (N)]]</f>
        <v>481.21371835137984</v>
      </c>
      <c r="AA856">
        <f>Table1[[#This Row],[Total (N)]]*((E856/3.6)/1000)</f>
        <v>7.7127865413540615</v>
      </c>
      <c r="AB856">
        <f>Table1[[#This Row],[Power (kW)]]*1000</f>
        <v>7712.7865413540612</v>
      </c>
      <c r="AC856">
        <f>(Table1[[#This Row],[Power (kW)]]*1000)*D856</f>
        <v>1997611.7142107019</v>
      </c>
      <c r="AD856" s="25">
        <f t="shared" si="153"/>
        <v>0</v>
      </c>
      <c r="AE856" s="25">
        <f t="shared" si="154"/>
        <v>7712.7865413540612</v>
      </c>
      <c r="AF856" s="25">
        <f>SUM($AD$8:AD856)</f>
        <v>745872.27681063488</v>
      </c>
      <c r="AG856" s="25">
        <f>SUM($AE$8:AE856)</f>
        <v>2055932.9964903253</v>
      </c>
      <c r="AH856" s="25"/>
      <c r="AI856" s="38">
        <f>SUM($AD$598:AD856)</f>
        <v>362785.38670035952</v>
      </c>
      <c r="AJ856" s="38">
        <f>SUM($AE$598:AE856)</f>
        <v>1099306.2950208017</v>
      </c>
      <c r="AK856" s="38">
        <f t="shared" si="155"/>
        <v>253949.77069025164</v>
      </c>
    </row>
    <row r="857" spans="2:37" x14ac:dyDescent="0.3">
      <c r="B857" s="4" t="s">
        <v>52</v>
      </c>
      <c r="C857" s="4">
        <v>849</v>
      </c>
      <c r="D857" s="4">
        <v>260</v>
      </c>
      <c r="E857" s="11">
        <v>58.7</v>
      </c>
      <c r="F857" s="17">
        <f t="shared" si="156"/>
        <v>0.33333333333333315</v>
      </c>
      <c r="G857" s="17">
        <f t="shared" si="157"/>
        <v>1.1999999999999993</v>
      </c>
      <c r="S857">
        <f t="shared" si="147"/>
        <v>0</v>
      </c>
      <c r="T857">
        <f t="shared" si="148"/>
        <v>58.7</v>
      </c>
      <c r="U857">
        <f t="shared" si="149"/>
        <v>16.305555555555557</v>
      </c>
      <c r="W857">
        <f t="shared" si="150"/>
        <v>329.99999999999983</v>
      </c>
      <c r="X857">
        <f t="shared" si="151"/>
        <v>135.9666</v>
      </c>
      <c r="Y857">
        <f t="shared" si="152"/>
        <v>143.85679250896325</v>
      </c>
      <c r="Z857">
        <f>Table1[[#This Row],[Accel (N)]]+Table1[[#This Row],[RR (N)]]+Table1[[#This Row],[Aero Drag (N)]]</f>
        <v>609.82339250896314</v>
      </c>
      <c r="AA857">
        <f>Table1[[#This Row],[Total (N)]]*((E857/3.6)/1000)</f>
        <v>9.9435092056322603</v>
      </c>
      <c r="AB857">
        <f>Table1[[#This Row],[Power (kW)]]*1000</f>
        <v>9943.509205632261</v>
      </c>
      <c r="AC857">
        <f>(Table1[[#This Row],[Power (kW)]]*1000)*D857</f>
        <v>2585312.3934643879</v>
      </c>
      <c r="AD857" s="25">
        <f t="shared" si="153"/>
        <v>0</v>
      </c>
      <c r="AE857" s="25">
        <f t="shared" si="154"/>
        <v>9943.509205632261</v>
      </c>
      <c r="AF857" s="25">
        <f>SUM($AD$8:AD857)</f>
        <v>745872.27681063488</v>
      </c>
      <c r="AG857" s="25">
        <f>SUM($AE$8:AE857)</f>
        <v>2065876.5056959577</v>
      </c>
      <c r="AH857" s="25"/>
      <c r="AI857" s="38">
        <f>SUM($AD$598:AD857)</f>
        <v>362785.38670035952</v>
      </c>
      <c r="AJ857" s="38">
        <f>SUM($AE$598:AE857)</f>
        <v>1109249.8042264339</v>
      </c>
      <c r="AK857" s="38">
        <f t="shared" si="155"/>
        <v>253949.77069025164</v>
      </c>
    </row>
    <row r="858" spans="2:37" x14ac:dyDescent="0.3">
      <c r="B858" s="4" t="s">
        <v>52</v>
      </c>
      <c r="C858" s="4">
        <v>850</v>
      </c>
      <c r="D858" s="4">
        <v>261</v>
      </c>
      <c r="E858" s="11">
        <v>60.1</v>
      </c>
      <c r="F858" s="17">
        <f t="shared" si="156"/>
        <v>0.33333333333333315</v>
      </c>
      <c r="G858" s="17">
        <f t="shared" si="157"/>
        <v>1.1999999999999993</v>
      </c>
      <c r="S858">
        <f t="shared" si="147"/>
        <v>0</v>
      </c>
      <c r="T858">
        <f t="shared" si="148"/>
        <v>60.1</v>
      </c>
      <c r="U858">
        <f t="shared" si="149"/>
        <v>16.694444444444443</v>
      </c>
      <c r="W858">
        <f t="shared" si="150"/>
        <v>329.99999999999983</v>
      </c>
      <c r="X858">
        <f t="shared" si="151"/>
        <v>135.9666</v>
      </c>
      <c r="Y858">
        <f t="shared" si="152"/>
        <v>150.80061558361319</v>
      </c>
      <c r="Z858">
        <f>Table1[[#This Row],[Accel (N)]]+Table1[[#This Row],[RR (N)]]+Table1[[#This Row],[Aero Drag (N)]]</f>
        <v>616.76721558361305</v>
      </c>
      <c r="AA858">
        <f>Table1[[#This Row],[Total (N)]]*((E858/3.6)/1000)</f>
        <v>10.296586015715317</v>
      </c>
      <c r="AB858">
        <f>Table1[[#This Row],[Power (kW)]]*1000</f>
        <v>10296.586015715317</v>
      </c>
      <c r="AC858">
        <f>(Table1[[#This Row],[Power (kW)]]*1000)*D858</f>
        <v>2687408.9501016978</v>
      </c>
      <c r="AD858" s="25">
        <f t="shared" si="153"/>
        <v>0</v>
      </c>
      <c r="AE858" s="25">
        <f t="shared" si="154"/>
        <v>10296.586015715317</v>
      </c>
      <c r="AF858" s="25">
        <f>SUM($AD$8:AD858)</f>
        <v>745872.27681063488</v>
      </c>
      <c r="AG858" s="25">
        <f>SUM($AE$8:AE858)</f>
        <v>2076173.091711673</v>
      </c>
      <c r="AH858" s="25"/>
      <c r="AI858" s="38">
        <f>SUM($AD$598:AD858)</f>
        <v>362785.38670035952</v>
      </c>
      <c r="AJ858" s="38">
        <f>SUM($AE$598:AE858)</f>
        <v>1119546.3902421491</v>
      </c>
      <c r="AK858" s="38">
        <f t="shared" si="155"/>
        <v>253949.77069025164</v>
      </c>
    </row>
    <row r="859" spans="2:37" x14ac:dyDescent="0.3">
      <c r="B859" s="4" t="s">
        <v>52</v>
      </c>
      <c r="C859" s="4">
        <v>851</v>
      </c>
      <c r="D859" s="4">
        <v>262</v>
      </c>
      <c r="E859" s="11">
        <v>61.1</v>
      </c>
      <c r="F859" s="17">
        <f t="shared" si="156"/>
        <v>0.2222222222222224</v>
      </c>
      <c r="G859" s="17">
        <f t="shared" si="157"/>
        <v>0.80000000000000071</v>
      </c>
      <c r="S859">
        <f t="shared" si="147"/>
        <v>0</v>
      </c>
      <c r="T859">
        <f t="shared" si="148"/>
        <v>61.1</v>
      </c>
      <c r="U859">
        <f t="shared" si="149"/>
        <v>16.972222222222221</v>
      </c>
      <c r="W859">
        <f t="shared" si="150"/>
        <v>220.00000000000017</v>
      </c>
      <c r="X859">
        <f t="shared" si="151"/>
        <v>135.9666</v>
      </c>
      <c r="Y859">
        <f t="shared" si="152"/>
        <v>155.86068867552987</v>
      </c>
      <c r="Z859">
        <f>Table1[[#This Row],[Accel (N)]]+Table1[[#This Row],[RR (N)]]+Table1[[#This Row],[Aero Drag (N)]]</f>
        <v>511.8272886755301</v>
      </c>
      <c r="AA859">
        <f>Table1[[#This Row],[Total (N)]]*((E859/3.6)/1000)</f>
        <v>8.6868464827985807</v>
      </c>
      <c r="AB859">
        <f>Table1[[#This Row],[Power (kW)]]*1000</f>
        <v>8686.8464827985808</v>
      </c>
      <c r="AC859">
        <f>(Table1[[#This Row],[Power (kW)]]*1000)*D859</f>
        <v>2275953.7784932284</v>
      </c>
      <c r="AD859" s="25">
        <f t="shared" si="153"/>
        <v>0</v>
      </c>
      <c r="AE859" s="25">
        <f t="shared" si="154"/>
        <v>8686.8464827985808</v>
      </c>
      <c r="AF859" s="25">
        <f>SUM($AD$8:AD859)</f>
        <v>745872.27681063488</v>
      </c>
      <c r="AG859" s="25">
        <f>SUM($AE$8:AE859)</f>
        <v>2084859.9381944716</v>
      </c>
      <c r="AH859" s="25"/>
      <c r="AI859" s="38">
        <f>SUM($AD$598:AD859)</f>
        <v>362785.38670035952</v>
      </c>
      <c r="AJ859" s="38">
        <f>SUM($AE$598:AE859)</f>
        <v>1128233.2367249478</v>
      </c>
      <c r="AK859" s="38">
        <f t="shared" si="155"/>
        <v>253949.77069025164</v>
      </c>
    </row>
    <row r="860" spans="2:37" x14ac:dyDescent="0.3">
      <c r="B860" s="4" t="s">
        <v>52</v>
      </c>
      <c r="C860" s="4">
        <v>852</v>
      </c>
      <c r="D860" s="4">
        <v>263</v>
      </c>
      <c r="E860" s="11">
        <v>61.7</v>
      </c>
      <c r="F860" s="17">
        <f t="shared" si="156"/>
        <v>0.16666666666666607</v>
      </c>
      <c r="G860" s="17">
        <f t="shared" si="157"/>
        <v>0.59999999999999787</v>
      </c>
      <c r="S860">
        <f t="shared" si="147"/>
        <v>0</v>
      </c>
      <c r="T860">
        <f t="shared" si="148"/>
        <v>61.7</v>
      </c>
      <c r="U860">
        <f t="shared" si="149"/>
        <v>17.138888888888889</v>
      </c>
      <c r="W860">
        <f t="shared" si="150"/>
        <v>164.9999999999994</v>
      </c>
      <c r="X860">
        <f t="shared" si="151"/>
        <v>135.9666</v>
      </c>
      <c r="Y860">
        <f t="shared" si="152"/>
        <v>158.93681231754655</v>
      </c>
      <c r="Z860">
        <f>Table1[[#This Row],[Accel (N)]]+Table1[[#This Row],[RR (N)]]+Table1[[#This Row],[Aero Drag (N)]]</f>
        <v>459.90341231754599</v>
      </c>
      <c r="AA860">
        <f>Table1[[#This Row],[Total (N)]]*((E860/3.6)/1000)</f>
        <v>7.8822334833312748</v>
      </c>
      <c r="AB860">
        <f>Table1[[#This Row],[Power (kW)]]*1000</f>
        <v>7882.2334833312752</v>
      </c>
      <c r="AC860">
        <f>(Table1[[#This Row],[Power (kW)]]*1000)*D860</f>
        <v>2073027.4061161254</v>
      </c>
      <c r="AD860" s="25">
        <f t="shared" si="153"/>
        <v>0</v>
      </c>
      <c r="AE860" s="25">
        <f t="shared" si="154"/>
        <v>7882.2334833312752</v>
      </c>
      <c r="AF860" s="25">
        <f>SUM($AD$8:AD860)</f>
        <v>745872.27681063488</v>
      </c>
      <c r="AG860" s="25">
        <f>SUM($AE$8:AE860)</f>
        <v>2092742.1716778029</v>
      </c>
      <c r="AH860" s="25"/>
      <c r="AI860" s="38">
        <f>SUM($AD$598:AD860)</f>
        <v>362785.38670035952</v>
      </c>
      <c r="AJ860" s="38">
        <f>SUM($AE$598:AE860)</f>
        <v>1136115.4702082791</v>
      </c>
      <c r="AK860" s="38">
        <f t="shared" si="155"/>
        <v>253949.77069025164</v>
      </c>
    </row>
    <row r="861" spans="2:37" x14ac:dyDescent="0.3">
      <c r="B861" s="4" t="s">
        <v>52</v>
      </c>
      <c r="C861" s="4">
        <v>853</v>
      </c>
      <c r="D861" s="4">
        <v>264</v>
      </c>
      <c r="E861" s="11">
        <v>62.3</v>
      </c>
      <c r="F861" s="17">
        <f t="shared" si="156"/>
        <v>0.16666666666666607</v>
      </c>
      <c r="G861" s="17">
        <f t="shared" si="157"/>
        <v>0.59999999999999787</v>
      </c>
      <c r="S861">
        <f t="shared" si="147"/>
        <v>0</v>
      </c>
      <c r="T861">
        <f t="shared" si="148"/>
        <v>62.3</v>
      </c>
      <c r="U861">
        <f t="shared" si="149"/>
        <v>17.305555555555554</v>
      </c>
      <c r="W861">
        <f t="shared" si="150"/>
        <v>164.9999999999994</v>
      </c>
      <c r="X861">
        <f t="shared" si="151"/>
        <v>135.9666</v>
      </c>
      <c r="Y861">
        <f t="shared" si="152"/>
        <v>162.0429957997132</v>
      </c>
      <c r="Z861">
        <f>Table1[[#This Row],[Accel (N)]]+Table1[[#This Row],[RR (N)]]+Table1[[#This Row],[Aero Drag (N)]]</f>
        <v>463.0095957997126</v>
      </c>
      <c r="AA861">
        <f>Table1[[#This Row],[Total (N)]]*((E861/3.6)/1000)</f>
        <v>8.0126382828672469</v>
      </c>
      <c r="AB861">
        <f>Table1[[#This Row],[Power (kW)]]*1000</f>
        <v>8012.6382828672467</v>
      </c>
      <c r="AC861">
        <f>(Table1[[#This Row],[Power (kW)]]*1000)*D861</f>
        <v>2115336.5066769533</v>
      </c>
      <c r="AD861" s="25">
        <f t="shared" si="153"/>
        <v>0</v>
      </c>
      <c r="AE861" s="25">
        <f t="shared" si="154"/>
        <v>8012.6382828672467</v>
      </c>
      <c r="AF861" s="25">
        <f>SUM($AD$8:AD861)</f>
        <v>745872.27681063488</v>
      </c>
      <c r="AG861" s="25">
        <f>SUM($AE$8:AE861)</f>
        <v>2100754.8099606703</v>
      </c>
      <c r="AH861" s="25"/>
      <c r="AI861" s="38">
        <f>SUM($AD$598:AD861)</f>
        <v>362785.38670035952</v>
      </c>
      <c r="AJ861" s="38">
        <f>SUM($AE$598:AE861)</f>
        <v>1144128.1084911462</v>
      </c>
      <c r="AK861" s="38">
        <f t="shared" si="155"/>
        <v>253949.77069025164</v>
      </c>
    </row>
    <row r="862" spans="2:37" x14ac:dyDescent="0.3">
      <c r="B862" s="4" t="s">
        <v>52</v>
      </c>
      <c r="C862" s="4">
        <v>854</v>
      </c>
      <c r="D862" s="4">
        <v>265</v>
      </c>
      <c r="E862" s="11">
        <v>62.9</v>
      </c>
      <c r="F862" s="17">
        <f t="shared" si="156"/>
        <v>0.1388888888888889</v>
      </c>
      <c r="G862" s="17">
        <f t="shared" si="157"/>
        <v>0.5</v>
      </c>
      <c r="S862">
        <f t="shared" si="147"/>
        <v>0</v>
      </c>
      <c r="T862">
        <f t="shared" si="148"/>
        <v>62.9</v>
      </c>
      <c r="U862">
        <f t="shared" si="149"/>
        <v>17.472222222222221</v>
      </c>
      <c r="W862">
        <f t="shared" si="150"/>
        <v>137.5</v>
      </c>
      <c r="X862">
        <f t="shared" si="151"/>
        <v>135.9666</v>
      </c>
      <c r="Y862">
        <f t="shared" si="152"/>
        <v>165.17923912202986</v>
      </c>
      <c r="Z862">
        <f>Table1[[#This Row],[Accel (N)]]+Table1[[#This Row],[RR (N)]]+Table1[[#This Row],[Aero Drag (N)]]</f>
        <v>438.64583912202983</v>
      </c>
      <c r="AA862">
        <f>Table1[[#This Row],[Total (N)]]*((E862/3.6)/1000)</f>
        <v>7.6641175779932436</v>
      </c>
      <c r="AB862">
        <f>Table1[[#This Row],[Power (kW)]]*1000</f>
        <v>7664.1175779932437</v>
      </c>
      <c r="AC862">
        <f>(Table1[[#This Row],[Power (kW)]]*1000)*D862</f>
        <v>2030991.1581682095</v>
      </c>
      <c r="AD862" s="25">
        <f t="shared" si="153"/>
        <v>0</v>
      </c>
      <c r="AE862" s="25">
        <f t="shared" si="154"/>
        <v>7664.1175779932437</v>
      </c>
      <c r="AF862" s="25">
        <f>SUM($AD$8:AD862)</f>
        <v>745872.27681063488</v>
      </c>
      <c r="AG862" s="25">
        <f>SUM($AE$8:AE862)</f>
        <v>2108418.9275386636</v>
      </c>
      <c r="AH862" s="25"/>
      <c r="AI862" s="38">
        <f>SUM($AD$598:AD862)</f>
        <v>362785.38670035952</v>
      </c>
      <c r="AJ862" s="38">
        <f>SUM($AE$598:AE862)</f>
        <v>1151792.2260691395</v>
      </c>
      <c r="AK862" s="38">
        <f t="shared" si="155"/>
        <v>253949.77069025164</v>
      </c>
    </row>
    <row r="863" spans="2:37" x14ac:dyDescent="0.3">
      <c r="B863" s="4" t="s">
        <v>52</v>
      </c>
      <c r="C863" s="4">
        <v>855</v>
      </c>
      <c r="D863" s="4">
        <v>266</v>
      </c>
      <c r="E863" s="11">
        <v>63.3</v>
      </c>
      <c r="F863" s="17">
        <f t="shared" si="156"/>
        <v>6.9444444444444448E-2</v>
      </c>
      <c r="G863" s="17">
        <f t="shared" si="157"/>
        <v>0.25</v>
      </c>
      <c r="S863">
        <f t="shared" si="147"/>
        <v>0</v>
      </c>
      <c r="T863">
        <f t="shared" si="148"/>
        <v>63.3</v>
      </c>
      <c r="U863">
        <f t="shared" si="149"/>
        <v>17.583333333333332</v>
      </c>
      <c r="W863">
        <f t="shared" si="150"/>
        <v>68.75</v>
      </c>
      <c r="X863">
        <f t="shared" si="151"/>
        <v>135.9666</v>
      </c>
      <c r="Y863">
        <f t="shared" si="152"/>
        <v>167.28676791476877</v>
      </c>
      <c r="Z863">
        <f>Table1[[#This Row],[Accel (N)]]+Table1[[#This Row],[RR (N)]]+Table1[[#This Row],[Aero Drag (N)]]</f>
        <v>372.00336791476877</v>
      </c>
      <c r="AA863">
        <f>Table1[[#This Row],[Total (N)]]*((E863/3.6)/1000)</f>
        <v>6.5410592191680177</v>
      </c>
      <c r="AB863">
        <f>Table1[[#This Row],[Power (kW)]]*1000</f>
        <v>6541.059219168018</v>
      </c>
      <c r="AC863">
        <f>(Table1[[#This Row],[Power (kW)]]*1000)*D863</f>
        <v>1739921.7522986927</v>
      </c>
      <c r="AD863" s="25">
        <f t="shared" si="153"/>
        <v>0</v>
      </c>
      <c r="AE863" s="25">
        <f t="shared" si="154"/>
        <v>6541.059219168018</v>
      </c>
      <c r="AF863" s="25">
        <f>SUM($AD$8:AD863)</f>
        <v>745872.27681063488</v>
      </c>
      <c r="AG863" s="25">
        <f>SUM($AE$8:AE863)</f>
        <v>2114959.9867578316</v>
      </c>
      <c r="AH863" s="25"/>
      <c r="AI863" s="38">
        <f>SUM($AD$598:AD863)</f>
        <v>362785.38670035952</v>
      </c>
      <c r="AJ863" s="38">
        <f>SUM($AE$598:AE863)</f>
        <v>1158333.2852883076</v>
      </c>
      <c r="AK863" s="38">
        <f t="shared" si="155"/>
        <v>253949.77069025164</v>
      </c>
    </row>
    <row r="864" spans="2:37" x14ac:dyDescent="0.3">
      <c r="B864" s="4" t="s">
        <v>52</v>
      </c>
      <c r="C864" s="4">
        <v>856</v>
      </c>
      <c r="D864" s="4">
        <v>267</v>
      </c>
      <c r="E864" s="11">
        <v>63.4</v>
      </c>
      <c r="F864" s="17">
        <f t="shared" si="156"/>
        <v>2.7777777777778172E-2</v>
      </c>
      <c r="G864" s="17">
        <f t="shared" si="157"/>
        <v>0.10000000000000142</v>
      </c>
      <c r="S864">
        <f t="shared" si="147"/>
        <v>0</v>
      </c>
      <c r="T864">
        <f t="shared" si="148"/>
        <v>63.4</v>
      </c>
      <c r="U864">
        <f t="shared" si="149"/>
        <v>17.611111111111111</v>
      </c>
      <c r="W864">
        <f t="shared" si="150"/>
        <v>27.500000000000391</v>
      </c>
      <c r="X864">
        <f t="shared" si="151"/>
        <v>135.9666</v>
      </c>
      <c r="Y864">
        <f t="shared" si="152"/>
        <v>167.81573760185279</v>
      </c>
      <c r="Z864">
        <f>Table1[[#This Row],[Accel (N)]]+Table1[[#This Row],[RR (N)]]+Table1[[#This Row],[Aero Drag (N)]]</f>
        <v>331.28233760185321</v>
      </c>
      <c r="AA864">
        <f>Table1[[#This Row],[Total (N)]]*((E864/3.6)/1000)</f>
        <v>5.8342500566548594</v>
      </c>
      <c r="AB864">
        <f>Table1[[#This Row],[Power (kW)]]*1000</f>
        <v>5834.2500566548597</v>
      </c>
      <c r="AC864">
        <f>(Table1[[#This Row],[Power (kW)]]*1000)*D864</f>
        <v>1557744.7651268474</v>
      </c>
      <c r="AD864" s="25">
        <f t="shared" si="153"/>
        <v>0</v>
      </c>
      <c r="AE864" s="25">
        <f t="shared" si="154"/>
        <v>5834.2500566548597</v>
      </c>
      <c r="AF864" s="25">
        <f>SUM($AD$8:AD864)</f>
        <v>745872.27681063488</v>
      </c>
      <c r="AG864" s="25">
        <f>SUM($AE$8:AE864)</f>
        <v>2120794.2368144863</v>
      </c>
      <c r="AH864" s="25"/>
      <c r="AI864" s="38">
        <f>SUM($AD$598:AD864)</f>
        <v>362785.38670035952</v>
      </c>
      <c r="AJ864" s="38">
        <f>SUM($AE$598:AE864)</f>
        <v>1164167.5353449625</v>
      </c>
      <c r="AK864" s="38">
        <f t="shared" si="155"/>
        <v>253949.77069025164</v>
      </c>
    </row>
    <row r="865" spans="2:37" x14ac:dyDescent="0.3">
      <c r="B865" s="4" t="s">
        <v>52</v>
      </c>
      <c r="C865" s="4">
        <v>857</v>
      </c>
      <c r="D865" s="4">
        <v>268</v>
      </c>
      <c r="E865" s="11">
        <v>63.5</v>
      </c>
      <c r="F865" s="17">
        <f t="shared" si="156"/>
        <v>0.15277777777777798</v>
      </c>
      <c r="G865" s="17">
        <f t="shared" si="157"/>
        <v>0.55000000000000071</v>
      </c>
      <c r="S865">
        <f t="shared" si="147"/>
        <v>0</v>
      </c>
      <c r="T865">
        <f t="shared" si="148"/>
        <v>63.5</v>
      </c>
      <c r="U865">
        <f t="shared" si="149"/>
        <v>17.638888888888889</v>
      </c>
      <c r="W865">
        <f t="shared" si="150"/>
        <v>151.2500000000002</v>
      </c>
      <c r="X865">
        <f t="shared" si="151"/>
        <v>135.9666</v>
      </c>
      <c r="Y865">
        <f t="shared" si="152"/>
        <v>168.34554228449656</v>
      </c>
      <c r="Z865">
        <f>Table1[[#This Row],[Accel (N)]]+Table1[[#This Row],[RR (N)]]+Table1[[#This Row],[Aero Drag (N)]]</f>
        <v>455.56214228449676</v>
      </c>
      <c r="AA865">
        <f>Table1[[#This Row],[Total (N)]]*((E865/3.6)/1000)</f>
        <v>8.035610009740429</v>
      </c>
      <c r="AB865">
        <f>Table1[[#This Row],[Power (kW)]]*1000</f>
        <v>8035.6100097404287</v>
      </c>
      <c r="AC865">
        <f>(Table1[[#This Row],[Power (kW)]]*1000)*D865</f>
        <v>2153543.4826104348</v>
      </c>
      <c r="AD865" s="25">
        <f t="shared" si="153"/>
        <v>0</v>
      </c>
      <c r="AE865" s="25">
        <f t="shared" si="154"/>
        <v>8035.6100097404287</v>
      </c>
      <c r="AF865" s="25">
        <f>SUM($AD$8:AD865)</f>
        <v>745872.27681063488</v>
      </c>
      <c r="AG865" s="25">
        <f>SUM($AE$8:AE865)</f>
        <v>2128829.8468242269</v>
      </c>
      <c r="AH865" s="25"/>
      <c r="AI865" s="38">
        <f>SUM($AD$598:AD865)</f>
        <v>362785.38670035952</v>
      </c>
      <c r="AJ865" s="38">
        <f>SUM($AE$598:AE865)</f>
        <v>1172203.1453547028</v>
      </c>
      <c r="AK865" s="38">
        <f t="shared" si="155"/>
        <v>253949.77069025164</v>
      </c>
    </row>
    <row r="866" spans="2:37" x14ac:dyDescent="0.3">
      <c r="B866" s="4" t="s">
        <v>52</v>
      </c>
      <c r="C866" s="4">
        <v>858</v>
      </c>
      <c r="D866" s="4">
        <v>269</v>
      </c>
      <c r="E866" s="11">
        <v>64.5</v>
      </c>
      <c r="F866" s="17">
        <f t="shared" si="156"/>
        <v>0.31944444444444403</v>
      </c>
      <c r="G866" s="17">
        <f t="shared" si="157"/>
        <v>1.1499999999999986</v>
      </c>
      <c r="S866">
        <f t="shared" si="147"/>
        <v>0</v>
      </c>
      <c r="T866">
        <f t="shared" si="148"/>
        <v>64.5</v>
      </c>
      <c r="U866">
        <f t="shared" si="149"/>
        <v>17.916666666666668</v>
      </c>
      <c r="W866">
        <f t="shared" si="150"/>
        <v>316.2499999999996</v>
      </c>
      <c r="X866">
        <f t="shared" si="151"/>
        <v>135.9666</v>
      </c>
      <c r="Y866">
        <f t="shared" si="152"/>
        <v>173.68951386671881</v>
      </c>
      <c r="Z866">
        <f>Table1[[#This Row],[Accel (N)]]+Table1[[#This Row],[RR (N)]]+Table1[[#This Row],[Aero Drag (N)]]</f>
        <v>625.90611386671844</v>
      </c>
      <c r="AA866">
        <f>Table1[[#This Row],[Total (N)]]*((E866/3.6)/1000)</f>
        <v>11.214151206778705</v>
      </c>
      <c r="AB866">
        <f>Table1[[#This Row],[Power (kW)]]*1000</f>
        <v>11214.151206778706</v>
      </c>
      <c r="AC866">
        <f>(Table1[[#This Row],[Power (kW)]]*1000)*D866</f>
        <v>3016606.6746234722</v>
      </c>
      <c r="AD866" s="25">
        <f t="shared" si="153"/>
        <v>0</v>
      </c>
      <c r="AE866" s="25">
        <f t="shared" si="154"/>
        <v>11214.151206778706</v>
      </c>
      <c r="AF866" s="25">
        <f>SUM($AD$8:AD866)</f>
        <v>745872.27681063488</v>
      </c>
      <c r="AG866" s="25">
        <f>SUM($AE$8:AE866)</f>
        <v>2140043.9980310057</v>
      </c>
      <c r="AH866" s="25"/>
      <c r="AI866" s="38">
        <f>SUM($AD$598:AD866)</f>
        <v>362785.38670035952</v>
      </c>
      <c r="AJ866" s="38">
        <f>SUM($AE$598:AE866)</f>
        <v>1183417.2965614814</v>
      </c>
      <c r="AK866" s="38">
        <f t="shared" si="155"/>
        <v>253949.77069025164</v>
      </c>
    </row>
    <row r="867" spans="2:37" x14ac:dyDescent="0.3">
      <c r="B867" s="4" t="s">
        <v>52</v>
      </c>
      <c r="C867" s="4">
        <v>859</v>
      </c>
      <c r="D867" s="4">
        <v>270</v>
      </c>
      <c r="E867" s="11">
        <v>65.8</v>
      </c>
      <c r="F867" s="17">
        <f t="shared" si="156"/>
        <v>0.31944444444444403</v>
      </c>
      <c r="G867" s="17">
        <f t="shared" si="157"/>
        <v>1.1499999999999986</v>
      </c>
      <c r="S867">
        <f t="shared" si="147"/>
        <v>0</v>
      </c>
      <c r="T867">
        <f t="shared" si="148"/>
        <v>65.8</v>
      </c>
      <c r="U867">
        <f t="shared" si="149"/>
        <v>18.277777777777775</v>
      </c>
      <c r="W867">
        <f t="shared" si="150"/>
        <v>316.2499999999996</v>
      </c>
      <c r="X867">
        <f t="shared" si="151"/>
        <v>135.9666</v>
      </c>
      <c r="Y867">
        <f t="shared" si="152"/>
        <v>180.7615087597861</v>
      </c>
      <c r="Z867">
        <f>Table1[[#This Row],[Accel (N)]]+Table1[[#This Row],[RR (N)]]+Table1[[#This Row],[Aero Drag (N)]]</f>
        <v>632.97810875978575</v>
      </c>
      <c r="AA867">
        <f>Table1[[#This Row],[Total (N)]]*((E867/3.6)/1000)</f>
        <v>11.569433210109416</v>
      </c>
      <c r="AB867">
        <f>Table1[[#This Row],[Power (kW)]]*1000</f>
        <v>11569.433210109417</v>
      </c>
      <c r="AC867">
        <f>(Table1[[#This Row],[Power (kW)]]*1000)*D867</f>
        <v>3123746.9667295427</v>
      </c>
      <c r="AD867" s="25">
        <f t="shared" si="153"/>
        <v>0</v>
      </c>
      <c r="AE867" s="25">
        <f t="shared" si="154"/>
        <v>11569.433210109417</v>
      </c>
      <c r="AF867" s="25">
        <f>SUM($AD$8:AD867)</f>
        <v>745872.27681063488</v>
      </c>
      <c r="AG867" s="25">
        <f>SUM($AE$8:AE867)</f>
        <v>2151613.4312411151</v>
      </c>
      <c r="AH867" s="25"/>
      <c r="AI867" s="38">
        <f>SUM($AD$598:AD867)</f>
        <v>362785.38670035952</v>
      </c>
      <c r="AJ867" s="38">
        <f>SUM($AE$598:AE867)</f>
        <v>1194986.7297715908</v>
      </c>
      <c r="AK867" s="38">
        <f t="shared" si="155"/>
        <v>253949.77069025164</v>
      </c>
    </row>
    <row r="868" spans="2:37" x14ac:dyDescent="0.3">
      <c r="B868" s="4" t="s">
        <v>52</v>
      </c>
      <c r="C868" s="4">
        <v>860</v>
      </c>
      <c r="D868" s="4">
        <v>271</v>
      </c>
      <c r="E868" s="11">
        <v>66.8</v>
      </c>
      <c r="F868" s="17">
        <f t="shared" si="156"/>
        <v>0.2222222222222234</v>
      </c>
      <c r="G868" s="17">
        <f t="shared" si="157"/>
        <v>0.80000000000000426</v>
      </c>
      <c r="S868">
        <f t="shared" si="147"/>
        <v>0</v>
      </c>
      <c r="T868">
        <f t="shared" si="148"/>
        <v>66.8</v>
      </c>
      <c r="U868">
        <f t="shared" si="149"/>
        <v>18.555555555555554</v>
      </c>
      <c r="W868">
        <f t="shared" si="150"/>
        <v>220.00000000000117</v>
      </c>
      <c r="X868">
        <f t="shared" si="151"/>
        <v>135.9666</v>
      </c>
      <c r="Y868">
        <f t="shared" si="152"/>
        <v>186.29752932074442</v>
      </c>
      <c r="Z868">
        <f>Table1[[#This Row],[Accel (N)]]+Table1[[#This Row],[RR (N)]]+Table1[[#This Row],[Aero Drag (N)]]</f>
        <v>542.26412932074561</v>
      </c>
      <c r="AA868">
        <f>Table1[[#This Row],[Total (N)]]*((E868/3.6)/1000)</f>
        <v>10.062012177396056</v>
      </c>
      <c r="AB868">
        <f>Table1[[#This Row],[Power (kW)]]*1000</f>
        <v>10062.012177396056</v>
      </c>
      <c r="AC868">
        <f>(Table1[[#This Row],[Power (kW)]]*1000)*D868</f>
        <v>2726805.3000743315</v>
      </c>
      <c r="AD868" s="25">
        <f t="shared" si="153"/>
        <v>0</v>
      </c>
      <c r="AE868" s="25">
        <f t="shared" si="154"/>
        <v>10062.012177396056</v>
      </c>
      <c r="AF868" s="25">
        <f>SUM($AD$8:AD868)</f>
        <v>745872.27681063488</v>
      </c>
      <c r="AG868" s="25">
        <f>SUM($AE$8:AE868)</f>
        <v>2161675.4434185112</v>
      </c>
      <c r="AH868" s="25"/>
      <c r="AI868" s="38">
        <f>SUM($AD$598:AD868)</f>
        <v>362785.38670035952</v>
      </c>
      <c r="AJ868" s="38">
        <f>SUM($AE$598:AE868)</f>
        <v>1205048.7419489869</v>
      </c>
      <c r="AK868" s="38">
        <f t="shared" si="155"/>
        <v>253949.77069025164</v>
      </c>
    </row>
    <row r="869" spans="2:37" x14ac:dyDescent="0.3">
      <c r="B869" s="4" t="s">
        <v>52</v>
      </c>
      <c r="C869" s="4">
        <v>861</v>
      </c>
      <c r="D869" s="4">
        <v>272</v>
      </c>
      <c r="E869" s="11">
        <v>67.400000000000006</v>
      </c>
      <c r="F869" s="17">
        <f t="shared" si="156"/>
        <v>0.27777777777777779</v>
      </c>
      <c r="G869" s="17">
        <f t="shared" si="157"/>
        <v>1</v>
      </c>
      <c r="S869">
        <f t="shared" si="147"/>
        <v>0</v>
      </c>
      <c r="T869">
        <f t="shared" si="148"/>
        <v>67.400000000000006</v>
      </c>
      <c r="U869">
        <f t="shared" si="149"/>
        <v>18.722222222222225</v>
      </c>
      <c r="W869">
        <f t="shared" si="150"/>
        <v>275</v>
      </c>
      <c r="X869">
        <f t="shared" si="151"/>
        <v>135.9666</v>
      </c>
      <c r="Y869">
        <f t="shared" si="152"/>
        <v>189.65922144418619</v>
      </c>
      <c r="Z869">
        <f>Table1[[#This Row],[Accel (N)]]+Table1[[#This Row],[RR (N)]]+Table1[[#This Row],[Aero Drag (N)]]</f>
        <v>600.62582144418616</v>
      </c>
      <c r="AA869">
        <f>Table1[[#This Row],[Total (N)]]*((E869/3.6)/1000)</f>
        <v>11.245050101482819</v>
      </c>
      <c r="AB869">
        <f>Table1[[#This Row],[Power (kW)]]*1000</f>
        <v>11245.050101482819</v>
      </c>
      <c r="AC869">
        <f>(Table1[[#This Row],[Power (kW)]]*1000)*D869</f>
        <v>3058653.6276033269</v>
      </c>
      <c r="AD869" s="25">
        <f t="shared" si="153"/>
        <v>0</v>
      </c>
      <c r="AE869" s="25">
        <f t="shared" si="154"/>
        <v>11245.050101482819</v>
      </c>
      <c r="AF869" s="25">
        <f>SUM($AD$8:AD869)</f>
        <v>745872.27681063488</v>
      </c>
      <c r="AG869" s="25">
        <f>SUM($AE$8:AE869)</f>
        <v>2172920.493519994</v>
      </c>
      <c r="AH869" s="25"/>
      <c r="AI869" s="38">
        <f>SUM($AD$598:AD869)</f>
        <v>362785.38670035952</v>
      </c>
      <c r="AJ869" s="38">
        <f>SUM($AE$598:AE869)</f>
        <v>1216293.7920504697</v>
      </c>
      <c r="AK869" s="38">
        <f t="shared" si="155"/>
        <v>253949.77069025164</v>
      </c>
    </row>
    <row r="870" spans="2:37" x14ac:dyDescent="0.3">
      <c r="B870" s="4" t="s">
        <v>52</v>
      </c>
      <c r="C870" s="4">
        <v>862</v>
      </c>
      <c r="D870" s="4">
        <v>273</v>
      </c>
      <c r="E870" s="11">
        <v>68.8</v>
      </c>
      <c r="F870" s="17">
        <f t="shared" si="156"/>
        <v>0.51388888888888729</v>
      </c>
      <c r="G870" s="17">
        <f t="shared" si="157"/>
        <v>1.8499999999999943</v>
      </c>
      <c r="S870">
        <f t="shared" si="147"/>
        <v>0</v>
      </c>
      <c r="T870">
        <f t="shared" si="148"/>
        <v>68.8</v>
      </c>
      <c r="U870">
        <f t="shared" si="149"/>
        <v>19.111111111111111</v>
      </c>
      <c r="W870">
        <f t="shared" si="150"/>
        <v>508.74999999999841</v>
      </c>
      <c r="X870">
        <f t="shared" si="151"/>
        <v>135.9666</v>
      </c>
      <c r="Y870">
        <f t="shared" si="152"/>
        <v>197.62006911057779</v>
      </c>
      <c r="Z870">
        <f>Table1[[#This Row],[Accel (N)]]+Table1[[#This Row],[RR (N)]]+Table1[[#This Row],[Aero Drag (N)]]</f>
        <v>842.33666911057617</v>
      </c>
      <c r="AA870">
        <f>Table1[[#This Row],[Total (N)]]*((E870/3.6)/1000)</f>
        <v>16.097989676335455</v>
      </c>
      <c r="AB870">
        <f>Table1[[#This Row],[Power (kW)]]*1000</f>
        <v>16097.989676335455</v>
      </c>
      <c r="AC870">
        <f>(Table1[[#This Row],[Power (kW)]]*1000)*D870</f>
        <v>4394751.1816395791</v>
      </c>
      <c r="AD870" s="25">
        <f t="shared" si="153"/>
        <v>0</v>
      </c>
      <c r="AE870" s="25">
        <f t="shared" si="154"/>
        <v>16097.989676335455</v>
      </c>
      <c r="AF870" s="25">
        <f>SUM($AD$8:AD870)</f>
        <v>745872.27681063488</v>
      </c>
      <c r="AG870" s="25">
        <f>SUM($AE$8:AE870)</f>
        <v>2189018.4831963293</v>
      </c>
      <c r="AH870" s="25"/>
      <c r="AI870" s="38">
        <f>SUM($AD$598:AD870)</f>
        <v>362785.38670035952</v>
      </c>
      <c r="AJ870" s="38">
        <f>SUM($AE$598:AE870)</f>
        <v>1232391.781726805</v>
      </c>
      <c r="AK870" s="38">
        <f t="shared" si="155"/>
        <v>253949.77069025164</v>
      </c>
    </row>
    <row r="871" spans="2:37" x14ac:dyDescent="0.3">
      <c r="B871" s="4" t="s">
        <v>52</v>
      </c>
      <c r="C871" s="4">
        <v>863</v>
      </c>
      <c r="D871" s="4">
        <v>274</v>
      </c>
      <c r="E871" s="11">
        <v>71.099999999999994</v>
      </c>
      <c r="F871" s="17">
        <f t="shared" si="156"/>
        <v>0.4861111111111111</v>
      </c>
      <c r="G871" s="17">
        <f t="shared" si="157"/>
        <v>1.75</v>
      </c>
      <c r="S871">
        <f t="shared" si="147"/>
        <v>0</v>
      </c>
      <c r="T871">
        <f t="shared" si="148"/>
        <v>71.099999999999994</v>
      </c>
      <c r="U871">
        <f t="shared" si="149"/>
        <v>19.749999999999996</v>
      </c>
      <c r="W871">
        <f t="shared" si="150"/>
        <v>481.25</v>
      </c>
      <c r="X871">
        <f t="shared" si="151"/>
        <v>135.9666</v>
      </c>
      <c r="Y871">
        <f t="shared" si="152"/>
        <v>211.05389517316871</v>
      </c>
      <c r="Z871">
        <f>Table1[[#This Row],[Accel (N)]]+Table1[[#This Row],[RR (N)]]+Table1[[#This Row],[Aero Drag (N)]]</f>
        <v>828.27049517316868</v>
      </c>
      <c r="AA871">
        <f>Table1[[#This Row],[Total (N)]]*((E871/3.6)/1000)</f>
        <v>16.358342279670079</v>
      </c>
      <c r="AB871">
        <f>Table1[[#This Row],[Power (kW)]]*1000</f>
        <v>16358.34227967008</v>
      </c>
      <c r="AC871">
        <f>(Table1[[#This Row],[Power (kW)]]*1000)*D871</f>
        <v>4482185.784629602</v>
      </c>
      <c r="AD871" s="25">
        <f t="shared" si="153"/>
        <v>0</v>
      </c>
      <c r="AE871" s="25">
        <f t="shared" si="154"/>
        <v>16358.34227967008</v>
      </c>
      <c r="AF871" s="25">
        <f>SUM($AD$8:AD871)</f>
        <v>745872.27681063488</v>
      </c>
      <c r="AG871" s="25">
        <f>SUM($AE$8:AE871)</f>
        <v>2205376.8254759996</v>
      </c>
      <c r="AH871" s="25"/>
      <c r="AI871" s="38">
        <f>SUM($AD$598:AD871)</f>
        <v>362785.38670035952</v>
      </c>
      <c r="AJ871" s="38">
        <f>SUM($AE$598:AE871)</f>
        <v>1248750.1240064751</v>
      </c>
      <c r="AK871" s="38">
        <f t="shared" si="155"/>
        <v>253949.77069025164</v>
      </c>
    </row>
    <row r="872" spans="2:37" x14ac:dyDescent="0.3">
      <c r="B872" s="4" t="s">
        <v>52</v>
      </c>
      <c r="C872" s="4">
        <v>864</v>
      </c>
      <c r="D872" s="4">
        <v>275</v>
      </c>
      <c r="E872" s="11">
        <v>72.3</v>
      </c>
      <c r="F872" s="17">
        <f t="shared" si="156"/>
        <v>0.23611111111111149</v>
      </c>
      <c r="G872" s="17">
        <f t="shared" si="157"/>
        <v>0.85000000000000142</v>
      </c>
      <c r="S872">
        <f t="shared" si="147"/>
        <v>0</v>
      </c>
      <c r="T872">
        <f t="shared" si="148"/>
        <v>72.3</v>
      </c>
      <c r="U872">
        <f t="shared" si="149"/>
        <v>20.083333333333332</v>
      </c>
      <c r="W872">
        <f t="shared" si="150"/>
        <v>233.75000000000037</v>
      </c>
      <c r="X872">
        <f t="shared" si="151"/>
        <v>135.9666</v>
      </c>
      <c r="Y872">
        <f t="shared" si="152"/>
        <v>218.23819696901876</v>
      </c>
      <c r="Z872">
        <f>Table1[[#This Row],[Accel (N)]]+Table1[[#This Row],[RR (N)]]+Table1[[#This Row],[Aero Drag (N)]]</f>
        <v>587.95479696901907</v>
      </c>
      <c r="AA872">
        <f>Table1[[#This Row],[Total (N)]]*((E872/3.6)/1000)</f>
        <v>11.808092172461132</v>
      </c>
      <c r="AB872">
        <f>Table1[[#This Row],[Power (kW)]]*1000</f>
        <v>11808.092172461133</v>
      </c>
      <c r="AC872">
        <f>(Table1[[#This Row],[Power (kW)]]*1000)*D872</f>
        <v>3247225.3474268112</v>
      </c>
      <c r="AD872" s="25">
        <f t="shared" si="153"/>
        <v>0</v>
      </c>
      <c r="AE872" s="25">
        <f t="shared" si="154"/>
        <v>11808.092172461133</v>
      </c>
      <c r="AF872" s="25">
        <f>SUM($AD$8:AD872)</f>
        <v>745872.27681063488</v>
      </c>
      <c r="AG872" s="25">
        <f>SUM($AE$8:AE872)</f>
        <v>2217184.9176484607</v>
      </c>
      <c r="AH872" s="25"/>
      <c r="AI872" s="38">
        <f>SUM($AD$598:AD872)</f>
        <v>362785.38670035952</v>
      </c>
      <c r="AJ872" s="38">
        <f>SUM($AE$598:AE872)</f>
        <v>1260558.2161789362</v>
      </c>
      <c r="AK872" s="38">
        <f t="shared" si="155"/>
        <v>253949.77069025164</v>
      </c>
    </row>
    <row r="873" spans="2:37" x14ac:dyDescent="0.3">
      <c r="B873" s="4" t="s">
        <v>52</v>
      </c>
      <c r="C873" s="4">
        <v>865</v>
      </c>
      <c r="D873" s="4">
        <v>276</v>
      </c>
      <c r="E873" s="11">
        <v>72.8</v>
      </c>
      <c r="F873" s="17">
        <f t="shared" si="156"/>
        <v>0.15277777777777896</v>
      </c>
      <c r="G873" s="17">
        <f t="shared" si="157"/>
        <v>0.55000000000000426</v>
      </c>
      <c r="S873">
        <f t="shared" si="147"/>
        <v>0</v>
      </c>
      <c r="T873">
        <f t="shared" si="148"/>
        <v>72.8</v>
      </c>
      <c r="U873">
        <f t="shared" si="149"/>
        <v>20.222222222222221</v>
      </c>
      <c r="W873">
        <f t="shared" si="150"/>
        <v>151.25000000000117</v>
      </c>
      <c r="X873">
        <f t="shared" si="151"/>
        <v>135.9666</v>
      </c>
      <c r="Y873">
        <f t="shared" si="152"/>
        <v>221.26714336191111</v>
      </c>
      <c r="Z873">
        <f>Table1[[#This Row],[Accel (N)]]+Table1[[#This Row],[RR (N)]]+Table1[[#This Row],[Aero Drag (N)]]</f>
        <v>508.48374336191227</v>
      </c>
      <c r="AA873">
        <f>Table1[[#This Row],[Total (N)]]*((E873/3.6)/1000)</f>
        <v>10.282671254652003</v>
      </c>
      <c r="AB873">
        <f>Table1[[#This Row],[Power (kW)]]*1000</f>
        <v>10282.671254652003</v>
      </c>
      <c r="AC873">
        <f>(Table1[[#This Row],[Power (kW)]]*1000)*D873</f>
        <v>2838017.2662839526</v>
      </c>
      <c r="AD873" s="25">
        <f t="shared" si="153"/>
        <v>0</v>
      </c>
      <c r="AE873" s="25">
        <f t="shared" si="154"/>
        <v>10282.671254652003</v>
      </c>
      <c r="AF873" s="25">
        <f>SUM($AD$8:AD873)</f>
        <v>745872.27681063488</v>
      </c>
      <c r="AG873" s="25">
        <f>SUM($AE$8:AE873)</f>
        <v>2227467.5889031128</v>
      </c>
      <c r="AH873" s="25"/>
      <c r="AI873" s="38">
        <f>SUM($AD$598:AD873)</f>
        <v>362785.38670035952</v>
      </c>
      <c r="AJ873" s="38">
        <f>SUM($AE$598:AE873)</f>
        <v>1270840.8874335883</v>
      </c>
      <c r="AK873" s="38">
        <f t="shared" si="155"/>
        <v>253949.77069025164</v>
      </c>
    </row>
    <row r="874" spans="2:37" x14ac:dyDescent="0.3">
      <c r="B874" s="4" t="s">
        <v>52</v>
      </c>
      <c r="C874" s="4">
        <v>866</v>
      </c>
      <c r="D874" s="4">
        <v>277</v>
      </c>
      <c r="E874" s="11">
        <v>73.400000000000006</v>
      </c>
      <c r="F874" s="17">
        <f t="shared" si="156"/>
        <v>0.24999999999999961</v>
      </c>
      <c r="G874" s="17">
        <f t="shared" si="157"/>
        <v>0.89999999999999858</v>
      </c>
      <c r="S874">
        <f t="shared" si="147"/>
        <v>0</v>
      </c>
      <c r="T874">
        <f t="shared" si="148"/>
        <v>73.400000000000006</v>
      </c>
      <c r="U874">
        <f t="shared" si="149"/>
        <v>20.388888888888889</v>
      </c>
      <c r="W874">
        <f t="shared" si="150"/>
        <v>247.4999999999996</v>
      </c>
      <c r="X874">
        <f t="shared" si="151"/>
        <v>135.9666</v>
      </c>
      <c r="Y874">
        <f t="shared" si="152"/>
        <v>224.92943388685282</v>
      </c>
      <c r="Z874">
        <f>Table1[[#This Row],[Accel (N)]]+Table1[[#This Row],[RR (N)]]+Table1[[#This Row],[Aero Drag (N)]]</f>
        <v>608.39603388685248</v>
      </c>
      <c r="AA874">
        <f>Table1[[#This Row],[Total (N)]]*((E874/3.6)/1000)</f>
        <v>12.404519135359715</v>
      </c>
      <c r="AB874">
        <f>Table1[[#This Row],[Power (kW)]]*1000</f>
        <v>12404.519135359715</v>
      </c>
      <c r="AC874">
        <f>(Table1[[#This Row],[Power (kW)]]*1000)*D874</f>
        <v>3436051.8004946411</v>
      </c>
      <c r="AD874" s="25">
        <f t="shared" si="153"/>
        <v>0</v>
      </c>
      <c r="AE874" s="25">
        <f t="shared" si="154"/>
        <v>12404.519135359715</v>
      </c>
      <c r="AF874" s="25">
        <f>SUM($AD$8:AD874)</f>
        <v>745872.27681063488</v>
      </c>
      <c r="AG874" s="25">
        <f>SUM($AE$8:AE874)</f>
        <v>2239872.1080384725</v>
      </c>
      <c r="AH874" s="25"/>
      <c r="AI874" s="38">
        <f>SUM($AD$598:AD874)</f>
        <v>362785.38670035952</v>
      </c>
      <c r="AJ874" s="38">
        <f>SUM($AE$598:AE874)</f>
        <v>1283245.4065689479</v>
      </c>
      <c r="AK874" s="38">
        <f t="shared" si="155"/>
        <v>253949.77069025164</v>
      </c>
    </row>
    <row r="875" spans="2:37" x14ac:dyDescent="0.3">
      <c r="B875" s="4" t="s">
        <v>52</v>
      </c>
      <c r="C875" s="4">
        <v>867</v>
      </c>
      <c r="D875" s="4">
        <v>278</v>
      </c>
      <c r="E875" s="11">
        <v>74.599999999999994</v>
      </c>
      <c r="F875" s="17">
        <f t="shared" si="156"/>
        <v>0.36111111111111033</v>
      </c>
      <c r="G875" s="17">
        <f t="shared" si="157"/>
        <v>1.2999999999999972</v>
      </c>
      <c r="S875">
        <f t="shared" si="147"/>
        <v>0</v>
      </c>
      <c r="T875">
        <f t="shared" si="148"/>
        <v>74.599999999999994</v>
      </c>
      <c r="U875">
        <f t="shared" si="149"/>
        <v>20.722222222222221</v>
      </c>
      <c r="W875">
        <f t="shared" si="150"/>
        <v>357.4999999999992</v>
      </c>
      <c r="X875">
        <f t="shared" si="151"/>
        <v>135.9666</v>
      </c>
      <c r="Y875">
        <f t="shared" si="152"/>
        <v>232.34419445718612</v>
      </c>
      <c r="Z875">
        <f>Table1[[#This Row],[Accel (N)]]+Table1[[#This Row],[RR (N)]]+Table1[[#This Row],[Aero Drag (N)]]</f>
        <v>725.81079445718524</v>
      </c>
      <c r="AA875">
        <f>Table1[[#This Row],[Total (N)]]*((E875/3.6)/1000)</f>
        <v>15.04041257402945</v>
      </c>
      <c r="AB875">
        <f>Table1[[#This Row],[Power (kW)]]*1000</f>
        <v>15040.412574029449</v>
      </c>
      <c r="AC875">
        <f>(Table1[[#This Row],[Power (kW)]]*1000)*D875</f>
        <v>4181234.6955801868</v>
      </c>
      <c r="AD875" s="25">
        <f t="shared" si="153"/>
        <v>0</v>
      </c>
      <c r="AE875" s="25">
        <f t="shared" si="154"/>
        <v>15040.412574029449</v>
      </c>
      <c r="AF875" s="25">
        <f>SUM($AD$8:AD875)</f>
        <v>745872.27681063488</v>
      </c>
      <c r="AG875" s="25">
        <f>SUM($AE$8:AE875)</f>
        <v>2254912.520612502</v>
      </c>
      <c r="AH875" s="25"/>
      <c r="AI875" s="38">
        <f>SUM($AD$598:AD875)</f>
        <v>362785.38670035952</v>
      </c>
      <c r="AJ875" s="38">
        <f>SUM($AE$598:AE875)</f>
        <v>1298285.8191429775</v>
      </c>
      <c r="AK875" s="38">
        <f t="shared" si="155"/>
        <v>253949.77069025164</v>
      </c>
    </row>
    <row r="876" spans="2:37" x14ac:dyDescent="0.3">
      <c r="B876" s="4" t="s">
        <v>52</v>
      </c>
      <c r="C876" s="4">
        <v>868</v>
      </c>
      <c r="D876" s="4">
        <v>279</v>
      </c>
      <c r="E876" s="11">
        <v>76</v>
      </c>
      <c r="F876" s="17">
        <f t="shared" si="156"/>
        <v>0.27777777777777779</v>
      </c>
      <c r="G876" s="17">
        <f t="shared" si="157"/>
        <v>1</v>
      </c>
      <c r="S876">
        <f t="shared" si="147"/>
        <v>0</v>
      </c>
      <c r="T876">
        <f t="shared" si="148"/>
        <v>76</v>
      </c>
      <c r="U876">
        <f t="shared" si="149"/>
        <v>21.111111111111111</v>
      </c>
      <c r="W876">
        <f t="shared" si="150"/>
        <v>275</v>
      </c>
      <c r="X876">
        <f t="shared" si="151"/>
        <v>135.9666</v>
      </c>
      <c r="Y876">
        <f t="shared" si="152"/>
        <v>241.14671764777779</v>
      </c>
      <c r="Z876">
        <f>Table1[[#This Row],[Accel (N)]]+Table1[[#This Row],[RR (N)]]+Table1[[#This Row],[Aero Drag (N)]]</f>
        <v>652.11331764777776</v>
      </c>
      <c r="AA876">
        <f>Table1[[#This Row],[Total (N)]]*((E876/3.6)/1000)</f>
        <v>13.76683670589753</v>
      </c>
      <c r="AB876">
        <f>Table1[[#This Row],[Power (kW)]]*1000</f>
        <v>13766.836705897531</v>
      </c>
      <c r="AC876">
        <f>(Table1[[#This Row],[Power (kW)]]*1000)*D876</f>
        <v>3840947.4409454111</v>
      </c>
      <c r="AD876" s="25">
        <f t="shared" si="153"/>
        <v>0</v>
      </c>
      <c r="AE876" s="25">
        <f t="shared" si="154"/>
        <v>13766.836705897531</v>
      </c>
      <c r="AF876" s="25">
        <f>SUM($AD$8:AD876)</f>
        <v>745872.27681063488</v>
      </c>
      <c r="AG876" s="25">
        <f>SUM($AE$8:AE876)</f>
        <v>2268679.3573183995</v>
      </c>
      <c r="AH876" s="25"/>
      <c r="AI876" s="38">
        <f>SUM($AD$598:AD876)</f>
        <v>362785.38670035952</v>
      </c>
      <c r="AJ876" s="38">
        <f>SUM($AE$598:AE876)</f>
        <v>1312052.6558488749</v>
      </c>
      <c r="AK876" s="38">
        <f t="shared" si="155"/>
        <v>253949.77069025164</v>
      </c>
    </row>
    <row r="877" spans="2:37" x14ac:dyDescent="0.3">
      <c r="B877" s="4" t="s">
        <v>52</v>
      </c>
      <c r="C877" s="4">
        <v>869</v>
      </c>
      <c r="D877" s="4">
        <v>280</v>
      </c>
      <c r="E877" s="11">
        <v>76.599999999999994</v>
      </c>
      <c r="F877" s="17">
        <f t="shared" si="156"/>
        <v>6.9444444444444448E-2</v>
      </c>
      <c r="G877" s="17">
        <f t="shared" si="157"/>
        <v>0.25</v>
      </c>
      <c r="S877">
        <f t="shared" si="147"/>
        <v>0</v>
      </c>
      <c r="T877">
        <f t="shared" si="148"/>
        <v>76.599999999999994</v>
      </c>
      <c r="U877">
        <f t="shared" si="149"/>
        <v>21.277777777777775</v>
      </c>
      <c r="W877">
        <f t="shared" si="150"/>
        <v>68.75</v>
      </c>
      <c r="X877">
        <f t="shared" si="151"/>
        <v>135.9666</v>
      </c>
      <c r="Y877">
        <f t="shared" si="152"/>
        <v>244.9693273201861</v>
      </c>
      <c r="Z877">
        <f>Table1[[#This Row],[Accel (N)]]+Table1[[#This Row],[RR (N)]]+Table1[[#This Row],[Aero Drag (N)]]</f>
        <v>449.68592732018612</v>
      </c>
      <c r="AA877">
        <f>Table1[[#This Row],[Total (N)]]*((E877/3.6)/1000)</f>
        <v>9.5683172313128466</v>
      </c>
      <c r="AB877">
        <f>Table1[[#This Row],[Power (kW)]]*1000</f>
        <v>9568.3172313128471</v>
      </c>
      <c r="AC877">
        <f>(Table1[[#This Row],[Power (kW)]]*1000)*D877</f>
        <v>2679128.824767597</v>
      </c>
      <c r="AD877" s="25">
        <f t="shared" si="153"/>
        <v>0</v>
      </c>
      <c r="AE877" s="25">
        <f t="shared" si="154"/>
        <v>9568.3172313128471</v>
      </c>
      <c r="AF877" s="25">
        <f>SUM($AD$8:AD877)</f>
        <v>745872.27681063488</v>
      </c>
      <c r="AG877" s="25">
        <f>SUM($AE$8:AE877)</f>
        <v>2278247.6745497123</v>
      </c>
      <c r="AH877" s="25"/>
      <c r="AI877" s="38">
        <f>SUM($AD$598:AD877)</f>
        <v>362785.38670035952</v>
      </c>
      <c r="AJ877" s="38">
        <f>SUM($AE$598:AE877)</f>
        <v>1321620.9730801878</v>
      </c>
      <c r="AK877" s="38">
        <f t="shared" si="155"/>
        <v>253949.77069025164</v>
      </c>
    </row>
    <row r="878" spans="2:37" x14ac:dyDescent="0.3">
      <c r="B878" s="4" t="s">
        <v>52</v>
      </c>
      <c r="C878" s="4">
        <v>870</v>
      </c>
      <c r="D878" s="4">
        <v>281</v>
      </c>
      <c r="E878" s="11">
        <v>76.5</v>
      </c>
      <c r="F878" s="17">
        <f t="shared" si="156"/>
        <v>-5.5555555555554373E-2</v>
      </c>
      <c r="G878" s="17">
        <f t="shared" si="157"/>
        <v>-0.19999999999999574</v>
      </c>
      <c r="S878">
        <f t="shared" si="147"/>
        <v>0</v>
      </c>
      <c r="T878">
        <f t="shared" si="148"/>
        <v>76.5</v>
      </c>
      <c r="U878">
        <f t="shared" si="149"/>
        <v>21.25</v>
      </c>
      <c r="W878">
        <f t="shared" si="150"/>
        <v>-54.999999999998828</v>
      </c>
      <c r="X878">
        <f t="shared" si="151"/>
        <v>135.9666</v>
      </c>
      <c r="Y878">
        <f t="shared" si="152"/>
        <v>244.33013821921878</v>
      </c>
      <c r="Z878">
        <f>Table1[[#This Row],[Accel (N)]]+Table1[[#This Row],[RR (N)]]+Table1[[#This Row],[Aero Drag (N)]]</f>
        <v>325.29673821921995</v>
      </c>
      <c r="AA878">
        <f>Table1[[#This Row],[Total (N)]]*((E878/3.6)/1000)</f>
        <v>6.9125556871584246</v>
      </c>
      <c r="AB878">
        <f>Table1[[#This Row],[Power (kW)]]*1000</f>
        <v>6912.5556871584249</v>
      </c>
      <c r="AC878">
        <f>(Table1[[#This Row],[Power (kW)]]*1000)*D878</f>
        <v>1942428.1480915174</v>
      </c>
      <c r="AD878" s="25">
        <f t="shared" si="153"/>
        <v>0</v>
      </c>
      <c r="AE878" s="25">
        <f t="shared" si="154"/>
        <v>6912.5556871584249</v>
      </c>
      <c r="AF878" s="25">
        <f>SUM($AD$8:AD878)</f>
        <v>745872.27681063488</v>
      </c>
      <c r="AG878" s="25">
        <f>SUM($AE$8:AE878)</f>
        <v>2285160.2302368707</v>
      </c>
      <c r="AH878" s="25"/>
      <c r="AI878" s="38">
        <f>SUM($AD$598:AD878)</f>
        <v>362785.38670035952</v>
      </c>
      <c r="AJ878" s="38">
        <f>SUM($AE$598:AE878)</f>
        <v>1328533.5287673462</v>
      </c>
      <c r="AK878" s="38">
        <f t="shared" si="155"/>
        <v>253949.77069025164</v>
      </c>
    </row>
    <row r="879" spans="2:37" x14ac:dyDescent="0.3">
      <c r="B879" s="4" t="s">
        <v>52</v>
      </c>
      <c r="C879" s="4">
        <v>871</v>
      </c>
      <c r="D879" s="4">
        <v>282</v>
      </c>
      <c r="E879" s="11">
        <v>76.2</v>
      </c>
      <c r="F879" s="17">
        <f t="shared" si="156"/>
        <v>-9.7222222222222612E-2</v>
      </c>
      <c r="G879" s="17">
        <f t="shared" si="157"/>
        <v>-0.35000000000000142</v>
      </c>
      <c r="S879">
        <f t="shared" si="147"/>
        <v>0</v>
      </c>
      <c r="T879">
        <f t="shared" si="148"/>
        <v>76.2</v>
      </c>
      <c r="U879">
        <f t="shared" si="149"/>
        <v>21.166666666666668</v>
      </c>
      <c r="W879">
        <f t="shared" si="150"/>
        <v>-96.250000000000384</v>
      </c>
      <c r="X879">
        <f t="shared" si="151"/>
        <v>135.9666</v>
      </c>
      <c r="Y879">
        <f t="shared" si="152"/>
        <v>242.41758088967507</v>
      </c>
      <c r="Z879">
        <f>Table1[[#This Row],[Accel (N)]]+Table1[[#This Row],[RR (N)]]+Table1[[#This Row],[Aero Drag (N)]]</f>
        <v>282.13418088967467</v>
      </c>
      <c r="AA879">
        <f>Table1[[#This Row],[Total (N)]]*((E879/3.6)/1000)</f>
        <v>5.9718401621647805</v>
      </c>
      <c r="AB879">
        <f>Table1[[#This Row],[Power (kW)]]*1000</f>
        <v>5971.8401621647808</v>
      </c>
      <c r="AC879">
        <f>(Table1[[#This Row],[Power (kW)]]*1000)*D879</f>
        <v>1684058.9257304682</v>
      </c>
      <c r="AD879" s="25">
        <f t="shared" si="153"/>
        <v>0</v>
      </c>
      <c r="AE879" s="25">
        <f t="shared" si="154"/>
        <v>5971.8401621647808</v>
      </c>
      <c r="AF879" s="25">
        <f>SUM($AD$8:AD879)</f>
        <v>745872.27681063488</v>
      </c>
      <c r="AG879" s="25">
        <f>SUM($AE$8:AE879)</f>
        <v>2291132.0703990357</v>
      </c>
      <c r="AH879" s="25"/>
      <c r="AI879" s="38">
        <f>SUM($AD$598:AD879)</f>
        <v>362785.38670035952</v>
      </c>
      <c r="AJ879" s="38">
        <f>SUM($AE$598:AE879)</f>
        <v>1334505.3689295109</v>
      </c>
      <c r="AK879" s="38">
        <f t="shared" si="155"/>
        <v>253949.77069025164</v>
      </c>
    </row>
    <row r="880" spans="2:37" x14ac:dyDescent="0.3">
      <c r="B880" s="4" t="s">
        <v>52</v>
      </c>
      <c r="C880" s="4">
        <v>872</v>
      </c>
      <c r="D880" s="4">
        <v>283</v>
      </c>
      <c r="E880" s="11">
        <v>75.8</v>
      </c>
      <c r="F880" s="17">
        <f t="shared" si="156"/>
        <v>-0.11111111111111072</v>
      </c>
      <c r="G880" s="17">
        <f t="shared" si="157"/>
        <v>-0.39999999999999858</v>
      </c>
      <c r="S880">
        <f t="shared" si="147"/>
        <v>0</v>
      </c>
      <c r="T880">
        <f t="shared" si="148"/>
        <v>75.8</v>
      </c>
      <c r="U880">
        <f t="shared" si="149"/>
        <v>21.055555555555554</v>
      </c>
      <c r="W880">
        <f t="shared" si="150"/>
        <v>-109.9999999999996</v>
      </c>
      <c r="X880">
        <f t="shared" si="151"/>
        <v>135.9666</v>
      </c>
      <c r="Y880">
        <f t="shared" si="152"/>
        <v>239.87919438811943</v>
      </c>
      <c r="Z880">
        <f>Table1[[#This Row],[Accel (N)]]+Table1[[#This Row],[RR (N)]]+Table1[[#This Row],[Aero Drag (N)]]</f>
        <v>265.84579438811983</v>
      </c>
      <c r="AA880">
        <f>Table1[[#This Row],[Total (N)]]*((E880/3.6)/1000)</f>
        <v>5.5975308929498553</v>
      </c>
      <c r="AB880">
        <f>Table1[[#This Row],[Power (kW)]]*1000</f>
        <v>5597.5308929498551</v>
      </c>
      <c r="AC880">
        <f>(Table1[[#This Row],[Power (kW)]]*1000)*D880</f>
        <v>1584101.2427048089</v>
      </c>
      <c r="AD880" s="25">
        <f t="shared" si="153"/>
        <v>0</v>
      </c>
      <c r="AE880" s="25">
        <f t="shared" si="154"/>
        <v>5597.5308929498551</v>
      </c>
      <c r="AF880" s="25">
        <f>SUM($AD$8:AD880)</f>
        <v>745872.27681063488</v>
      </c>
      <c r="AG880" s="25">
        <f>SUM($AE$8:AE880)</f>
        <v>2296729.6012919857</v>
      </c>
      <c r="AH880" s="25"/>
      <c r="AI880" s="38">
        <f>SUM($AD$598:AD880)</f>
        <v>362785.38670035952</v>
      </c>
      <c r="AJ880" s="38">
        <f>SUM($AE$598:AE880)</f>
        <v>1340102.8998224607</v>
      </c>
      <c r="AK880" s="38">
        <f t="shared" si="155"/>
        <v>253949.77069025164</v>
      </c>
    </row>
    <row r="881" spans="2:37" x14ac:dyDescent="0.3">
      <c r="B881" s="4" t="s">
        <v>52</v>
      </c>
      <c r="C881" s="4">
        <v>873</v>
      </c>
      <c r="D881" s="4">
        <v>284</v>
      </c>
      <c r="E881" s="11">
        <v>75.400000000000006</v>
      </c>
      <c r="F881" s="17">
        <f t="shared" si="156"/>
        <v>-0.1388888888888889</v>
      </c>
      <c r="G881" s="17">
        <f t="shared" si="157"/>
        <v>-0.5</v>
      </c>
      <c r="S881">
        <f t="shared" si="147"/>
        <v>0</v>
      </c>
      <c r="T881">
        <f t="shared" si="148"/>
        <v>75.400000000000006</v>
      </c>
      <c r="U881">
        <f t="shared" si="149"/>
        <v>20.944444444444446</v>
      </c>
      <c r="W881">
        <f t="shared" si="150"/>
        <v>-137.5</v>
      </c>
      <c r="X881">
        <f t="shared" si="151"/>
        <v>135.9666</v>
      </c>
      <c r="Y881">
        <f t="shared" si="152"/>
        <v>237.35416781551953</v>
      </c>
      <c r="Z881">
        <f>Table1[[#This Row],[Accel (N)]]+Table1[[#This Row],[RR (N)]]+Table1[[#This Row],[Aero Drag (N)]]</f>
        <v>235.82076781551953</v>
      </c>
      <c r="AA881">
        <f>Table1[[#This Row],[Total (N)]]*((E881/3.6)/1000)</f>
        <v>4.9391349703583813</v>
      </c>
      <c r="AB881">
        <f>Table1[[#This Row],[Power (kW)]]*1000</f>
        <v>4939.134970358381</v>
      </c>
      <c r="AC881">
        <f>(Table1[[#This Row],[Power (kW)]]*1000)*D881</f>
        <v>1402714.3315817802</v>
      </c>
      <c r="AD881" s="25">
        <f t="shared" si="153"/>
        <v>0</v>
      </c>
      <c r="AE881" s="25">
        <f t="shared" si="154"/>
        <v>4939.134970358381</v>
      </c>
      <c r="AF881" s="25">
        <f>SUM($AD$8:AD881)</f>
        <v>745872.27681063488</v>
      </c>
      <c r="AG881" s="25">
        <f>SUM($AE$8:AE881)</f>
        <v>2301668.7362623443</v>
      </c>
      <c r="AH881" s="25"/>
      <c r="AI881" s="38">
        <f>SUM($AD$598:AD881)</f>
        <v>362785.38670035952</v>
      </c>
      <c r="AJ881" s="38">
        <f>SUM($AE$598:AE881)</f>
        <v>1345042.0347928191</v>
      </c>
      <c r="AK881" s="38">
        <f t="shared" si="155"/>
        <v>253949.77069025164</v>
      </c>
    </row>
    <row r="882" spans="2:37" x14ac:dyDescent="0.3">
      <c r="B882" s="4" t="s">
        <v>52</v>
      </c>
      <c r="C882" s="4">
        <v>874</v>
      </c>
      <c r="D882" s="4">
        <v>285</v>
      </c>
      <c r="E882" s="11">
        <v>74.8</v>
      </c>
      <c r="F882" s="17">
        <f t="shared" si="156"/>
        <v>-0.20833333333333331</v>
      </c>
      <c r="G882" s="17">
        <f t="shared" si="157"/>
        <v>-0.75</v>
      </c>
      <c r="S882">
        <f t="shared" si="147"/>
        <v>0</v>
      </c>
      <c r="T882">
        <f t="shared" si="148"/>
        <v>74.8</v>
      </c>
      <c r="U882">
        <f t="shared" si="149"/>
        <v>20.777777777777775</v>
      </c>
      <c r="W882">
        <f t="shared" si="150"/>
        <v>-206.24999999999997</v>
      </c>
      <c r="X882">
        <f t="shared" si="151"/>
        <v>135.9666</v>
      </c>
      <c r="Y882">
        <f t="shared" si="152"/>
        <v>233.59167782341109</v>
      </c>
      <c r="Z882">
        <f>Table1[[#This Row],[Accel (N)]]+Table1[[#This Row],[RR (N)]]+Table1[[#This Row],[Aero Drag (N)]]</f>
        <v>163.30827782341112</v>
      </c>
      <c r="AA882">
        <f>Table1[[#This Row],[Total (N)]]*((E882/3.6)/1000)</f>
        <v>3.3931831058864304</v>
      </c>
      <c r="AB882">
        <f>Table1[[#This Row],[Power (kW)]]*1000</f>
        <v>3393.1831058864304</v>
      </c>
      <c r="AC882">
        <f>(Table1[[#This Row],[Power (kW)]]*1000)*D882</f>
        <v>967057.18517763272</v>
      </c>
      <c r="AD882" s="25">
        <f t="shared" si="153"/>
        <v>0</v>
      </c>
      <c r="AE882" s="25">
        <f t="shared" si="154"/>
        <v>3393.1831058864304</v>
      </c>
      <c r="AF882" s="25">
        <f>SUM($AD$8:AD882)</f>
        <v>745872.27681063488</v>
      </c>
      <c r="AG882" s="25">
        <f>SUM($AE$8:AE882)</f>
        <v>2305061.9193682307</v>
      </c>
      <c r="AH882" s="25"/>
      <c r="AI882" s="38">
        <f>SUM($AD$598:AD882)</f>
        <v>362785.38670035952</v>
      </c>
      <c r="AJ882" s="38">
        <f>SUM($AE$598:AE882)</f>
        <v>1348435.2178987055</v>
      </c>
      <c r="AK882" s="38">
        <f t="shared" si="155"/>
        <v>253949.77069025164</v>
      </c>
    </row>
    <row r="883" spans="2:37" x14ac:dyDescent="0.3">
      <c r="B883" s="4" t="s">
        <v>52</v>
      </c>
      <c r="C883" s="4">
        <v>875</v>
      </c>
      <c r="D883" s="4">
        <v>286</v>
      </c>
      <c r="E883" s="11">
        <v>73.900000000000006</v>
      </c>
      <c r="F883" s="17">
        <f t="shared" si="156"/>
        <v>-0.29166666666666585</v>
      </c>
      <c r="G883" s="17">
        <f t="shared" si="157"/>
        <v>-1.0499999999999972</v>
      </c>
      <c r="S883">
        <f t="shared" si="147"/>
        <v>0</v>
      </c>
      <c r="T883">
        <f t="shared" si="148"/>
        <v>73.900000000000006</v>
      </c>
      <c r="U883">
        <f t="shared" si="149"/>
        <v>20.527777777777779</v>
      </c>
      <c r="W883">
        <f t="shared" si="150"/>
        <v>-288.7499999999992</v>
      </c>
      <c r="X883">
        <f t="shared" si="151"/>
        <v>135.9666</v>
      </c>
      <c r="Y883">
        <f t="shared" si="152"/>
        <v>228.00430503552991</v>
      </c>
      <c r="Z883">
        <f>Table1[[#This Row],[Accel (N)]]+Table1[[#This Row],[RR (N)]]+Table1[[#This Row],[Aero Drag (N)]]</f>
        <v>75.220905035530706</v>
      </c>
      <c r="AA883">
        <f>Table1[[#This Row],[Total (N)]]*((E883/3.6)/1000)</f>
        <v>1.5441180228127001</v>
      </c>
      <c r="AB883">
        <f>Table1[[#This Row],[Power (kW)]]*1000</f>
        <v>1544.1180228127</v>
      </c>
      <c r="AC883">
        <f>(Table1[[#This Row],[Power (kW)]]*1000)*D883</f>
        <v>441617.75452443218</v>
      </c>
      <c r="AD883" s="25">
        <f t="shared" si="153"/>
        <v>0</v>
      </c>
      <c r="AE883" s="25">
        <f t="shared" si="154"/>
        <v>1544.1180228127</v>
      </c>
      <c r="AF883" s="25">
        <f>SUM($AD$8:AD883)</f>
        <v>745872.27681063488</v>
      </c>
      <c r="AG883" s="25">
        <f>SUM($AE$8:AE883)</f>
        <v>2306606.0373910433</v>
      </c>
      <c r="AH883" s="25"/>
      <c r="AI883" s="38">
        <f>SUM($AD$598:AD883)</f>
        <v>362785.38670035952</v>
      </c>
      <c r="AJ883" s="38">
        <f>SUM($AE$598:AE883)</f>
        <v>1349979.3359215183</v>
      </c>
      <c r="AK883" s="38">
        <f t="shared" si="155"/>
        <v>253949.77069025164</v>
      </c>
    </row>
    <row r="884" spans="2:37" x14ac:dyDescent="0.3">
      <c r="B884" s="4" t="s">
        <v>52</v>
      </c>
      <c r="C884" s="4">
        <v>876</v>
      </c>
      <c r="D884" s="4">
        <v>287</v>
      </c>
      <c r="E884" s="11">
        <v>72.7</v>
      </c>
      <c r="F884" s="17">
        <f t="shared" si="156"/>
        <v>-0.36111111111111227</v>
      </c>
      <c r="G884" s="17">
        <f t="shared" si="157"/>
        <v>-1.3000000000000043</v>
      </c>
      <c r="S884">
        <f t="shared" si="147"/>
        <v>0</v>
      </c>
      <c r="T884">
        <f t="shared" si="148"/>
        <v>72.7</v>
      </c>
      <c r="U884">
        <f t="shared" si="149"/>
        <v>20.194444444444446</v>
      </c>
      <c r="W884">
        <f t="shared" si="150"/>
        <v>-357.50000000000114</v>
      </c>
      <c r="X884">
        <f t="shared" si="151"/>
        <v>135.9666</v>
      </c>
      <c r="Y884">
        <f t="shared" si="152"/>
        <v>220.65968409221327</v>
      </c>
      <c r="Z884">
        <f>Table1[[#This Row],[Accel (N)]]+Table1[[#This Row],[RR (N)]]+Table1[[#This Row],[Aero Drag (N)]]</f>
        <v>-0.87371590778786867</v>
      </c>
      <c r="AA884">
        <f>Table1[[#This Row],[Total (N)]]*((E884/3.6)/1000)</f>
        <v>-1.7644207360049461E-2</v>
      </c>
      <c r="AB884">
        <f>Table1[[#This Row],[Power (kW)]]*1000</f>
        <v>-17.64420736004946</v>
      </c>
      <c r="AC884">
        <f>(Table1[[#This Row],[Power (kW)]]*1000)*D884</f>
        <v>-5063.887512334195</v>
      </c>
      <c r="AD884" s="25">
        <f t="shared" si="153"/>
        <v>17.64420736004946</v>
      </c>
      <c r="AE884" s="25">
        <f t="shared" si="154"/>
        <v>0</v>
      </c>
      <c r="AF884" s="25">
        <f>SUM($AD$8:AD884)</f>
        <v>745889.92101799499</v>
      </c>
      <c r="AG884" s="25">
        <f>SUM($AE$8:AE884)</f>
        <v>2306606.0373910433</v>
      </c>
      <c r="AH884" s="25"/>
      <c r="AI884" s="38">
        <f>SUM($AD$598:AD884)</f>
        <v>362803.03090771957</v>
      </c>
      <c r="AJ884" s="38">
        <f>SUM($AE$598:AE884)</f>
        <v>1349979.3359215183</v>
      </c>
      <c r="AK884" s="38">
        <f t="shared" si="155"/>
        <v>253962.12163540369</v>
      </c>
    </row>
    <row r="885" spans="2:37" x14ac:dyDescent="0.3">
      <c r="B885" s="4" t="s">
        <v>52</v>
      </c>
      <c r="C885" s="4">
        <v>877</v>
      </c>
      <c r="D885" s="4">
        <v>288</v>
      </c>
      <c r="E885" s="11">
        <v>71.3</v>
      </c>
      <c r="F885" s="17">
        <f t="shared" si="156"/>
        <v>-0.31944444444444403</v>
      </c>
      <c r="G885" s="17">
        <f t="shared" si="157"/>
        <v>-1.1499999999999986</v>
      </c>
      <c r="S885">
        <f t="shared" si="147"/>
        <v>0</v>
      </c>
      <c r="T885">
        <f t="shared" si="148"/>
        <v>71.3</v>
      </c>
      <c r="U885">
        <f t="shared" si="149"/>
        <v>19.805555555555554</v>
      </c>
      <c r="W885">
        <f t="shared" si="150"/>
        <v>-316.2499999999996</v>
      </c>
      <c r="X885">
        <f t="shared" si="151"/>
        <v>135.9666</v>
      </c>
      <c r="Y885">
        <f t="shared" si="152"/>
        <v>212.24292885021319</v>
      </c>
      <c r="Z885">
        <f>Table1[[#This Row],[Accel (N)]]+Table1[[#This Row],[RR (N)]]+Table1[[#This Row],[Aero Drag (N)]]</f>
        <v>31.959528850213587</v>
      </c>
      <c r="AA885">
        <f>Table1[[#This Row],[Total (N)]]*((E885/3.6)/1000)</f>
        <v>0.63297622417228561</v>
      </c>
      <c r="AB885">
        <f>Table1[[#This Row],[Power (kW)]]*1000</f>
        <v>632.97622417228558</v>
      </c>
      <c r="AC885">
        <f>(Table1[[#This Row],[Power (kW)]]*1000)*D885</f>
        <v>182297.15256161825</v>
      </c>
      <c r="AD885" s="25">
        <f t="shared" si="153"/>
        <v>0</v>
      </c>
      <c r="AE885" s="25">
        <f t="shared" si="154"/>
        <v>632.97622417228558</v>
      </c>
      <c r="AF885" s="25">
        <f>SUM($AD$8:AD885)</f>
        <v>745889.92101799499</v>
      </c>
      <c r="AG885" s="25">
        <f>SUM($AE$8:AE885)</f>
        <v>2307239.0136152157</v>
      </c>
      <c r="AH885" s="25"/>
      <c r="AI885" s="38">
        <f>SUM($AD$598:AD885)</f>
        <v>362803.03090771957</v>
      </c>
      <c r="AJ885" s="38">
        <f>SUM($AE$598:AE885)</f>
        <v>1350612.3121456907</v>
      </c>
      <c r="AK885" s="38">
        <f t="shared" si="155"/>
        <v>253962.12163540369</v>
      </c>
    </row>
    <row r="886" spans="2:37" x14ac:dyDescent="0.3">
      <c r="B886" s="4" t="s">
        <v>52</v>
      </c>
      <c r="C886" s="4">
        <v>878</v>
      </c>
      <c r="D886" s="4">
        <v>289</v>
      </c>
      <c r="E886" s="11">
        <v>70.400000000000006</v>
      </c>
      <c r="F886" s="17">
        <f t="shared" si="156"/>
        <v>-0.18055555555555516</v>
      </c>
      <c r="G886" s="17">
        <f t="shared" si="157"/>
        <v>-0.64999999999999858</v>
      </c>
      <c r="S886">
        <f t="shared" si="147"/>
        <v>0</v>
      </c>
      <c r="T886">
        <f t="shared" si="148"/>
        <v>70.400000000000006</v>
      </c>
      <c r="U886">
        <f t="shared" si="149"/>
        <v>19.555555555555557</v>
      </c>
      <c r="W886">
        <f t="shared" si="150"/>
        <v>-178.7499999999996</v>
      </c>
      <c r="X886">
        <f t="shared" si="151"/>
        <v>135.9666</v>
      </c>
      <c r="Y886">
        <f t="shared" si="152"/>
        <v>206.91857966364449</v>
      </c>
      <c r="Z886">
        <f>Table1[[#This Row],[Accel (N)]]+Table1[[#This Row],[RR (N)]]+Table1[[#This Row],[Aero Drag (N)]]</f>
        <v>164.13517966364489</v>
      </c>
      <c r="AA886">
        <f>Table1[[#This Row],[Total (N)]]*((E886/3.6)/1000)</f>
        <v>3.2097546245335007</v>
      </c>
      <c r="AB886">
        <f>Table1[[#This Row],[Power (kW)]]*1000</f>
        <v>3209.7546245335006</v>
      </c>
      <c r="AC886">
        <f>(Table1[[#This Row],[Power (kW)]]*1000)*D886</f>
        <v>927619.08649018174</v>
      </c>
      <c r="AD886" s="25">
        <f t="shared" si="153"/>
        <v>0</v>
      </c>
      <c r="AE886" s="25">
        <f t="shared" si="154"/>
        <v>3209.7546245335006</v>
      </c>
      <c r="AF886" s="25">
        <f>SUM($AD$8:AD886)</f>
        <v>745889.92101799499</v>
      </c>
      <c r="AG886" s="25">
        <f>SUM($AE$8:AE886)</f>
        <v>2310448.7682397491</v>
      </c>
      <c r="AH886" s="25"/>
      <c r="AI886" s="38">
        <f>SUM($AD$598:AD886)</f>
        <v>362803.03090771957</v>
      </c>
      <c r="AJ886" s="38">
        <f>SUM($AE$598:AE886)</f>
        <v>1353822.0667702241</v>
      </c>
      <c r="AK886" s="38">
        <f t="shared" si="155"/>
        <v>253962.12163540369</v>
      </c>
    </row>
    <row r="887" spans="2:37" x14ac:dyDescent="0.3">
      <c r="B887" s="4" t="s">
        <v>52</v>
      </c>
      <c r="C887" s="4">
        <v>879</v>
      </c>
      <c r="D887" s="4">
        <v>290</v>
      </c>
      <c r="E887" s="11">
        <v>70</v>
      </c>
      <c r="F887" s="17">
        <f t="shared" si="156"/>
        <v>-5.5555555555556344E-2</v>
      </c>
      <c r="G887" s="17">
        <f t="shared" si="157"/>
        <v>-0.20000000000000284</v>
      </c>
      <c r="S887">
        <f t="shared" si="147"/>
        <v>0</v>
      </c>
      <c r="T887">
        <f t="shared" si="148"/>
        <v>70</v>
      </c>
      <c r="U887">
        <f t="shared" si="149"/>
        <v>19.444444444444443</v>
      </c>
      <c r="W887">
        <f t="shared" si="150"/>
        <v>-55.000000000000782</v>
      </c>
      <c r="X887">
        <f t="shared" si="151"/>
        <v>135.9666</v>
      </c>
      <c r="Y887">
        <f t="shared" si="152"/>
        <v>204.57391213194444</v>
      </c>
      <c r="Z887">
        <f>Table1[[#This Row],[Accel (N)]]+Table1[[#This Row],[RR (N)]]+Table1[[#This Row],[Aero Drag (N)]]</f>
        <v>285.54051213194367</v>
      </c>
      <c r="AA887">
        <f>Table1[[#This Row],[Total (N)]]*((E887/3.6)/1000)</f>
        <v>5.5521766247877924</v>
      </c>
      <c r="AB887">
        <f>Table1[[#This Row],[Power (kW)]]*1000</f>
        <v>5552.1766247877922</v>
      </c>
      <c r="AC887">
        <f>(Table1[[#This Row],[Power (kW)]]*1000)*D887</f>
        <v>1610131.2211884598</v>
      </c>
      <c r="AD887" s="25">
        <f t="shared" si="153"/>
        <v>0</v>
      </c>
      <c r="AE887" s="25">
        <f t="shared" si="154"/>
        <v>5552.1766247877922</v>
      </c>
      <c r="AF887" s="25">
        <f>SUM($AD$8:AD887)</f>
        <v>745889.92101799499</v>
      </c>
      <c r="AG887" s="25">
        <f>SUM($AE$8:AE887)</f>
        <v>2316000.9448645371</v>
      </c>
      <c r="AH887" s="25"/>
      <c r="AI887" s="38">
        <f>SUM($AD$598:AD887)</f>
        <v>362803.03090771957</v>
      </c>
      <c r="AJ887" s="38">
        <f>SUM($AE$598:AE887)</f>
        <v>1359374.2433950119</v>
      </c>
      <c r="AK887" s="38">
        <f t="shared" si="155"/>
        <v>253962.12163540369</v>
      </c>
    </row>
    <row r="888" spans="2:37" x14ac:dyDescent="0.3">
      <c r="B888" s="4" t="s">
        <v>52</v>
      </c>
      <c r="C888" s="4">
        <v>880</v>
      </c>
      <c r="D888" s="4">
        <v>291</v>
      </c>
      <c r="E888" s="11">
        <v>70</v>
      </c>
      <c r="F888" s="17">
        <f t="shared" si="156"/>
        <v>-0.1388888888888889</v>
      </c>
      <c r="G888" s="17">
        <f t="shared" si="157"/>
        <v>-0.5</v>
      </c>
      <c r="S888">
        <f t="shared" si="147"/>
        <v>0</v>
      </c>
      <c r="T888">
        <f t="shared" si="148"/>
        <v>70</v>
      </c>
      <c r="U888">
        <f t="shared" si="149"/>
        <v>19.444444444444443</v>
      </c>
      <c r="W888">
        <f t="shared" si="150"/>
        <v>-137.5</v>
      </c>
      <c r="X888">
        <f t="shared" si="151"/>
        <v>135.9666</v>
      </c>
      <c r="Y888">
        <f t="shared" si="152"/>
        <v>204.57391213194444</v>
      </c>
      <c r="Z888">
        <f>Table1[[#This Row],[Accel (N)]]+Table1[[#This Row],[RR (N)]]+Table1[[#This Row],[Aero Drag (N)]]</f>
        <v>203.04051213194444</v>
      </c>
      <c r="AA888">
        <f>Table1[[#This Row],[Total (N)]]*((E888/3.6)/1000)</f>
        <v>3.9480099581211414</v>
      </c>
      <c r="AB888">
        <f>Table1[[#This Row],[Power (kW)]]*1000</f>
        <v>3948.0099581211416</v>
      </c>
      <c r="AC888">
        <f>(Table1[[#This Row],[Power (kW)]]*1000)*D888</f>
        <v>1148870.8978132522</v>
      </c>
      <c r="AD888" s="25">
        <f t="shared" si="153"/>
        <v>0</v>
      </c>
      <c r="AE888" s="25">
        <f t="shared" si="154"/>
        <v>3948.0099581211416</v>
      </c>
      <c r="AF888" s="25">
        <f>SUM($AD$8:AD888)</f>
        <v>745889.92101799499</v>
      </c>
      <c r="AG888" s="25">
        <f>SUM($AE$8:AE888)</f>
        <v>2319948.9548226581</v>
      </c>
      <c r="AH888" s="25"/>
      <c r="AI888" s="38">
        <f>SUM($AD$598:AD888)</f>
        <v>362803.03090771957</v>
      </c>
      <c r="AJ888" s="38">
        <f>SUM($AE$598:AE888)</f>
        <v>1363322.2533531331</v>
      </c>
      <c r="AK888" s="38">
        <f t="shared" si="155"/>
        <v>253962.12163540369</v>
      </c>
    </row>
    <row r="889" spans="2:37" x14ac:dyDescent="0.3">
      <c r="B889" s="4" t="s">
        <v>52</v>
      </c>
      <c r="C889" s="4">
        <v>881</v>
      </c>
      <c r="D889" s="4">
        <v>292</v>
      </c>
      <c r="E889" s="11">
        <v>69</v>
      </c>
      <c r="F889" s="17">
        <f t="shared" si="156"/>
        <v>-0.27777777777777779</v>
      </c>
      <c r="G889" s="17">
        <f t="shared" si="157"/>
        <v>-1</v>
      </c>
      <c r="S889">
        <f t="shared" si="147"/>
        <v>0</v>
      </c>
      <c r="T889">
        <f t="shared" si="148"/>
        <v>69</v>
      </c>
      <c r="U889">
        <f t="shared" si="149"/>
        <v>19.166666666666668</v>
      </c>
      <c r="W889">
        <f t="shared" si="150"/>
        <v>-275</v>
      </c>
      <c r="X889">
        <f t="shared" si="151"/>
        <v>135.9666</v>
      </c>
      <c r="Y889">
        <f t="shared" si="152"/>
        <v>198.77069299187505</v>
      </c>
      <c r="Z889">
        <f>Table1[[#This Row],[Accel (N)]]+Table1[[#This Row],[RR (N)]]+Table1[[#This Row],[Aero Drag (N)]]</f>
        <v>59.737292991875051</v>
      </c>
      <c r="AA889">
        <f>Table1[[#This Row],[Total (N)]]*((E889/3.6)/1000)</f>
        <v>1.1449647823442719</v>
      </c>
      <c r="AB889">
        <f>Table1[[#This Row],[Power (kW)]]*1000</f>
        <v>1144.964782344272</v>
      </c>
      <c r="AC889">
        <f>(Table1[[#This Row],[Power (kW)]]*1000)*D889</f>
        <v>334329.71644452738</v>
      </c>
      <c r="AD889" s="25">
        <f t="shared" si="153"/>
        <v>0</v>
      </c>
      <c r="AE889" s="25">
        <f t="shared" si="154"/>
        <v>1144.964782344272</v>
      </c>
      <c r="AF889" s="25">
        <f>SUM($AD$8:AD889)</f>
        <v>745889.92101799499</v>
      </c>
      <c r="AG889" s="25">
        <f>SUM($AE$8:AE889)</f>
        <v>2321093.9196050023</v>
      </c>
      <c r="AH889" s="25"/>
      <c r="AI889" s="38">
        <f>SUM($AD$598:AD889)</f>
        <v>362803.03090771957</v>
      </c>
      <c r="AJ889" s="38">
        <f>SUM($AE$598:AE889)</f>
        <v>1364467.2181354773</v>
      </c>
      <c r="AK889" s="38">
        <f t="shared" si="155"/>
        <v>253962.12163540369</v>
      </c>
    </row>
    <row r="890" spans="2:37" x14ac:dyDescent="0.3">
      <c r="B890" s="4" t="s">
        <v>52</v>
      </c>
      <c r="C890" s="4">
        <v>882</v>
      </c>
      <c r="D890" s="4">
        <v>293</v>
      </c>
      <c r="E890" s="11">
        <v>68</v>
      </c>
      <c r="F890" s="17">
        <f t="shared" si="156"/>
        <v>-0.1388888888888889</v>
      </c>
      <c r="G890" s="17">
        <f t="shared" si="157"/>
        <v>-0.5</v>
      </c>
      <c r="S890">
        <f t="shared" si="147"/>
        <v>0</v>
      </c>
      <c r="T890">
        <f t="shared" si="148"/>
        <v>68</v>
      </c>
      <c r="U890">
        <f t="shared" si="149"/>
        <v>18.888888888888889</v>
      </c>
      <c r="W890">
        <f t="shared" si="150"/>
        <v>-137.5</v>
      </c>
      <c r="X890">
        <f t="shared" si="151"/>
        <v>135.9666</v>
      </c>
      <c r="Y890">
        <f t="shared" si="152"/>
        <v>193.0509734077778</v>
      </c>
      <c r="Z890">
        <f>Table1[[#This Row],[Accel (N)]]+Table1[[#This Row],[RR (N)]]+Table1[[#This Row],[Aero Drag (N)]]</f>
        <v>191.5175734077778</v>
      </c>
      <c r="AA890">
        <f>Table1[[#This Row],[Total (N)]]*((E890/3.6)/1000)</f>
        <v>3.6175541643691362</v>
      </c>
      <c r="AB890">
        <f>Table1[[#This Row],[Power (kW)]]*1000</f>
        <v>3617.5541643691363</v>
      </c>
      <c r="AC890">
        <f>(Table1[[#This Row],[Power (kW)]]*1000)*D890</f>
        <v>1059943.3701601569</v>
      </c>
      <c r="AD890" s="25">
        <f t="shared" si="153"/>
        <v>0</v>
      </c>
      <c r="AE890" s="25">
        <f t="shared" si="154"/>
        <v>3617.5541643691363</v>
      </c>
      <c r="AF890" s="25">
        <f>SUM($AD$8:AD890)</f>
        <v>745889.92101799499</v>
      </c>
      <c r="AG890" s="25">
        <f>SUM($AE$8:AE890)</f>
        <v>2324711.4737693714</v>
      </c>
      <c r="AH890" s="25"/>
      <c r="AI890" s="38">
        <f>SUM($AD$598:AD890)</f>
        <v>362803.03090771957</v>
      </c>
      <c r="AJ890" s="38">
        <f>SUM($AE$598:AE890)</f>
        <v>1368084.7722998464</v>
      </c>
      <c r="AK890" s="38">
        <f t="shared" si="155"/>
        <v>253962.12163540369</v>
      </c>
    </row>
    <row r="891" spans="2:37" x14ac:dyDescent="0.3">
      <c r="B891" s="4" t="s">
        <v>52</v>
      </c>
      <c r="C891" s="4">
        <v>883</v>
      </c>
      <c r="D891" s="4">
        <v>294</v>
      </c>
      <c r="E891" s="11">
        <v>68</v>
      </c>
      <c r="F891" s="17">
        <f t="shared" si="156"/>
        <v>0</v>
      </c>
      <c r="G891" s="17">
        <f t="shared" si="157"/>
        <v>0</v>
      </c>
      <c r="S891">
        <f t="shared" si="147"/>
        <v>0</v>
      </c>
      <c r="T891">
        <f t="shared" si="148"/>
        <v>68</v>
      </c>
      <c r="U891">
        <f t="shared" si="149"/>
        <v>18.888888888888889</v>
      </c>
      <c r="W891">
        <f t="shared" si="150"/>
        <v>0</v>
      </c>
      <c r="X891">
        <f t="shared" si="151"/>
        <v>135.9666</v>
      </c>
      <c r="Y891">
        <f t="shared" si="152"/>
        <v>193.0509734077778</v>
      </c>
      <c r="Z891">
        <f>Table1[[#This Row],[Accel (N)]]+Table1[[#This Row],[RR (N)]]+Table1[[#This Row],[Aero Drag (N)]]</f>
        <v>329.01757340777783</v>
      </c>
      <c r="AA891">
        <f>Table1[[#This Row],[Total (N)]]*((E891/3.6)/1000)</f>
        <v>6.2147763865913594</v>
      </c>
      <c r="AB891">
        <f>Table1[[#This Row],[Power (kW)]]*1000</f>
        <v>6214.7763865913594</v>
      </c>
      <c r="AC891">
        <f>(Table1[[#This Row],[Power (kW)]]*1000)*D891</f>
        <v>1827144.2576578597</v>
      </c>
      <c r="AD891" s="25">
        <f t="shared" si="153"/>
        <v>0</v>
      </c>
      <c r="AE891" s="25">
        <f t="shared" si="154"/>
        <v>6214.7763865913594</v>
      </c>
      <c r="AF891" s="25">
        <f>SUM($AD$8:AD891)</f>
        <v>745889.92101799499</v>
      </c>
      <c r="AG891" s="25">
        <f>SUM($AE$8:AE891)</f>
        <v>2330926.2501559625</v>
      </c>
      <c r="AH891" s="25"/>
      <c r="AI891" s="38">
        <f>SUM($AD$598:AD891)</f>
        <v>362803.03090771957</v>
      </c>
      <c r="AJ891" s="38">
        <f>SUM($AE$598:AE891)</f>
        <v>1374299.5486864378</v>
      </c>
      <c r="AK891" s="38">
        <f t="shared" si="155"/>
        <v>253962.12163540369</v>
      </c>
    </row>
    <row r="892" spans="2:37" x14ac:dyDescent="0.3">
      <c r="B892" s="4" t="s">
        <v>52</v>
      </c>
      <c r="C892" s="4">
        <v>884</v>
      </c>
      <c r="D892" s="4">
        <v>295</v>
      </c>
      <c r="E892" s="11">
        <v>68</v>
      </c>
      <c r="F892" s="17">
        <f t="shared" si="156"/>
        <v>1.3888888888888099E-2</v>
      </c>
      <c r="G892" s="17">
        <f t="shared" si="157"/>
        <v>4.9999999999997158E-2</v>
      </c>
      <c r="S892">
        <f t="shared" si="147"/>
        <v>0</v>
      </c>
      <c r="T892">
        <f t="shared" si="148"/>
        <v>68</v>
      </c>
      <c r="U892">
        <f t="shared" si="149"/>
        <v>18.888888888888889</v>
      </c>
      <c r="W892">
        <f t="shared" si="150"/>
        <v>13.749999999999218</v>
      </c>
      <c r="X892">
        <f t="shared" si="151"/>
        <v>135.9666</v>
      </c>
      <c r="Y892">
        <f t="shared" si="152"/>
        <v>193.0509734077778</v>
      </c>
      <c r="Z892">
        <f>Table1[[#This Row],[Accel (N)]]+Table1[[#This Row],[RR (N)]]+Table1[[#This Row],[Aero Drag (N)]]</f>
        <v>342.76757340777704</v>
      </c>
      <c r="AA892">
        <f>Table1[[#This Row],[Total (N)]]*((E892/3.6)/1000)</f>
        <v>6.4744986088135663</v>
      </c>
      <c r="AB892">
        <f>Table1[[#This Row],[Power (kW)]]*1000</f>
        <v>6474.4986088135665</v>
      </c>
      <c r="AC892">
        <f>(Table1[[#This Row],[Power (kW)]]*1000)*D892</f>
        <v>1909977.0896000022</v>
      </c>
      <c r="AD892" s="25">
        <f t="shared" si="153"/>
        <v>0</v>
      </c>
      <c r="AE892" s="25">
        <f t="shared" si="154"/>
        <v>6474.4986088135665</v>
      </c>
      <c r="AF892" s="25">
        <f>SUM($AD$8:AD892)</f>
        <v>745889.92101799499</v>
      </c>
      <c r="AG892" s="25">
        <f>SUM($AE$8:AE892)</f>
        <v>2337400.7487647762</v>
      </c>
      <c r="AH892" s="25"/>
      <c r="AI892" s="38">
        <f>SUM($AD$598:AD892)</f>
        <v>362803.03090771957</v>
      </c>
      <c r="AJ892" s="38">
        <f>SUM($AE$598:AE892)</f>
        <v>1380774.0472952514</v>
      </c>
      <c r="AK892" s="38">
        <f t="shared" si="155"/>
        <v>253962.12163540369</v>
      </c>
    </row>
    <row r="893" spans="2:37" x14ac:dyDescent="0.3">
      <c r="B893" s="4" t="s">
        <v>52</v>
      </c>
      <c r="C893" s="4">
        <v>885</v>
      </c>
      <c r="D893" s="4">
        <v>296</v>
      </c>
      <c r="E893" s="11">
        <v>68.099999999999994</v>
      </c>
      <c r="F893" s="17">
        <f t="shared" si="156"/>
        <v>5.5555555555556344E-2</v>
      </c>
      <c r="G893" s="17">
        <f t="shared" si="157"/>
        <v>0.20000000000000284</v>
      </c>
      <c r="S893">
        <f t="shared" si="147"/>
        <v>0</v>
      </c>
      <c r="T893">
        <f t="shared" si="148"/>
        <v>68.099999999999994</v>
      </c>
      <c r="U893">
        <f t="shared" si="149"/>
        <v>18.916666666666664</v>
      </c>
      <c r="W893">
        <f t="shared" si="150"/>
        <v>55.000000000000782</v>
      </c>
      <c r="X893">
        <f t="shared" si="151"/>
        <v>135.9666</v>
      </c>
      <c r="Y893">
        <f t="shared" si="152"/>
        <v>193.61918788616873</v>
      </c>
      <c r="Z893">
        <f>Table1[[#This Row],[Accel (N)]]+Table1[[#This Row],[RR (N)]]+Table1[[#This Row],[Aero Drag (N)]]</f>
        <v>384.5857878861695</v>
      </c>
      <c r="AA893">
        <f>Table1[[#This Row],[Total (N)]]*((E893/3.6)/1000)</f>
        <v>7.2750811541800386</v>
      </c>
      <c r="AB893">
        <f>Table1[[#This Row],[Power (kW)]]*1000</f>
        <v>7275.0811541800385</v>
      </c>
      <c r="AC893">
        <f>(Table1[[#This Row],[Power (kW)]]*1000)*D893</f>
        <v>2153424.0216372912</v>
      </c>
      <c r="AD893" s="25">
        <f t="shared" si="153"/>
        <v>0</v>
      </c>
      <c r="AE893" s="25">
        <f t="shared" si="154"/>
        <v>7275.0811541800385</v>
      </c>
      <c r="AF893" s="25">
        <f>SUM($AD$8:AD893)</f>
        <v>745889.92101799499</v>
      </c>
      <c r="AG893" s="25">
        <f>SUM($AE$8:AE893)</f>
        <v>2344675.8299189564</v>
      </c>
      <c r="AH893" s="25"/>
      <c r="AI893" s="38">
        <f>SUM($AD$598:AD893)</f>
        <v>362803.03090771957</v>
      </c>
      <c r="AJ893" s="38">
        <f>SUM($AE$598:AE893)</f>
        <v>1388049.1284494314</v>
      </c>
      <c r="AK893" s="38">
        <f t="shared" si="155"/>
        <v>253962.12163540369</v>
      </c>
    </row>
    <row r="894" spans="2:37" x14ac:dyDescent="0.3">
      <c r="B894" s="4" t="s">
        <v>52</v>
      </c>
      <c r="C894" s="4">
        <v>886</v>
      </c>
      <c r="D894" s="4">
        <v>297</v>
      </c>
      <c r="E894" s="11">
        <v>68.400000000000006</v>
      </c>
      <c r="F894" s="17">
        <f t="shared" si="156"/>
        <v>6.9444444444444448E-2</v>
      </c>
      <c r="G894" s="17">
        <f t="shared" si="157"/>
        <v>0.25</v>
      </c>
      <c r="S894">
        <f t="shared" si="147"/>
        <v>0</v>
      </c>
      <c r="T894">
        <f t="shared" si="148"/>
        <v>68.400000000000006</v>
      </c>
      <c r="U894">
        <f t="shared" si="149"/>
        <v>19</v>
      </c>
      <c r="W894">
        <f t="shared" si="150"/>
        <v>68.75</v>
      </c>
      <c r="X894">
        <f t="shared" si="151"/>
        <v>135.9666</v>
      </c>
      <c r="Y894">
        <f t="shared" si="152"/>
        <v>195.32884129470003</v>
      </c>
      <c r="Z894">
        <f>Table1[[#This Row],[Accel (N)]]+Table1[[#This Row],[RR (N)]]+Table1[[#This Row],[Aero Drag (N)]]</f>
        <v>400.04544129470003</v>
      </c>
      <c r="AA894">
        <f>Table1[[#This Row],[Total (N)]]*((E894/3.6)/1000)</f>
        <v>7.6008633845993003</v>
      </c>
      <c r="AB894">
        <f>Table1[[#This Row],[Power (kW)]]*1000</f>
        <v>7600.8633845992999</v>
      </c>
      <c r="AC894">
        <f>(Table1[[#This Row],[Power (kW)]]*1000)*D894</f>
        <v>2257456.4252259922</v>
      </c>
      <c r="AD894" s="25">
        <f t="shared" si="153"/>
        <v>0</v>
      </c>
      <c r="AE894" s="25">
        <f t="shared" si="154"/>
        <v>7600.8633845992999</v>
      </c>
      <c r="AF894" s="25">
        <f>SUM($AD$8:AD894)</f>
        <v>745889.92101799499</v>
      </c>
      <c r="AG894" s="25">
        <f>SUM($AE$8:AE894)</f>
        <v>2352276.6933035557</v>
      </c>
      <c r="AH894" s="25"/>
      <c r="AI894" s="38">
        <f>SUM($AD$598:AD894)</f>
        <v>362803.03090771957</v>
      </c>
      <c r="AJ894" s="38">
        <f>SUM($AE$598:AE894)</f>
        <v>1395649.9918340307</v>
      </c>
      <c r="AK894" s="38">
        <f t="shared" si="155"/>
        <v>253962.12163540369</v>
      </c>
    </row>
    <row r="895" spans="2:37" x14ac:dyDescent="0.3">
      <c r="B895" s="4" t="s">
        <v>52</v>
      </c>
      <c r="C895" s="4">
        <v>887</v>
      </c>
      <c r="D895" s="4">
        <v>298</v>
      </c>
      <c r="E895" s="11">
        <v>68.599999999999994</v>
      </c>
      <c r="F895" s="17">
        <f t="shared" si="156"/>
        <v>4.1666666666666269E-2</v>
      </c>
      <c r="G895" s="17">
        <f t="shared" si="157"/>
        <v>0.14999999999999858</v>
      </c>
      <c r="S895">
        <f t="shared" si="147"/>
        <v>0</v>
      </c>
      <c r="T895">
        <f t="shared" si="148"/>
        <v>68.599999999999994</v>
      </c>
      <c r="U895">
        <f t="shared" si="149"/>
        <v>19.055555555555554</v>
      </c>
      <c r="W895">
        <f t="shared" si="150"/>
        <v>41.249999999999609</v>
      </c>
      <c r="X895">
        <f t="shared" si="151"/>
        <v>135.9666</v>
      </c>
      <c r="Y895">
        <f t="shared" si="152"/>
        <v>196.47278521151944</v>
      </c>
      <c r="Z895">
        <f>Table1[[#This Row],[Accel (N)]]+Table1[[#This Row],[RR (N)]]+Table1[[#This Row],[Aero Drag (N)]]</f>
        <v>373.68938521151904</v>
      </c>
      <c r="AA895">
        <f>Table1[[#This Row],[Total (N)]]*((E895/3.6)/1000)</f>
        <v>7.1208588404195012</v>
      </c>
      <c r="AB895">
        <f>Table1[[#This Row],[Power (kW)]]*1000</f>
        <v>7120.8588404195016</v>
      </c>
      <c r="AC895">
        <f>(Table1[[#This Row],[Power (kW)]]*1000)*D895</f>
        <v>2122015.9344450114</v>
      </c>
      <c r="AD895" s="25">
        <f t="shared" si="153"/>
        <v>0</v>
      </c>
      <c r="AE895" s="25">
        <f t="shared" si="154"/>
        <v>7120.8588404195016</v>
      </c>
      <c r="AF895" s="25">
        <f>SUM($AD$8:AD895)</f>
        <v>745889.92101799499</v>
      </c>
      <c r="AG895" s="25">
        <f>SUM($AE$8:AE895)</f>
        <v>2359397.5521439752</v>
      </c>
      <c r="AH895" s="25"/>
      <c r="AI895" s="38">
        <f>SUM($AD$598:AD895)</f>
        <v>362803.03090771957</v>
      </c>
      <c r="AJ895" s="38">
        <f>SUM($AE$598:AE895)</f>
        <v>1402770.8506744502</v>
      </c>
      <c r="AK895" s="38">
        <f t="shared" si="155"/>
        <v>253962.12163540369</v>
      </c>
    </row>
    <row r="896" spans="2:37" x14ac:dyDescent="0.3">
      <c r="B896" s="4" t="s">
        <v>52</v>
      </c>
      <c r="C896" s="4">
        <v>888</v>
      </c>
      <c r="D896" s="4">
        <v>299</v>
      </c>
      <c r="E896" s="11">
        <v>68.7</v>
      </c>
      <c r="F896" s="17">
        <f t="shared" si="156"/>
        <v>-1.3888888888888099E-2</v>
      </c>
      <c r="G896" s="17">
        <f t="shared" si="157"/>
        <v>-4.9999999999997158E-2</v>
      </c>
      <c r="S896">
        <f t="shared" si="147"/>
        <v>0</v>
      </c>
      <c r="T896">
        <f t="shared" si="148"/>
        <v>68.7</v>
      </c>
      <c r="U896">
        <f t="shared" si="149"/>
        <v>19.083333333333332</v>
      </c>
      <c r="W896">
        <f t="shared" si="150"/>
        <v>-13.749999999999218</v>
      </c>
      <c r="X896">
        <f t="shared" si="151"/>
        <v>135.9666</v>
      </c>
      <c r="Y896">
        <f t="shared" si="152"/>
        <v>197.04600966326876</v>
      </c>
      <c r="Z896">
        <f>Table1[[#This Row],[Accel (N)]]+Table1[[#This Row],[RR (N)]]+Table1[[#This Row],[Aero Drag (N)]]</f>
        <v>319.26260966326953</v>
      </c>
      <c r="AA896">
        <f>Table1[[#This Row],[Total (N)]]*((E896/3.6)/1000)</f>
        <v>6.0925948010740596</v>
      </c>
      <c r="AB896">
        <f>Table1[[#This Row],[Power (kW)]]*1000</f>
        <v>6092.5948010740594</v>
      </c>
      <c r="AC896">
        <f>(Table1[[#This Row],[Power (kW)]]*1000)*D896</f>
        <v>1821685.8455211439</v>
      </c>
      <c r="AD896" s="25">
        <f t="shared" si="153"/>
        <v>0</v>
      </c>
      <c r="AE896" s="25">
        <f t="shared" si="154"/>
        <v>6092.5948010740594</v>
      </c>
      <c r="AF896" s="25">
        <f>SUM($AD$8:AD896)</f>
        <v>745889.92101799499</v>
      </c>
      <c r="AG896" s="25">
        <f>SUM($AE$8:AE896)</f>
        <v>2365490.1469450491</v>
      </c>
      <c r="AH896" s="25"/>
      <c r="AI896" s="38">
        <f>SUM($AD$598:AD896)</f>
        <v>362803.03090771957</v>
      </c>
      <c r="AJ896" s="38">
        <f>SUM($AE$598:AE896)</f>
        <v>1408863.4454755243</v>
      </c>
      <c r="AK896" s="38">
        <f t="shared" si="155"/>
        <v>253962.12163540369</v>
      </c>
    </row>
    <row r="897" spans="2:37" x14ac:dyDescent="0.3">
      <c r="B897" s="4" t="s">
        <v>52</v>
      </c>
      <c r="C897" s="4">
        <v>889</v>
      </c>
      <c r="D897" s="4">
        <v>300</v>
      </c>
      <c r="E897" s="11">
        <v>68.5</v>
      </c>
      <c r="F897" s="17">
        <f t="shared" si="156"/>
        <v>-8.3333333333334522E-2</v>
      </c>
      <c r="G897" s="17">
        <f t="shared" si="157"/>
        <v>-0.30000000000000426</v>
      </c>
      <c r="S897">
        <f t="shared" si="147"/>
        <v>0</v>
      </c>
      <c r="T897">
        <f t="shared" si="148"/>
        <v>68.5</v>
      </c>
      <c r="U897">
        <f t="shared" si="149"/>
        <v>19.027777777777779</v>
      </c>
      <c r="W897">
        <f t="shared" si="150"/>
        <v>-82.50000000000118</v>
      </c>
      <c r="X897">
        <f t="shared" si="151"/>
        <v>135.9666</v>
      </c>
      <c r="Y897">
        <f t="shared" si="152"/>
        <v>195.90039575532992</v>
      </c>
      <c r="Z897">
        <f>Table1[[#This Row],[Accel (N)]]+Table1[[#This Row],[RR (N)]]+Table1[[#This Row],[Aero Drag (N)]]</f>
        <v>249.36699575532873</v>
      </c>
      <c r="AA897">
        <f>Table1[[#This Row],[Total (N)]]*((E897/3.6)/1000)</f>
        <v>4.7448997803444497</v>
      </c>
      <c r="AB897">
        <f>Table1[[#This Row],[Power (kW)]]*1000</f>
        <v>4744.8997803444499</v>
      </c>
      <c r="AC897">
        <f>(Table1[[#This Row],[Power (kW)]]*1000)*D897</f>
        <v>1423469.934103335</v>
      </c>
      <c r="AD897" s="25">
        <f t="shared" si="153"/>
        <v>0</v>
      </c>
      <c r="AE897" s="25">
        <f t="shared" si="154"/>
        <v>4744.8997803444499</v>
      </c>
      <c r="AF897" s="25">
        <f>SUM($AD$8:AD897)</f>
        <v>745889.92101799499</v>
      </c>
      <c r="AG897" s="25">
        <f>SUM($AE$8:AE897)</f>
        <v>2370235.0467253933</v>
      </c>
      <c r="AH897" s="25"/>
      <c r="AI897" s="38">
        <f>SUM($AD$598:AD897)</f>
        <v>362803.03090771957</v>
      </c>
      <c r="AJ897" s="38">
        <f>SUM($AE$598:AE897)</f>
        <v>1413608.3452558687</v>
      </c>
      <c r="AK897" s="38">
        <f t="shared" si="155"/>
        <v>253962.12163540369</v>
      </c>
    </row>
    <row r="898" spans="2:37" x14ac:dyDescent="0.3">
      <c r="B898" s="4" t="s">
        <v>52</v>
      </c>
      <c r="C898" s="4">
        <v>890</v>
      </c>
      <c r="D898" s="4">
        <v>301</v>
      </c>
      <c r="E898" s="11">
        <v>68.099999999999994</v>
      </c>
      <c r="F898" s="17">
        <f t="shared" si="156"/>
        <v>-0.16666666666666705</v>
      </c>
      <c r="G898" s="17">
        <f t="shared" si="157"/>
        <v>-0.60000000000000142</v>
      </c>
      <c r="S898">
        <f t="shared" si="147"/>
        <v>0</v>
      </c>
      <c r="T898">
        <f t="shared" si="148"/>
        <v>68.099999999999994</v>
      </c>
      <c r="U898">
        <f t="shared" si="149"/>
        <v>18.916666666666664</v>
      </c>
      <c r="W898">
        <f t="shared" si="150"/>
        <v>-165.00000000000037</v>
      </c>
      <c r="X898">
        <f t="shared" si="151"/>
        <v>135.9666</v>
      </c>
      <c r="Y898">
        <f t="shared" si="152"/>
        <v>193.61918788616873</v>
      </c>
      <c r="Z898">
        <f>Table1[[#This Row],[Accel (N)]]+Table1[[#This Row],[RR (N)]]+Table1[[#This Row],[Aero Drag (N)]]</f>
        <v>164.58578788616836</v>
      </c>
      <c r="AA898">
        <f>Table1[[#This Row],[Total (N)]]*((E898/3.6)/1000)</f>
        <v>3.1134144875133511</v>
      </c>
      <c r="AB898">
        <f>Table1[[#This Row],[Power (kW)]]*1000</f>
        <v>3113.4144875133511</v>
      </c>
      <c r="AC898">
        <f>(Table1[[#This Row],[Power (kW)]]*1000)*D898</f>
        <v>937137.76074151869</v>
      </c>
      <c r="AD898" s="25">
        <f t="shared" si="153"/>
        <v>0</v>
      </c>
      <c r="AE898" s="25">
        <f t="shared" si="154"/>
        <v>3113.4144875133511</v>
      </c>
      <c r="AF898" s="25">
        <f>SUM($AD$8:AD898)</f>
        <v>745889.92101799499</v>
      </c>
      <c r="AG898" s="25">
        <f>SUM($AE$8:AE898)</f>
        <v>2373348.4612129065</v>
      </c>
      <c r="AH898" s="25"/>
      <c r="AI898" s="38">
        <f>SUM($AD$598:AD898)</f>
        <v>362803.03090771957</v>
      </c>
      <c r="AJ898" s="38">
        <f>SUM($AE$598:AE898)</f>
        <v>1416721.759743382</v>
      </c>
      <c r="AK898" s="38">
        <f t="shared" si="155"/>
        <v>253962.12163540369</v>
      </c>
    </row>
    <row r="899" spans="2:37" x14ac:dyDescent="0.3">
      <c r="B899" s="4" t="s">
        <v>52</v>
      </c>
      <c r="C899" s="4">
        <v>891</v>
      </c>
      <c r="D899" s="4">
        <v>302</v>
      </c>
      <c r="E899" s="11">
        <v>67.3</v>
      </c>
      <c r="F899" s="17">
        <f t="shared" si="156"/>
        <v>-0.26388888888888767</v>
      </c>
      <c r="G899" s="17">
        <f t="shared" si="157"/>
        <v>-0.94999999999999574</v>
      </c>
      <c r="S899">
        <f t="shared" si="147"/>
        <v>0</v>
      </c>
      <c r="T899">
        <f t="shared" si="148"/>
        <v>67.3</v>
      </c>
      <c r="U899">
        <f t="shared" si="149"/>
        <v>18.694444444444443</v>
      </c>
      <c r="W899">
        <f t="shared" si="150"/>
        <v>-261.24999999999881</v>
      </c>
      <c r="X899">
        <f t="shared" si="151"/>
        <v>135.9666</v>
      </c>
      <c r="Y899">
        <f t="shared" si="152"/>
        <v>189.09685193471319</v>
      </c>
      <c r="Z899">
        <f>Table1[[#This Row],[Accel (N)]]+Table1[[#This Row],[RR (N)]]+Table1[[#This Row],[Aero Drag (N)]]</f>
        <v>63.813451934714379</v>
      </c>
      <c r="AA899">
        <f>Table1[[#This Row],[Total (N)]]*((E899/3.6)/1000)</f>
        <v>1.1929570320017437</v>
      </c>
      <c r="AB899">
        <f>Table1[[#This Row],[Power (kW)]]*1000</f>
        <v>1192.9570320017438</v>
      </c>
      <c r="AC899">
        <f>(Table1[[#This Row],[Power (kW)]]*1000)*D899</f>
        <v>360273.02366452664</v>
      </c>
      <c r="AD899" s="25">
        <f t="shared" si="153"/>
        <v>0</v>
      </c>
      <c r="AE899" s="25">
        <f t="shared" si="154"/>
        <v>1192.9570320017438</v>
      </c>
      <c r="AF899" s="25">
        <f>SUM($AD$8:AD899)</f>
        <v>745889.92101799499</v>
      </c>
      <c r="AG899" s="25">
        <f>SUM($AE$8:AE899)</f>
        <v>2374541.4182449081</v>
      </c>
      <c r="AH899" s="25"/>
      <c r="AI899" s="38">
        <f>SUM($AD$598:AD899)</f>
        <v>362803.03090771957</v>
      </c>
      <c r="AJ899" s="38">
        <f>SUM($AE$598:AE899)</f>
        <v>1417914.7167753838</v>
      </c>
      <c r="AK899" s="38">
        <f t="shared" si="155"/>
        <v>253962.12163540369</v>
      </c>
    </row>
    <row r="900" spans="2:37" x14ac:dyDescent="0.3">
      <c r="B900" s="4" t="s">
        <v>52</v>
      </c>
      <c r="C900" s="4">
        <v>892</v>
      </c>
      <c r="D900" s="4">
        <v>303</v>
      </c>
      <c r="E900" s="11">
        <v>66.2</v>
      </c>
      <c r="F900" s="17">
        <f t="shared" si="156"/>
        <v>-0.34722222222222221</v>
      </c>
      <c r="G900" s="17">
        <f t="shared" si="157"/>
        <v>-1.25</v>
      </c>
      <c r="S900">
        <f t="shared" si="147"/>
        <v>0</v>
      </c>
      <c r="T900">
        <f t="shared" si="148"/>
        <v>66.2</v>
      </c>
      <c r="U900">
        <f t="shared" si="149"/>
        <v>18.388888888888889</v>
      </c>
      <c r="W900">
        <f t="shared" si="150"/>
        <v>-343.75</v>
      </c>
      <c r="X900">
        <f t="shared" si="151"/>
        <v>135.9666</v>
      </c>
      <c r="Y900">
        <f t="shared" si="152"/>
        <v>182.96589703745283</v>
      </c>
      <c r="Z900">
        <f>Table1[[#This Row],[Accel (N)]]+Table1[[#This Row],[RR (N)]]+Table1[[#This Row],[Aero Drag (N)]]</f>
        <v>-24.817502962547167</v>
      </c>
      <c r="AA900">
        <f>Table1[[#This Row],[Total (N)]]*((E900/3.6)/1000)</f>
        <v>-0.45636630447795068</v>
      </c>
      <c r="AB900">
        <f>Table1[[#This Row],[Power (kW)]]*1000</f>
        <v>-456.36630447795068</v>
      </c>
      <c r="AC900">
        <f>(Table1[[#This Row],[Power (kW)]]*1000)*D900</f>
        <v>-138278.99025681906</v>
      </c>
      <c r="AD900" s="25">
        <f t="shared" si="153"/>
        <v>456.36630447795068</v>
      </c>
      <c r="AE900" s="25">
        <f t="shared" si="154"/>
        <v>0</v>
      </c>
      <c r="AF900" s="25">
        <f>SUM($AD$8:AD900)</f>
        <v>746346.2873224729</v>
      </c>
      <c r="AG900" s="25">
        <f>SUM($AE$8:AE900)</f>
        <v>2374541.4182449081</v>
      </c>
      <c r="AH900" s="25"/>
      <c r="AI900" s="38">
        <f>SUM($AD$598:AD900)</f>
        <v>363259.39721219754</v>
      </c>
      <c r="AJ900" s="38">
        <f>SUM($AE$598:AE900)</f>
        <v>1417914.7167753838</v>
      </c>
      <c r="AK900" s="38">
        <f t="shared" si="155"/>
        <v>254281.57804853827</v>
      </c>
    </row>
    <row r="901" spans="2:37" x14ac:dyDescent="0.3">
      <c r="B901" s="4" t="s">
        <v>52</v>
      </c>
      <c r="C901" s="4">
        <v>893</v>
      </c>
      <c r="D901" s="4">
        <v>304</v>
      </c>
      <c r="E901" s="11">
        <v>64.8</v>
      </c>
      <c r="F901" s="17">
        <f t="shared" si="156"/>
        <v>-0.36111111111111133</v>
      </c>
      <c r="G901" s="17">
        <f t="shared" si="157"/>
        <v>-1.3000000000000007</v>
      </c>
      <c r="S901">
        <f t="shared" si="147"/>
        <v>0</v>
      </c>
      <c r="T901">
        <f t="shared" si="148"/>
        <v>64.8</v>
      </c>
      <c r="U901">
        <f t="shared" si="149"/>
        <v>18</v>
      </c>
      <c r="W901">
        <f t="shared" si="150"/>
        <v>-357.50000000000023</v>
      </c>
      <c r="X901">
        <f t="shared" si="151"/>
        <v>135.9666</v>
      </c>
      <c r="Y901">
        <f t="shared" si="152"/>
        <v>175.30898775480003</v>
      </c>
      <c r="Z901">
        <f>Table1[[#This Row],[Accel (N)]]+Table1[[#This Row],[RR (N)]]+Table1[[#This Row],[Aero Drag (N)]]</f>
        <v>-46.224412245200199</v>
      </c>
      <c r="AA901">
        <f>Table1[[#This Row],[Total (N)]]*((E901/3.6)/1000)</f>
        <v>-0.83203942041360357</v>
      </c>
      <c r="AB901">
        <f>Table1[[#This Row],[Power (kW)]]*1000</f>
        <v>-832.03942041360358</v>
      </c>
      <c r="AC901">
        <f>(Table1[[#This Row],[Power (kW)]]*1000)*D901</f>
        <v>-252939.98380573548</v>
      </c>
      <c r="AD901" s="25">
        <f t="shared" si="153"/>
        <v>832.03942041360358</v>
      </c>
      <c r="AE901" s="25">
        <f t="shared" si="154"/>
        <v>0</v>
      </c>
      <c r="AF901" s="25">
        <f>SUM($AD$8:AD901)</f>
        <v>747178.32674288645</v>
      </c>
      <c r="AG901" s="25">
        <f>SUM($AE$8:AE901)</f>
        <v>2374541.4182449081</v>
      </c>
      <c r="AH901" s="25"/>
      <c r="AI901" s="38">
        <f>SUM($AD$598:AD901)</f>
        <v>364091.43663261115</v>
      </c>
      <c r="AJ901" s="38">
        <f>SUM($AE$598:AE901)</f>
        <v>1417914.7167753838</v>
      </c>
      <c r="AK901" s="38">
        <f t="shared" si="155"/>
        <v>254864.00564282777</v>
      </c>
    </row>
    <row r="902" spans="2:37" x14ac:dyDescent="0.3">
      <c r="B902" s="4" t="s">
        <v>52</v>
      </c>
      <c r="C902" s="4">
        <v>894</v>
      </c>
      <c r="D902" s="4">
        <v>305</v>
      </c>
      <c r="E902" s="11">
        <v>63.6</v>
      </c>
      <c r="F902" s="17">
        <f t="shared" si="156"/>
        <v>-0.30555555555555497</v>
      </c>
      <c r="G902" s="17">
        <f t="shared" si="157"/>
        <v>-1.0999999999999979</v>
      </c>
      <c r="S902">
        <f t="shared" si="147"/>
        <v>0</v>
      </c>
      <c r="T902">
        <f t="shared" si="148"/>
        <v>63.6</v>
      </c>
      <c r="U902">
        <f t="shared" si="149"/>
        <v>17.666666666666668</v>
      </c>
      <c r="W902">
        <f t="shared" si="150"/>
        <v>-302.49999999999943</v>
      </c>
      <c r="X902">
        <f t="shared" si="151"/>
        <v>135.9666</v>
      </c>
      <c r="Y902">
        <f t="shared" si="152"/>
        <v>168.87618196270003</v>
      </c>
      <c r="Z902">
        <f>Table1[[#This Row],[Accel (N)]]+Table1[[#This Row],[RR (N)]]+Table1[[#This Row],[Aero Drag (N)]]</f>
        <v>2.3427819627005988</v>
      </c>
      <c r="AA902">
        <f>Table1[[#This Row],[Total (N)]]*((E902/3.6)/1000)</f>
        <v>4.1389148007710583E-2</v>
      </c>
      <c r="AB902">
        <f>Table1[[#This Row],[Power (kW)]]*1000</f>
        <v>41.389148007710581</v>
      </c>
      <c r="AC902">
        <f>(Table1[[#This Row],[Power (kW)]]*1000)*D902</f>
        <v>12623.690142351727</v>
      </c>
      <c r="AD902" s="25">
        <f t="shared" si="153"/>
        <v>0</v>
      </c>
      <c r="AE902" s="25">
        <f t="shared" si="154"/>
        <v>41.389148007710581</v>
      </c>
      <c r="AF902" s="25">
        <f>SUM($AD$8:AD902)</f>
        <v>747178.32674288645</v>
      </c>
      <c r="AG902" s="25">
        <f>SUM($AE$8:AE902)</f>
        <v>2374582.8073929157</v>
      </c>
      <c r="AH902" s="25"/>
      <c r="AI902" s="38">
        <f>SUM($AD$598:AD902)</f>
        <v>364091.43663261115</v>
      </c>
      <c r="AJ902" s="38">
        <f>SUM($AE$598:AE902)</f>
        <v>1417956.1059233914</v>
      </c>
      <c r="AK902" s="38">
        <f t="shared" si="155"/>
        <v>254864.00564282777</v>
      </c>
    </row>
    <row r="903" spans="2:37" x14ac:dyDescent="0.3">
      <c r="B903" s="4" t="s">
        <v>52</v>
      </c>
      <c r="C903" s="4">
        <v>895</v>
      </c>
      <c r="D903" s="4">
        <v>306</v>
      </c>
      <c r="E903" s="11">
        <v>62.6</v>
      </c>
      <c r="F903" s="17">
        <f t="shared" si="156"/>
        <v>-0.20833333333333331</v>
      </c>
      <c r="G903" s="17">
        <f t="shared" si="157"/>
        <v>-0.75</v>
      </c>
      <c r="S903">
        <f t="shared" si="147"/>
        <v>0</v>
      </c>
      <c r="T903">
        <f t="shared" si="148"/>
        <v>62.6</v>
      </c>
      <c r="U903">
        <f t="shared" si="149"/>
        <v>17.388888888888889</v>
      </c>
      <c r="W903">
        <f t="shared" si="150"/>
        <v>-206.24999999999997</v>
      </c>
      <c r="X903">
        <f t="shared" si="151"/>
        <v>135.9666</v>
      </c>
      <c r="Y903">
        <f t="shared" si="152"/>
        <v>163.60735998085283</v>
      </c>
      <c r="Z903">
        <f>Table1[[#This Row],[Accel (N)]]+Table1[[#This Row],[RR (N)]]+Table1[[#This Row],[Aero Drag (N)]]</f>
        <v>93.323959980852862</v>
      </c>
      <c r="AA903">
        <f>Table1[[#This Row],[Total (N)]]*((E903/3.6)/1000)</f>
        <v>1.6227999707781635</v>
      </c>
      <c r="AB903">
        <f>Table1[[#This Row],[Power (kW)]]*1000</f>
        <v>1622.7999707781635</v>
      </c>
      <c r="AC903">
        <f>(Table1[[#This Row],[Power (kW)]]*1000)*D903</f>
        <v>496576.79105811805</v>
      </c>
      <c r="AD903" s="25">
        <f t="shared" si="153"/>
        <v>0</v>
      </c>
      <c r="AE903" s="25">
        <f t="shared" si="154"/>
        <v>1622.7999707781635</v>
      </c>
      <c r="AF903" s="25">
        <f>SUM($AD$8:AD903)</f>
        <v>747178.32674288645</v>
      </c>
      <c r="AG903" s="25">
        <f>SUM($AE$8:AE903)</f>
        <v>2376205.6073636939</v>
      </c>
      <c r="AH903" s="25"/>
      <c r="AI903" s="38">
        <f>SUM($AD$598:AD903)</f>
        <v>364091.43663261115</v>
      </c>
      <c r="AJ903" s="38">
        <f>SUM($AE$598:AE903)</f>
        <v>1419578.9058941696</v>
      </c>
      <c r="AK903" s="38">
        <f t="shared" si="155"/>
        <v>254864.00564282777</v>
      </c>
    </row>
    <row r="904" spans="2:37" x14ac:dyDescent="0.3">
      <c r="B904" s="4" t="s">
        <v>52</v>
      </c>
      <c r="C904" s="4">
        <v>896</v>
      </c>
      <c r="D904" s="4">
        <v>307</v>
      </c>
      <c r="E904" s="11">
        <v>62.1</v>
      </c>
      <c r="F904" s="17">
        <f t="shared" si="156"/>
        <v>-9.7222222222222612E-2</v>
      </c>
      <c r="G904" s="17">
        <f t="shared" si="157"/>
        <v>-0.35000000000000142</v>
      </c>
      <c r="S904">
        <f t="shared" ref="S904:S967" si="158">IF(E904&lt;1,1,0)</f>
        <v>0</v>
      </c>
      <c r="T904">
        <f t="shared" ref="T904:T967" si="159">IF(S904=1,"",E904)</f>
        <v>62.1</v>
      </c>
      <c r="U904">
        <f t="shared" ref="U904:U967" si="160">E904/3.6</f>
        <v>17.25</v>
      </c>
      <c r="W904">
        <f t="shared" ref="W904:W967" si="161">$J$17*F904</f>
        <v>-96.250000000000384</v>
      </c>
      <c r="X904">
        <f t="shared" ref="X904:X967" si="162">$J$17*9.81*$J$18</f>
        <v>135.9666</v>
      </c>
      <c r="Y904">
        <f t="shared" ref="Y904:Y967" si="163">0.5*$J$14*$J$21*1.29^2*(E904/3.6)^2</f>
        <v>161.00426132341877</v>
      </c>
      <c r="Z904">
        <f>Table1[[#This Row],[Accel (N)]]+Table1[[#This Row],[RR (N)]]+Table1[[#This Row],[Aero Drag (N)]]</f>
        <v>200.72086132341838</v>
      </c>
      <c r="AA904">
        <f>Table1[[#This Row],[Total (N)]]*((E904/3.6)/1000)</f>
        <v>3.4624348578289674</v>
      </c>
      <c r="AB904">
        <f>Table1[[#This Row],[Power (kW)]]*1000</f>
        <v>3462.4348578289673</v>
      </c>
      <c r="AC904">
        <f>(Table1[[#This Row],[Power (kW)]]*1000)*D904</f>
        <v>1062967.501353493</v>
      </c>
      <c r="AD904" s="25">
        <f t="shared" ref="AD904:AD967" si="164">IF(AB904&lt;0, AB904, 0) *-1</f>
        <v>0</v>
      </c>
      <c r="AE904" s="25">
        <f t="shared" ref="AE904:AE967" si="165">IF(AB904&gt;0, AB904, 0)</f>
        <v>3462.4348578289673</v>
      </c>
      <c r="AF904" s="25">
        <f>SUM($AD$8:AD904)</f>
        <v>747178.32674288645</v>
      </c>
      <c r="AG904" s="25">
        <f>SUM($AE$8:AE904)</f>
        <v>2379668.0422215229</v>
      </c>
      <c r="AH904" s="25"/>
      <c r="AI904" s="38">
        <f>SUM($AD$598:AD904)</f>
        <v>364091.43663261115</v>
      </c>
      <c r="AJ904" s="38">
        <f>SUM($AE$598:AE904)</f>
        <v>1423041.3407519986</v>
      </c>
      <c r="AK904" s="38">
        <f t="shared" si="155"/>
        <v>254864.00564282777</v>
      </c>
    </row>
    <row r="905" spans="2:37" x14ac:dyDescent="0.3">
      <c r="B905" s="4" t="s">
        <v>52</v>
      </c>
      <c r="C905" s="4">
        <v>897</v>
      </c>
      <c r="D905" s="4">
        <v>308</v>
      </c>
      <c r="E905" s="11">
        <v>61.9</v>
      </c>
      <c r="F905" s="17">
        <f t="shared" si="156"/>
        <v>-2.7777777777778172E-2</v>
      </c>
      <c r="G905" s="17">
        <f t="shared" si="157"/>
        <v>-0.10000000000000142</v>
      </c>
      <c r="S905">
        <f t="shared" si="158"/>
        <v>0</v>
      </c>
      <c r="T905">
        <f t="shared" si="159"/>
        <v>61.9</v>
      </c>
      <c r="U905">
        <f t="shared" si="160"/>
        <v>17.194444444444443</v>
      </c>
      <c r="W905">
        <f t="shared" si="161"/>
        <v>-27.500000000000391</v>
      </c>
      <c r="X905">
        <f t="shared" si="162"/>
        <v>135.9666</v>
      </c>
      <c r="Y905">
        <f t="shared" si="163"/>
        <v>159.96886682936321</v>
      </c>
      <c r="Z905">
        <f>Table1[[#This Row],[Accel (N)]]+Table1[[#This Row],[RR (N)]]+Table1[[#This Row],[Aero Drag (N)]]</f>
        <v>268.43546682936278</v>
      </c>
      <c r="AA905">
        <f>Table1[[#This Row],[Total (N)]]*((E905/3.6)/1000)</f>
        <v>4.6155987213159877</v>
      </c>
      <c r="AB905">
        <f>Table1[[#This Row],[Power (kW)]]*1000</f>
        <v>4615.5987213159879</v>
      </c>
      <c r="AC905">
        <f>(Table1[[#This Row],[Power (kW)]]*1000)*D905</f>
        <v>1421604.4061653242</v>
      </c>
      <c r="AD905" s="25">
        <f t="shared" si="164"/>
        <v>0</v>
      </c>
      <c r="AE905" s="25">
        <f t="shared" si="165"/>
        <v>4615.5987213159879</v>
      </c>
      <c r="AF905" s="25">
        <f>SUM($AD$8:AD905)</f>
        <v>747178.32674288645</v>
      </c>
      <c r="AG905" s="25">
        <f>SUM($AE$8:AE905)</f>
        <v>2384283.640942839</v>
      </c>
      <c r="AH905" s="25"/>
      <c r="AI905" s="38">
        <f>SUM($AD$598:AD905)</f>
        <v>364091.43663261115</v>
      </c>
      <c r="AJ905" s="38">
        <f>SUM($AE$598:AE905)</f>
        <v>1427656.9394733147</v>
      </c>
      <c r="AK905" s="38">
        <f t="shared" ref="AK905:AK968" si="166">AI905*0.7</f>
        <v>254864.00564282777</v>
      </c>
    </row>
    <row r="906" spans="2:37" x14ac:dyDescent="0.3">
      <c r="B906" s="4" t="s">
        <v>52</v>
      </c>
      <c r="C906" s="4">
        <v>898</v>
      </c>
      <c r="D906" s="4">
        <v>309</v>
      </c>
      <c r="E906" s="11">
        <v>61.9</v>
      </c>
      <c r="F906" s="17">
        <f t="shared" ref="F906:F969" si="167">($E907-$E905)/2/3.6</f>
        <v>-1.3888888888889086E-2</v>
      </c>
      <c r="G906" s="17">
        <f t="shared" ref="G906:G969" si="168">($E907-$E905)/2</f>
        <v>-5.0000000000000711E-2</v>
      </c>
      <c r="S906">
        <f t="shared" si="158"/>
        <v>0</v>
      </c>
      <c r="T906">
        <f t="shared" si="159"/>
        <v>61.9</v>
      </c>
      <c r="U906">
        <f t="shared" si="160"/>
        <v>17.194444444444443</v>
      </c>
      <c r="W906">
        <f t="shared" si="161"/>
        <v>-13.750000000000195</v>
      </c>
      <c r="X906">
        <f t="shared" si="162"/>
        <v>135.9666</v>
      </c>
      <c r="Y906">
        <f t="shared" si="163"/>
        <v>159.96886682936321</v>
      </c>
      <c r="Z906">
        <f>Table1[[#This Row],[Accel (N)]]+Table1[[#This Row],[RR (N)]]+Table1[[#This Row],[Aero Drag (N)]]</f>
        <v>282.18546682936301</v>
      </c>
      <c r="AA906">
        <f>Table1[[#This Row],[Total (N)]]*((E906/3.6)/1000)</f>
        <v>4.8520223324271026</v>
      </c>
      <c r="AB906">
        <f>Table1[[#This Row],[Power (kW)]]*1000</f>
        <v>4852.0223324271028</v>
      </c>
      <c r="AC906">
        <f>(Table1[[#This Row],[Power (kW)]]*1000)*D906</f>
        <v>1499274.9007199747</v>
      </c>
      <c r="AD906" s="25">
        <f t="shared" si="164"/>
        <v>0</v>
      </c>
      <c r="AE906" s="25">
        <f t="shared" si="165"/>
        <v>4852.0223324271028</v>
      </c>
      <c r="AF906" s="25">
        <f>SUM($AD$8:AD906)</f>
        <v>747178.32674288645</v>
      </c>
      <c r="AG906" s="25">
        <f>SUM($AE$8:AE906)</f>
        <v>2389135.6632752661</v>
      </c>
      <c r="AH906" s="25"/>
      <c r="AI906" s="38">
        <f>SUM($AD$598:AD906)</f>
        <v>364091.43663261115</v>
      </c>
      <c r="AJ906" s="38">
        <f>SUM($AE$598:AE906)</f>
        <v>1432508.9618057418</v>
      </c>
      <c r="AK906" s="38">
        <f t="shared" si="166"/>
        <v>254864.00564282777</v>
      </c>
    </row>
    <row r="907" spans="2:37" x14ac:dyDescent="0.3">
      <c r="B907" s="4" t="s">
        <v>52</v>
      </c>
      <c r="C907" s="4">
        <v>899</v>
      </c>
      <c r="D907" s="4">
        <v>310</v>
      </c>
      <c r="E907" s="11">
        <v>61.8</v>
      </c>
      <c r="F907" s="17">
        <f t="shared" si="167"/>
        <v>-5.5555555555555358E-2</v>
      </c>
      <c r="G907" s="17">
        <f t="shared" si="168"/>
        <v>-0.19999999999999929</v>
      </c>
      <c r="S907">
        <f t="shared" si="158"/>
        <v>0</v>
      </c>
      <c r="T907">
        <f t="shared" si="159"/>
        <v>61.8</v>
      </c>
      <c r="U907">
        <f t="shared" si="160"/>
        <v>17.166666666666664</v>
      </c>
      <c r="W907">
        <f t="shared" si="161"/>
        <v>-54.999999999999801</v>
      </c>
      <c r="X907">
        <f t="shared" si="162"/>
        <v>135.9666</v>
      </c>
      <c r="Y907">
        <f t="shared" si="163"/>
        <v>159.45242207567497</v>
      </c>
      <c r="Z907">
        <f>Table1[[#This Row],[Accel (N)]]+Table1[[#This Row],[RR (N)]]+Table1[[#This Row],[Aero Drag (N)]]</f>
        <v>240.41902207567517</v>
      </c>
      <c r="AA907">
        <f>Table1[[#This Row],[Total (N)]]*((E907/3.6)/1000)</f>
        <v>4.1271932122990895</v>
      </c>
      <c r="AB907">
        <f>Table1[[#This Row],[Power (kW)]]*1000</f>
        <v>4127.1932122990893</v>
      </c>
      <c r="AC907">
        <f>(Table1[[#This Row],[Power (kW)]]*1000)*D907</f>
        <v>1279429.8958127177</v>
      </c>
      <c r="AD907" s="25">
        <f t="shared" si="164"/>
        <v>0</v>
      </c>
      <c r="AE907" s="25">
        <f t="shared" si="165"/>
        <v>4127.1932122990893</v>
      </c>
      <c r="AF907" s="25">
        <f>SUM($AD$8:AD907)</f>
        <v>747178.32674288645</v>
      </c>
      <c r="AG907" s="25">
        <f>SUM($AE$8:AE907)</f>
        <v>2393262.8564875652</v>
      </c>
      <c r="AH907" s="25"/>
      <c r="AI907" s="38">
        <f>SUM($AD$598:AD907)</f>
        <v>364091.43663261115</v>
      </c>
      <c r="AJ907" s="38">
        <f>SUM($AE$598:AE907)</f>
        <v>1436636.1550180409</v>
      </c>
      <c r="AK907" s="38">
        <f t="shared" si="166"/>
        <v>254864.00564282777</v>
      </c>
    </row>
    <row r="908" spans="2:37" x14ac:dyDescent="0.3">
      <c r="B908" s="4" t="s">
        <v>52</v>
      </c>
      <c r="C908" s="4">
        <v>900</v>
      </c>
      <c r="D908" s="4">
        <v>311</v>
      </c>
      <c r="E908" s="11">
        <v>61.5</v>
      </c>
      <c r="F908" s="17">
        <f t="shared" si="167"/>
        <v>-0.12499999999999981</v>
      </c>
      <c r="G908" s="17">
        <f t="shared" si="168"/>
        <v>-0.44999999999999929</v>
      </c>
      <c r="S908">
        <f t="shared" si="158"/>
        <v>0</v>
      </c>
      <c r="T908">
        <f t="shared" si="159"/>
        <v>61.5</v>
      </c>
      <c r="U908">
        <f t="shared" si="160"/>
        <v>17.083333333333332</v>
      </c>
      <c r="W908">
        <f t="shared" si="161"/>
        <v>-123.7499999999998</v>
      </c>
      <c r="X908">
        <f t="shared" si="162"/>
        <v>135.9666</v>
      </c>
      <c r="Y908">
        <f t="shared" si="163"/>
        <v>157.90809778796873</v>
      </c>
      <c r="Z908">
        <f>Table1[[#This Row],[Accel (N)]]+Table1[[#This Row],[RR (N)]]+Table1[[#This Row],[Aero Drag (N)]]</f>
        <v>170.12469778796893</v>
      </c>
      <c r="AA908">
        <f>Table1[[#This Row],[Total (N)]]*((E908/3.6)/1000)</f>
        <v>2.9062969205444689</v>
      </c>
      <c r="AB908">
        <f>Table1[[#This Row],[Power (kW)]]*1000</f>
        <v>2906.2969205444688</v>
      </c>
      <c r="AC908">
        <f>(Table1[[#This Row],[Power (kW)]]*1000)*D908</f>
        <v>903858.34228932974</v>
      </c>
      <c r="AD908" s="25">
        <f t="shared" si="164"/>
        <v>0</v>
      </c>
      <c r="AE908" s="25">
        <f t="shared" si="165"/>
        <v>2906.2969205444688</v>
      </c>
      <c r="AF908" s="25">
        <f>SUM($AD$8:AD908)</f>
        <v>747178.32674288645</v>
      </c>
      <c r="AG908" s="25">
        <f>SUM($AE$8:AE908)</f>
        <v>2396169.1534081097</v>
      </c>
      <c r="AH908" s="25"/>
      <c r="AI908" s="38">
        <f>SUM($AD$598:AD908)</f>
        <v>364091.43663261115</v>
      </c>
      <c r="AJ908" s="38">
        <f>SUM($AE$598:AE908)</f>
        <v>1439542.4519385854</v>
      </c>
      <c r="AK908" s="38">
        <f t="shared" si="166"/>
        <v>254864.00564282777</v>
      </c>
    </row>
    <row r="909" spans="2:37" x14ac:dyDescent="0.3">
      <c r="B909" s="4" t="s">
        <v>52</v>
      </c>
      <c r="C909" s="4">
        <v>901</v>
      </c>
      <c r="D909" s="4">
        <v>312</v>
      </c>
      <c r="E909" s="11">
        <v>60.9</v>
      </c>
      <c r="F909" s="17">
        <f t="shared" si="167"/>
        <v>-0.24999999999999961</v>
      </c>
      <c r="G909" s="17">
        <f t="shared" si="168"/>
        <v>-0.89999999999999858</v>
      </c>
      <c r="S909">
        <f t="shared" si="158"/>
        <v>0</v>
      </c>
      <c r="T909">
        <f t="shared" si="159"/>
        <v>60.9</v>
      </c>
      <c r="U909">
        <f t="shared" si="160"/>
        <v>16.916666666666664</v>
      </c>
      <c r="W909">
        <f t="shared" si="161"/>
        <v>-247.4999999999996</v>
      </c>
      <c r="X909">
        <f t="shared" si="162"/>
        <v>135.9666</v>
      </c>
      <c r="Y909">
        <f t="shared" si="163"/>
        <v>154.84199409266873</v>
      </c>
      <c r="Z909">
        <f>Table1[[#This Row],[Accel (N)]]+Table1[[#This Row],[RR (N)]]+Table1[[#This Row],[Aero Drag (N)]]</f>
        <v>43.308594092669125</v>
      </c>
      <c r="AA909">
        <f>Table1[[#This Row],[Total (N)]]*((E909/3.6)/1000)</f>
        <v>0.73263705006765256</v>
      </c>
      <c r="AB909">
        <f>Table1[[#This Row],[Power (kW)]]*1000</f>
        <v>732.63705006765258</v>
      </c>
      <c r="AC909">
        <f>(Table1[[#This Row],[Power (kW)]]*1000)*D909</f>
        <v>228582.7596211076</v>
      </c>
      <c r="AD909" s="25">
        <f t="shared" si="164"/>
        <v>0</v>
      </c>
      <c r="AE909" s="25">
        <f t="shared" si="165"/>
        <v>732.63705006765258</v>
      </c>
      <c r="AF909" s="25">
        <f>SUM($AD$8:AD909)</f>
        <v>747178.32674288645</v>
      </c>
      <c r="AG909" s="25">
        <f>SUM($AE$8:AE909)</f>
        <v>2396901.7904581772</v>
      </c>
      <c r="AH909" s="25"/>
      <c r="AI909" s="38">
        <f>SUM($AD$598:AD909)</f>
        <v>364091.43663261115</v>
      </c>
      <c r="AJ909" s="38">
        <f>SUM($AE$598:AE909)</f>
        <v>1440275.0889886529</v>
      </c>
      <c r="AK909" s="38">
        <f t="shared" si="166"/>
        <v>254864.00564282777</v>
      </c>
    </row>
    <row r="910" spans="2:37" x14ac:dyDescent="0.3">
      <c r="B910" s="4" t="s">
        <v>52</v>
      </c>
      <c r="C910" s="4">
        <v>902</v>
      </c>
      <c r="D910" s="4">
        <v>313</v>
      </c>
      <c r="E910" s="11">
        <v>59.7</v>
      </c>
      <c r="F910" s="17">
        <f t="shared" si="167"/>
        <v>-0.87499999999999956</v>
      </c>
      <c r="G910" s="17">
        <f t="shared" si="168"/>
        <v>-3.1499999999999986</v>
      </c>
      <c r="S910">
        <f t="shared" si="158"/>
        <v>0</v>
      </c>
      <c r="T910">
        <f t="shared" si="159"/>
        <v>59.7</v>
      </c>
      <c r="U910">
        <f t="shared" si="160"/>
        <v>16.583333333333332</v>
      </c>
      <c r="W910">
        <f t="shared" si="161"/>
        <v>-866.24999999999955</v>
      </c>
      <c r="X910">
        <f t="shared" si="162"/>
        <v>135.9666</v>
      </c>
      <c r="Y910">
        <f t="shared" si="163"/>
        <v>148.79996622251875</v>
      </c>
      <c r="Z910">
        <f>Table1[[#This Row],[Accel (N)]]+Table1[[#This Row],[RR (N)]]+Table1[[#This Row],[Aero Drag (N)]]</f>
        <v>-581.48343377748085</v>
      </c>
      <c r="AA910">
        <f>Table1[[#This Row],[Total (N)]]*((E910/3.6)/1000)</f>
        <v>-9.6429336101432241</v>
      </c>
      <c r="AB910">
        <f>Table1[[#This Row],[Power (kW)]]*1000</f>
        <v>-9642.9336101432236</v>
      </c>
      <c r="AC910">
        <f>(Table1[[#This Row],[Power (kW)]]*1000)*D910</f>
        <v>-3018238.2199748289</v>
      </c>
      <c r="AD910" s="25">
        <f t="shared" si="164"/>
        <v>9642.9336101432236</v>
      </c>
      <c r="AE910" s="25">
        <f t="shared" si="165"/>
        <v>0</v>
      </c>
      <c r="AF910" s="25">
        <f>SUM($AD$8:AD910)</f>
        <v>756821.26035302971</v>
      </c>
      <c r="AG910" s="25">
        <f>SUM($AE$8:AE910)</f>
        <v>2396901.7904581772</v>
      </c>
      <c r="AH910" s="25"/>
      <c r="AI910" s="38">
        <f>SUM($AD$598:AD910)</f>
        <v>373734.37024275435</v>
      </c>
      <c r="AJ910" s="38">
        <f>SUM($AE$598:AE910)</f>
        <v>1440275.0889886529</v>
      </c>
      <c r="AK910" s="38">
        <f t="shared" si="166"/>
        <v>261614.05916992802</v>
      </c>
    </row>
    <row r="911" spans="2:37" x14ac:dyDescent="0.3">
      <c r="B911" s="4" t="s">
        <v>52</v>
      </c>
      <c r="C911" s="4">
        <v>903</v>
      </c>
      <c r="D911" s="4">
        <v>314</v>
      </c>
      <c r="E911" s="11">
        <v>54.6</v>
      </c>
      <c r="F911" s="17">
        <f t="shared" si="167"/>
        <v>-1.4444444444444453</v>
      </c>
      <c r="G911" s="17">
        <f t="shared" si="168"/>
        <v>-5.2000000000000028</v>
      </c>
      <c r="S911">
        <f t="shared" si="158"/>
        <v>0</v>
      </c>
      <c r="T911">
        <f t="shared" si="159"/>
        <v>54.6</v>
      </c>
      <c r="U911">
        <f t="shared" si="160"/>
        <v>15.166666666666666</v>
      </c>
      <c r="W911">
        <f t="shared" si="161"/>
        <v>-1430.0000000000009</v>
      </c>
      <c r="X911">
        <f t="shared" si="162"/>
        <v>135.9666</v>
      </c>
      <c r="Y911">
        <f t="shared" si="163"/>
        <v>124.46276814107502</v>
      </c>
      <c r="Z911">
        <f>Table1[[#This Row],[Accel (N)]]+Table1[[#This Row],[RR (N)]]+Table1[[#This Row],[Aero Drag (N)]]</f>
        <v>-1169.5706318589259</v>
      </c>
      <c r="AA911">
        <f>Table1[[#This Row],[Total (N)]]*((E911/3.6)/1000)</f>
        <v>-17.738487916527042</v>
      </c>
      <c r="AB911">
        <f>Table1[[#This Row],[Power (kW)]]*1000</f>
        <v>-17738.487916527043</v>
      </c>
      <c r="AC911">
        <f>(Table1[[#This Row],[Power (kW)]]*1000)*D911</f>
        <v>-5569885.2057894915</v>
      </c>
      <c r="AD911" s="25">
        <f t="shared" si="164"/>
        <v>17738.487916527043</v>
      </c>
      <c r="AE911" s="25">
        <f t="shared" si="165"/>
        <v>0</v>
      </c>
      <c r="AF911" s="25">
        <f>SUM($AD$8:AD911)</f>
        <v>774559.74826955679</v>
      </c>
      <c r="AG911" s="25">
        <f>SUM($AE$8:AE911)</f>
        <v>2396901.7904581772</v>
      </c>
      <c r="AH911" s="25"/>
      <c r="AI911" s="38">
        <f>SUM($AD$598:AD911)</f>
        <v>391472.85815928137</v>
      </c>
      <c r="AJ911" s="38">
        <f>SUM($AE$598:AE911)</f>
        <v>1440275.0889886529</v>
      </c>
      <c r="AK911" s="38">
        <f t="shared" si="166"/>
        <v>274031.00071149692</v>
      </c>
    </row>
    <row r="912" spans="2:37" x14ac:dyDescent="0.3">
      <c r="B912" s="4" t="s">
        <v>52</v>
      </c>
      <c r="C912" s="4">
        <v>904</v>
      </c>
      <c r="D912" s="4">
        <v>315</v>
      </c>
      <c r="E912" s="11">
        <v>49.3</v>
      </c>
      <c r="F912" s="17">
        <f t="shared" si="167"/>
        <v>-1.3472222222222225</v>
      </c>
      <c r="G912" s="17">
        <f t="shared" si="168"/>
        <v>-4.8500000000000014</v>
      </c>
      <c r="S912">
        <f t="shared" si="158"/>
        <v>0</v>
      </c>
      <c r="T912">
        <f t="shared" si="159"/>
        <v>49.3</v>
      </c>
      <c r="U912">
        <f t="shared" si="160"/>
        <v>13.694444444444443</v>
      </c>
      <c r="W912">
        <f t="shared" si="161"/>
        <v>-1333.7500000000002</v>
      </c>
      <c r="X912">
        <f t="shared" si="162"/>
        <v>135.9666</v>
      </c>
      <c r="Y912">
        <f t="shared" si="163"/>
        <v>101.47241789746319</v>
      </c>
      <c r="Z912">
        <f>Table1[[#This Row],[Accel (N)]]+Table1[[#This Row],[RR (N)]]+Table1[[#This Row],[Aero Drag (N)]]</f>
        <v>-1096.3109821025371</v>
      </c>
      <c r="AA912">
        <f>Table1[[#This Row],[Total (N)]]*((E912/3.6)/1000)</f>
        <v>-15.013369838237521</v>
      </c>
      <c r="AB912">
        <f>Table1[[#This Row],[Power (kW)]]*1000</f>
        <v>-15013.369838237521</v>
      </c>
      <c r="AC912">
        <f>(Table1[[#This Row],[Power (kW)]]*1000)*D912</f>
        <v>-4729211.4990448188</v>
      </c>
      <c r="AD912" s="25">
        <f t="shared" si="164"/>
        <v>15013.369838237521</v>
      </c>
      <c r="AE912" s="25">
        <f t="shared" si="165"/>
        <v>0</v>
      </c>
      <c r="AF912" s="25">
        <f>SUM($AD$8:AD912)</f>
        <v>789573.11810779432</v>
      </c>
      <c r="AG912" s="25">
        <f>SUM($AE$8:AE912)</f>
        <v>2396901.7904581772</v>
      </c>
      <c r="AH912" s="25"/>
      <c r="AI912" s="38">
        <f>SUM($AD$598:AD912)</f>
        <v>406486.2279975189</v>
      </c>
      <c r="AJ912" s="38">
        <f>SUM($AE$598:AE912)</f>
        <v>1440275.0889886529</v>
      </c>
      <c r="AK912" s="38">
        <f t="shared" si="166"/>
        <v>284540.35959826323</v>
      </c>
    </row>
    <row r="913" spans="2:37" x14ac:dyDescent="0.3">
      <c r="B913" s="4" t="s">
        <v>52</v>
      </c>
      <c r="C913" s="4">
        <v>905</v>
      </c>
      <c r="D913" s="4">
        <v>316</v>
      </c>
      <c r="E913" s="11">
        <v>44.9</v>
      </c>
      <c r="F913" s="17">
        <f t="shared" si="167"/>
        <v>-0.97222222222222221</v>
      </c>
      <c r="G913" s="17">
        <f t="shared" si="168"/>
        <v>-3.5</v>
      </c>
      <c r="S913">
        <f t="shared" si="158"/>
        <v>0</v>
      </c>
      <c r="T913">
        <f t="shared" si="159"/>
        <v>44.9</v>
      </c>
      <c r="U913">
        <f t="shared" si="160"/>
        <v>12.472222222222221</v>
      </c>
      <c r="W913">
        <f t="shared" si="161"/>
        <v>-962.5</v>
      </c>
      <c r="X913">
        <f t="shared" si="162"/>
        <v>135.9666</v>
      </c>
      <c r="Y913">
        <f t="shared" si="163"/>
        <v>84.167969917779857</v>
      </c>
      <c r="Z913">
        <f>Table1[[#This Row],[Accel (N)]]+Table1[[#This Row],[RR (N)]]+Table1[[#This Row],[Aero Drag (N)]]</f>
        <v>-742.3654300822202</v>
      </c>
      <c r="AA913">
        <f>Table1[[#This Row],[Total (N)]]*((E913/3.6)/1000)</f>
        <v>-9.2589466140810242</v>
      </c>
      <c r="AB913">
        <f>Table1[[#This Row],[Power (kW)]]*1000</f>
        <v>-9258.9466140810237</v>
      </c>
      <c r="AC913">
        <f>(Table1[[#This Row],[Power (kW)]]*1000)*D913</f>
        <v>-2925827.1300496035</v>
      </c>
      <c r="AD913" s="25">
        <f t="shared" si="164"/>
        <v>9258.9466140810237</v>
      </c>
      <c r="AE913" s="25">
        <f t="shared" si="165"/>
        <v>0</v>
      </c>
      <c r="AF913" s="25">
        <f>SUM($AD$8:AD913)</f>
        <v>798832.06472187536</v>
      </c>
      <c r="AG913" s="25">
        <f>SUM($AE$8:AE913)</f>
        <v>2396901.7904581772</v>
      </c>
      <c r="AH913" s="25"/>
      <c r="AI913" s="38">
        <f>SUM($AD$598:AD913)</f>
        <v>415745.17461159994</v>
      </c>
      <c r="AJ913" s="38">
        <f>SUM($AE$598:AE913)</f>
        <v>1440275.0889886529</v>
      </c>
      <c r="AK913" s="38">
        <f t="shared" si="166"/>
        <v>291021.62222811993</v>
      </c>
    </row>
    <row r="914" spans="2:37" x14ac:dyDescent="0.3">
      <c r="B914" s="4" t="s">
        <v>52</v>
      </c>
      <c r="C914" s="4">
        <v>906</v>
      </c>
      <c r="D914" s="4">
        <v>317</v>
      </c>
      <c r="E914" s="11">
        <v>42.3</v>
      </c>
      <c r="F914" s="17">
        <f t="shared" si="167"/>
        <v>-0.4861111111111111</v>
      </c>
      <c r="G914" s="17">
        <f t="shared" si="168"/>
        <v>-1.75</v>
      </c>
      <c r="S914">
        <f t="shared" si="158"/>
        <v>0</v>
      </c>
      <c r="T914">
        <f t="shared" si="159"/>
        <v>42.3</v>
      </c>
      <c r="U914">
        <f t="shared" si="160"/>
        <v>11.749999999999998</v>
      </c>
      <c r="W914">
        <f t="shared" si="161"/>
        <v>-481.25</v>
      </c>
      <c r="X914">
        <f t="shared" si="162"/>
        <v>135.9666</v>
      </c>
      <c r="Y914">
        <f t="shared" si="163"/>
        <v>74.702460252768745</v>
      </c>
      <c r="Z914">
        <f>Table1[[#This Row],[Accel (N)]]+Table1[[#This Row],[RR (N)]]+Table1[[#This Row],[Aero Drag (N)]]</f>
        <v>-270.5809397472313</v>
      </c>
      <c r="AA914">
        <f>Table1[[#This Row],[Total (N)]]*((E914/3.6)/1000)</f>
        <v>-3.1793260420299672</v>
      </c>
      <c r="AB914">
        <f>Table1[[#This Row],[Power (kW)]]*1000</f>
        <v>-3179.3260420299671</v>
      </c>
      <c r="AC914">
        <f>(Table1[[#This Row],[Power (kW)]]*1000)*D914</f>
        <v>-1007846.3553234995</v>
      </c>
      <c r="AD914" s="25">
        <f t="shared" si="164"/>
        <v>3179.3260420299671</v>
      </c>
      <c r="AE914" s="25">
        <f t="shared" si="165"/>
        <v>0</v>
      </c>
      <c r="AF914" s="25">
        <f>SUM($AD$8:AD914)</f>
        <v>802011.39076390537</v>
      </c>
      <c r="AG914" s="25">
        <f>SUM($AE$8:AE914)</f>
        <v>2396901.7904581772</v>
      </c>
      <c r="AH914" s="25"/>
      <c r="AI914" s="38">
        <f>SUM($AD$598:AD914)</f>
        <v>418924.50065362989</v>
      </c>
      <c r="AJ914" s="38">
        <f>SUM($AE$598:AE914)</f>
        <v>1440275.0889886529</v>
      </c>
      <c r="AK914" s="38">
        <f t="shared" si="166"/>
        <v>293247.15045754088</v>
      </c>
    </row>
    <row r="915" spans="2:37" x14ac:dyDescent="0.3">
      <c r="B915" s="4" t="s">
        <v>52</v>
      </c>
      <c r="C915" s="4">
        <v>907</v>
      </c>
      <c r="D915" s="4">
        <v>318</v>
      </c>
      <c r="E915" s="11">
        <v>41.4</v>
      </c>
      <c r="F915" s="17">
        <f t="shared" si="167"/>
        <v>-0.1388888888888889</v>
      </c>
      <c r="G915" s="17">
        <f t="shared" si="168"/>
        <v>-0.5</v>
      </c>
      <c r="S915">
        <f t="shared" si="158"/>
        <v>0</v>
      </c>
      <c r="T915">
        <f t="shared" si="159"/>
        <v>41.4</v>
      </c>
      <c r="U915">
        <f t="shared" si="160"/>
        <v>11.5</v>
      </c>
      <c r="W915">
        <f t="shared" si="161"/>
        <v>-137.5</v>
      </c>
      <c r="X915">
        <f t="shared" si="162"/>
        <v>135.9666</v>
      </c>
      <c r="Y915">
        <f t="shared" si="163"/>
        <v>71.557449477075011</v>
      </c>
      <c r="Z915">
        <f>Table1[[#This Row],[Accel (N)]]+Table1[[#This Row],[RR (N)]]+Table1[[#This Row],[Aero Drag (N)]]</f>
        <v>70.02404947707501</v>
      </c>
      <c r="AA915">
        <f>Table1[[#This Row],[Total (N)]]*((E915/3.6)/1000)</f>
        <v>0.80527656898636257</v>
      </c>
      <c r="AB915">
        <f>Table1[[#This Row],[Power (kW)]]*1000</f>
        <v>805.27656898636258</v>
      </c>
      <c r="AC915">
        <f>(Table1[[#This Row],[Power (kW)]]*1000)*D915</f>
        <v>256077.94893766331</v>
      </c>
      <c r="AD915" s="25">
        <f t="shared" si="164"/>
        <v>0</v>
      </c>
      <c r="AE915" s="25">
        <f t="shared" si="165"/>
        <v>805.27656898636258</v>
      </c>
      <c r="AF915" s="25">
        <f>SUM($AD$8:AD915)</f>
        <v>802011.39076390537</v>
      </c>
      <c r="AG915" s="25">
        <f>SUM($AE$8:AE915)</f>
        <v>2397707.0670271637</v>
      </c>
      <c r="AH915" s="25"/>
      <c r="AI915" s="38">
        <f>SUM($AD$598:AD915)</f>
        <v>418924.50065362989</v>
      </c>
      <c r="AJ915" s="38">
        <f>SUM($AE$598:AE915)</f>
        <v>1441080.3655576394</v>
      </c>
      <c r="AK915" s="38">
        <f t="shared" si="166"/>
        <v>293247.15045754088</v>
      </c>
    </row>
    <row r="916" spans="2:37" x14ac:dyDescent="0.3">
      <c r="B916" s="4" t="s">
        <v>52</v>
      </c>
      <c r="C916" s="4">
        <v>908</v>
      </c>
      <c r="D916" s="4">
        <v>319</v>
      </c>
      <c r="E916" s="11">
        <v>41.3</v>
      </c>
      <c r="F916" s="17">
        <f t="shared" si="167"/>
        <v>9.7222222222222612E-2</v>
      </c>
      <c r="G916" s="17">
        <f t="shared" si="168"/>
        <v>0.35000000000000142</v>
      </c>
      <c r="S916">
        <f t="shared" si="158"/>
        <v>0</v>
      </c>
      <c r="T916">
        <f t="shared" si="159"/>
        <v>41.3</v>
      </c>
      <c r="U916">
        <f t="shared" si="160"/>
        <v>11.472222222222221</v>
      </c>
      <c r="W916">
        <f t="shared" si="161"/>
        <v>96.250000000000384</v>
      </c>
      <c r="X916">
        <f t="shared" si="162"/>
        <v>135.9666</v>
      </c>
      <c r="Y916">
        <f t="shared" si="163"/>
        <v>71.212178813129867</v>
      </c>
      <c r="Z916">
        <f>Table1[[#This Row],[Accel (N)]]+Table1[[#This Row],[RR (N)]]+Table1[[#This Row],[Aero Drag (N)]]</f>
        <v>303.42877881313024</v>
      </c>
      <c r="AA916">
        <f>Table1[[#This Row],[Total (N)]]*((E916/3.6)/1000)</f>
        <v>3.4810023791617439</v>
      </c>
      <c r="AB916">
        <f>Table1[[#This Row],[Power (kW)]]*1000</f>
        <v>3481.0023791617441</v>
      </c>
      <c r="AC916">
        <f>(Table1[[#This Row],[Power (kW)]]*1000)*D916</f>
        <v>1110439.7589525965</v>
      </c>
      <c r="AD916" s="25">
        <f t="shared" si="164"/>
        <v>0</v>
      </c>
      <c r="AE916" s="25">
        <f t="shared" si="165"/>
        <v>3481.0023791617441</v>
      </c>
      <c r="AF916" s="25">
        <f>SUM($AD$8:AD916)</f>
        <v>802011.39076390537</v>
      </c>
      <c r="AG916" s="25">
        <f>SUM($AE$8:AE916)</f>
        <v>2401188.0694063255</v>
      </c>
      <c r="AH916" s="25"/>
      <c r="AI916" s="38">
        <f>SUM($AD$598:AD916)</f>
        <v>418924.50065362989</v>
      </c>
      <c r="AJ916" s="38">
        <f>SUM($AE$598:AE916)</f>
        <v>1444561.3679368012</v>
      </c>
      <c r="AK916" s="38">
        <f t="shared" si="166"/>
        <v>293247.15045754088</v>
      </c>
    </row>
    <row r="917" spans="2:37" x14ac:dyDescent="0.3">
      <c r="B917" s="4" t="s">
        <v>52</v>
      </c>
      <c r="C917" s="4">
        <v>909</v>
      </c>
      <c r="D917" s="4">
        <v>320</v>
      </c>
      <c r="E917" s="11">
        <v>42.1</v>
      </c>
      <c r="F917" s="17">
        <f t="shared" si="167"/>
        <v>0.47222222222222299</v>
      </c>
      <c r="G917" s="17">
        <f t="shared" si="168"/>
        <v>1.7000000000000028</v>
      </c>
      <c r="S917">
        <f t="shared" si="158"/>
        <v>0</v>
      </c>
      <c r="T917">
        <f t="shared" si="159"/>
        <v>42.1</v>
      </c>
      <c r="U917">
        <f t="shared" si="160"/>
        <v>11.694444444444445</v>
      </c>
      <c r="W917">
        <f t="shared" si="161"/>
        <v>467.50000000000074</v>
      </c>
      <c r="X917">
        <f t="shared" si="162"/>
        <v>135.9666</v>
      </c>
      <c r="Y917">
        <f t="shared" si="163"/>
        <v>73.99772400036322</v>
      </c>
      <c r="Z917">
        <f>Table1[[#This Row],[Accel (N)]]+Table1[[#This Row],[RR (N)]]+Table1[[#This Row],[Aero Drag (N)]]</f>
        <v>677.46432400036394</v>
      </c>
      <c r="AA917">
        <f>Table1[[#This Row],[Total (N)]]*((E917/3.6)/1000)</f>
        <v>7.9225689001153672</v>
      </c>
      <c r="AB917">
        <f>Table1[[#This Row],[Power (kW)]]*1000</f>
        <v>7922.5689001153669</v>
      </c>
      <c r="AC917">
        <f>(Table1[[#This Row],[Power (kW)]]*1000)*D917</f>
        <v>2535222.0480369176</v>
      </c>
      <c r="AD917" s="25">
        <f t="shared" si="164"/>
        <v>0</v>
      </c>
      <c r="AE917" s="25">
        <f t="shared" si="165"/>
        <v>7922.5689001153669</v>
      </c>
      <c r="AF917" s="25">
        <f>SUM($AD$8:AD917)</f>
        <v>802011.39076390537</v>
      </c>
      <c r="AG917" s="25">
        <f>SUM($AE$8:AE917)</f>
        <v>2409110.6383064408</v>
      </c>
      <c r="AH917" s="25"/>
      <c r="AI917" s="38">
        <f>SUM($AD$598:AD917)</f>
        <v>418924.50065362989</v>
      </c>
      <c r="AJ917" s="38">
        <f>SUM($AE$598:AE917)</f>
        <v>1452483.9368369165</v>
      </c>
      <c r="AK917" s="38">
        <f t="shared" si="166"/>
        <v>293247.15045754088</v>
      </c>
    </row>
    <row r="918" spans="2:37" x14ac:dyDescent="0.3">
      <c r="B918" s="4" t="s">
        <v>52</v>
      </c>
      <c r="C918" s="4">
        <v>910</v>
      </c>
      <c r="D918" s="4">
        <v>321</v>
      </c>
      <c r="E918" s="11">
        <v>44.7</v>
      </c>
      <c r="F918" s="17">
        <f t="shared" si="167"/>
        <v>0.87499999999999956</v>
      </c>
      <c r="G918" s="17">
        <f t="shared" si="168"/>
        <v>3.1499999999999986</v>
      </c>
      <c r="S918">
        <f t="shared" si="158"/>
        <v>0</v>
      </c>
      <c r="T918">
        <f t="shared" si="159"/>
        <v>44.7</v>
      </c>
      <c r="U918">
        <f t="shared" si="160"/>
        <v>12.416666666666668</v>
      </c>
      <c r="W918">
        <f t="shared" si="161"/>
        <v>866.24999999999955</v>
      </c>
      <c r="X918">
        <f t="shared" si="162"/>
        <v>135.9666</v>
      </c>
      <c r="Y918">
        <f t="shared" si="163"/>
        <v>83.419813896268778</v>
      </c>
      <c r="Z918">
        <f>Table1[[#This Row],[Accel (N)]]+Table1[[#This Row],[RR (N)]]+Table1[[#This Row],[Aero Drag (N)]]</f>
        <v>1085.6364138962683</v>
      </c>
      <c r="AA918">
        <f>Table1[[#This Row],[Total (N)]]*((E918/3.6)/1000)</f>
        <v>13.479985472545334</v>
      </c>
      <c r="AB918">
        <f>Table1[[#This Row],[Power (kW)]]*1000</f>
        <v>13479.985472545333</v>
      </c>
      <c r="AC918">
        <f>(Table1[[#This Row],[Power (kW)]]*1000)*D918</f>
        <v>4327075.3366870517</v>
      </c>
      <c r="AD918" s="25">
        <f t="shared" si="164"/>
        <v>0</v>
      </c>
      <c r="AE918" s="25">
        <f t="shared" si="165"/>
        <v>13479.985472545333</v>
      </c>
      <c r="AF918" s="25">
        <f>SUM($AD$8:AD918)</f>
        <v>802011.39076390537</v>
      </c>
      <c r="AG918" s="25">
        <f>SUM($AE$8:AE918)</f>
        <v>2422590.6237789863</v>
      </c>
      <c r="AH918" s="25"/>
      <c r="AI918" s="38">
        <f>SUM($AD$598:AD918)</f>
        <v>418924.50065362989</v>
      </c>
      <c r="AJ918" s="38">
        <f>SUM($AE$598:AE918)</f>
        <v>1465963.9223094617</v>
      </c>
      <c r="AK918" s="38">
        <f t="shared" si="166"/>
        <v>293247.15045754088</v>
      </c>
    </row>
    <row r="919" spans="2:37" x14ac:dyDescent="0.3">
      <c r="B919" s="4" t="s">
        <v>52</v>
      </c>
      <c r="C919" s="4">
        <v>911</v>
      </c>
      <c r="D919" s="4">
        <v>322</v>
      </c>
      <c r="E919" s="11">
        <v>48.4</v>
      </c>
      <c r="F919" s="17">
        <f t="shared" si="167"/>
        <v>0.93055555555555491</v>
      </c>
      <c r="G919" s="17">
        <f t="shared" si="168"/>
        <v>3.3499999999999979</v>
      </c>
      <c r="S919">
        <f t="shared" si="158"/>
        <v>0</v>
      </c>
      <c r="T919">
        <f t="shared" si="159"/>
        <v>48.4</v>
      </c>
      <c r="U919">
        <f t="shared" si="160"/>
        <v>13.444444444444443</v>
      </c>
      <c r="W919">
        <f t="shared" si="161"/>
        <v>921.24999999999932</v>
      </c>
      <c r="X919">
        <f t="shared" si="162"/>
        <v>135.9666</v>
      </c>
      <c r="Y919">
        <f t="shared" si="163"/>
        <v>97.801359919144431</v>
      </c>
      <c r="Z919">
        <f>Table1[[#This Row],[Accel (N)]]+Table1[[#This Row],[RR (N)]]+Table1[[#This Row],[Aero Drag (N)]]</f>
        <v>1155.0179599191438</v>
      </c>
      <c r="AA919">
        <f>Table1[[#This Row],[Total (N)]]*((E919/3.6)/1000)</f>
        <v>15.528574794468486</v>
      </c>
      <c r="AB919">
        <f>Table1[[#This Row],[Power (kW)]]*1000</f>
        <v>15528.574794468486</v>
      </c>
      <c r="AC919">
        <f>(Table1[[#This Row],[Power (kW)]]*1000)*D919</f>
        <v>5000201.0838188529</v>
      </c>
      <c r="AD919" s="25">
        <f t="shared" si="164"/>
        <v>0</v>
      </c>
      <c r="AE919" s="25">
        <f t="shared" si="165"/>
        <v>15528.574794468486</v>
      </c>
      <c r="AF919" s="25">
        <f>SUM($AD$8:AD919)</f>
        <v>802011.39076390537</v>
      </c>
      <c r="AG919" s="25">
        <f>SUM($AE$8:AE919)</f>
        <v>2438119.1985734547</v>
      </c>
      <c r="AH919" s="25"/>
      <c r="AI919" s="38">
        <f>SUM($AD$598:AD919)</f>
        <v>418924.50065362989</v>
      </c>
      <c r="AJ919" s="38">
        <f>SUM($AE$598:AE919)</f>
        <v>1481492.4971039302</v>
      </c>
      <c r="AK919" s="38">
        <f t="shared" si="166"/>
        <v>293247.15045754088</v>
      </c>
    </row>
    <row r="920" spans="2:37" x14ac:dyDescent="0.3">
      <c r="B920" s="4" t="s">
        <v>52</v>
      </c>
      <c r="C920" s="4">
        <v>912</v>
      </c>
      <c r="D920" s="4">
        <v>323</v>
      </c>
      <c r="E920" s="11">
        <v>51.4</v>
      </c>
      <c r="F920" s="17">
        <f t="shared" si="167"/>
        <v>0.59722222222222276</v>
      </c>
      <c r="G920" s="17">
        <f t="shared" si="168"/>
        <v>2.1500000000000021</v>
      </c>
      <c r="S920">
        <f t="shared" si="158"/>
        <v>0</v>
      </c>
      <c r="T920">
        <f t="shared" si="159"/>
        <v>51.4</v>
      </c>
      <c r="U920">
        <f t="shared" si="160"/>
        <v>14.277777777777777</v>
      </c>
      <c r="W920">
        <f t="shared" si="161"/>
        <v>591.25000000000057</v>
      </c>
      <c r="X920">
        <f t="shared" si="162"/>
        <v>135.9666</v>
      </c>
      <c r="Y920">
        <f t="shared" si="163"/>
        <v>110.30124344818611</v>
      </c>
      <c r="Z920">
        <f>Table1[[#This Row],[Accel (N)]]+Table1[[#This Row],[RR (N)]]+Table1[[#This Row],[Aero Drag (N)]]</f>
        <v>837.51784344818668</v>
      </c>
      <c r="AA920">
        <f>Table1[[#This Row],[Total (N)]]*((E920/3.6)/1000)</f>
        <v>11.957893653676887</v>
      </c>
      <c r="AB920">
        <f>Table1[[#This Row],[Power (kW)]]*1000</f>
        <v>11957.893653676887</v>
      </c>
      <c r="AC920">
        <f>(Table1[[#This Row],[Power (kW)]]*1000)*D920</f>
        <v>3862399.6501376345</v>
      </c>
      <c r="AD920" s="25">
        <f t="shared" si="164"/>
        <v>0</v>
      </c>
      <c r="AE920" s="25">
        <f t="shared" si="165"/>
        <v>11957.893653676887</v>
      </c>
      <c r="AF920" s="25">
        <f>SUM($AD$8:AD920)</f>
        <v>802011.39076390537</v>
      </c>
      <c r="AG920" s="25">
        <f>SUM($AE$8:AE920)</f>
        <v>2450077.0922271316</v>
      </c>
      <c r="AH920" s="25"/>
      <c r="AI920" s="38">
        <f>SUM($AD$598:AD920)</f>
        <v>418924.50065362989</v>
      </c>
      <c r="AJ920" s="38">
        <f>SUM($AE$598:AE920)</f>
        <v>1493450.3907576071</v>
      </c>
      <c r="AK920" s="38">
        <f t="shared" si="166"/>
        <v>293247.15045754088</v>
      </c>
    </row>
    <row r="921" spans="2:37" x14ac:dyDescent="0.3">
      <c r="B921" s="4" t="s">
        <v>52</v>
      </c>
      <c r="C921" s="4">
        <v>913</v>
      </c>
      <c r="D921" s="4">
        <v>324</v>
      </c>
      <c r="E921" s="11">
        <v>52.7</v>
      </c>
      <c r="F921" s="17">
        <f t="shared" si="167"/>
        <v>0.36111111111111133</v>
      </c>
      <c r="G921" s="17">
        <f t="shared" si="168"/>
        <v>1.3000000000000007</v>
      </c>
      <c r="S921">
        <f t="shared" si="158"/>
        <v>0</v>
      </c>
      <c r="T921">
        <f t="shared" si="159"/>
        <v>52.7</v>
      </c>
      <c r="U921">
        <f t="shared" si="160"/>
        <v>14.638888888888889</v>
      </c>
      <c r="W921">
        <f t="shared" si="161"/>
        <v>357.50000000000023</v>
      </c>
      <c r="X921">
        <f t="shared" si="162"/>
        <v>135.9666</v>
      </c>
      <c r="Y921">
        <f t="shared" si="163"/>
        <v>115.95124090304655</v>
      </c>
      <c r="Z921">
        <f>Table1[[#This Row],[Accel (N)]]+Table1[[#This Row],[RR (N)]]+Table1[[#This Row],[Aero Drag (N)]]</f>
        <v>609.41784090304679</v>
      </c>
      <c r="AA921">
        <f>Table1[[#This Row],[Total (N)]]*((E921/3.6)/1000)</f>
        <v>8.9212000598862691</v>
      </c>
      <c r="AB921">
        <f>Table1[[#This Row],[Power (kW)]]*1000</f>
        <v>8921.2000598862687</v>
      </c>
      <c r="AC921">
        <f>(Table1[[#This Row],[Power (kW)]]*1000)*D921</f>
        <v>2890468.8194031511</v>
      </c>
      <c r="AD921" s="25">
        <f t="shared" si="164"/>
        <v>0</v>
      </c>
      <c r="AE921" s="25">
        <f t="shared" si="165"/>
        <v>8921.2000598862687</v>
      </c>
      <c r="AF921" s="25">
        <f>SUM($AD$8:AD921)</f>
        <v>802011.39076390537</v>
      </c>
      <c r="AG921" s="25">
        <f>SUM($AE$8:AE921)</f>
        <v>2458998.2922870177</v>
      </c>
      <c r="AH921" s="25"/>
      <c r="AI921" s="38">
        <f>SUM($AD$598:AD921)</f>
        <v>418924.50065362989</v>
      </c>
      <c r="AJ921" s="38">
        <f>SUM($AE$598:AE921)</f>
        <v>1502371.5908174934</v>
      </c>
      <c r="AK921" s="38">
        <f t="shared" si="166"/>
        <v>293247.15045754088</v>
      </c>
    </row>
    <row r="922" spans="2:37" x14ac:dyDescent="0.3">
      <c r="B922" s="4" t="s">
        <v>52</v>
      </c>
      <c r="C922" s="4">
        <v>914</v>
      </c>
      <c r="D922" s="4">
        <v>325</v>
      </c>
      <c r="E922" s="11">
        <v>54</v>
      </c>
      <c r="F922" s="17">
        <f t="shared" si="167"/>
        <v>0.59722222222222177</v>
      </c>
      <c r="G922" s="17">
        <f t="shared" si="168"/>
        <v>2.1499999999999986</v>
      </c>
      <c r="S922">
        <f t="shared" si="158"/>
        <v>0</v>
      </c>
      <c r="T922">
        <f t="shared" si="159"/>
        <v>54</v>
      </c>
      <c r="U922">
        <f t="shared" si="160"/>
        <v>15</v>
      </c>
      <c r="W922">
        <f t="shared" si="161"/>
        <v>591.24999999999955</v>
      </c>
      <c r="X922">
        <f t="shared" si="162"/>
        <v>135.9666</v>
      </c>
      <c r="Y922">
        <f t="shared" si="163"/>
        <v>121.74235260750002</v>
      </c>
      <c r="Z922">
        <f>Table1[[#This Row],[Accel (N)]]+Table1[[#This Row],[RR (N)]]+Table1[[#This Row],[Aero Drag (N)]]</f>
        <v>848.95895260749955</v>
      </c>
      <c r="AA922">
        <f>Table1[[#This Row],[Total (N)]]*((E922/3.6)/1000)</f>
        <v>12.734384289112493</v>
      </c>
      <c r="AB922">
        <f>Table1[[#This Row],[Power (kW)]]*1000</f>
        <v>12734.384289112493</v>
      </c>
      <c r="AC922">
        <f>(Table1[[#This Row],[Power (kW)]]*1000)*D922</f>
        <v>4138674.8939615604</v>
      </c>
      <c r="AD922" s="25">
        <f t="shared" si="164"/>
        <v>0</v>
      </c>
      <c r="AE922" s="25">
        <f t="shared" si="165"/>
        <v>12734.384289112493</v>
      </c>
      <c r="AF922" s="25">
        <f>SUM($AD$8:AD922)</f>
        <v>802011.39076390537</v>
      </c>
      <c r="AG922" s="25">
        <f>SUM($AE$8:AE922)</f>
        <v>2471732.6765761301</v>
      </c>
      <c r="AH922" s="25"/>
      <c r="AI922" s="38">
        <f>SUM($AD$598:AD922)</f>
        <v>418924.50065362989</v>
      </c>
      <c r="AJ922" s="38">
        <f>SUM($AE$598:AE922)</f>
        <v>1515105.9751066058</v>
      </c>
      <c r="AK922" s="38">
        <f t="shared" si="166"/>
        <v>293247.15045754088</v>
      </c>
    </row>
    <row r="923" spans="2:37" x14ac:dyDescent="0.3">
      <c r="B923" s="4" t="s">
        <v>52</v>
      </c>
      <c r="C923" s="4">
        <v>915</v>
      </c>
      <c r="D923" s="4">
        <v>326</v>
      </c>
      <c r="E923" s="11">
        <v>57</v>
      </c>
      <c r="F923" s="17">
        <f t="shared" si="167"/>
        <v>0.56944444444444464</v>
      </c>
      <c r="G923" s="17">
        <f t="shared" si="168"/>
        <v>2.0500000000000007</v>
      </c>
      <c r="S923">
        <f t="shared" si="158"/>
        <v>0</v>
      </c>
      <c r="T923">
        <f t="shared" si="159"/>
        <v>57</v>
      </c>
      <c r="U923">
        <f t="shared" si="160"/>
        <v>15.833333333333332</v>
      </c>
      <c r="W923">
        <f t="shared" si="161"/>
        <v>563.75000000000023</v>
      </c>
      <c r="X923">
        <f t="shared" si="162"/>
        <v>135.9666</v>
      </c>
      <c r="Y923">
        <f t="shared" si="163"/>
        <v>135.645028676875</v>
      </c>
      <c r="Z923">
        <f>Table1[[#This Row],[Accel (N)]]+Table1[[#This Row],[RR (N)]]+Table1[[#This Row],[Aero Drag (N)]]</f>
        <v>835.36162867687517</v>
      </c>
      <c r="AA923">
        <f>Table1[[#This Row],[Total (N)]]*((E923/3.6)/1000)</f>
        <v>13.226559120717189</v>
      </c>
      <c r="AB923">
        <f>Table1[[#This Row],[Power (kW)]]*1000</f>
        <v>13226.559120717189</v>
      </c>
      <c r="AC923">
        <f>(Table1[[#This Row],[Power (kW)]]*1000)*D923</f>
        <v>4311858.2733538039</v>
      </c>
      <c r="AD923" s="25">
        <f t="shared" si="164"/>
        <v>0</v>
      </c>
      <c r="AE923" s="25">
        <f t="shared" si="165"/>
        <v>13226.559120717189</v>
      </c>
      <c r="AF923" s="25">
        <f>SUM($AD$8:AD923)</f>
        <v>802011.39076390537</v>
      </c>
      <c r="AG923" s="25">
        <f>SUM($AE$8:AE923)</f>
        <v>2484959.2356968471</v>
      </c>
      <c r="AH923" s="25"/>
      <c r="AI923" s="38">
        <f>SUM($AD$598:AD923)</f>
        <v>418924.50065362989</v>
      </c>
      <c r="AJ923" s="38">
        <f>SUM($AE$598:AE923)</f>
        <v>1528332.534227323</v>
      </c>
      <c r="AK923" s="38">
        <f t="shared" si="166"/>
        <v>293247.15045754088</v>
      </c>
    </row>
    <row r="924" spans="2:37" x14ac:dyDescent="0.3">
      <c r="B924" s="4" t="s">
        <v>52</v>
      </c>
      <c r="C924" s="4">
        <v>916</v>
      </c>
      <c r="D924" s="4">
        <v>327</v>
      </c>
      <c r="E924" s="11">
        <v>58.1</v>
      </c>
      <c r="F924" s="17">
        <f t="shared" si="167"/>
        <v>0.30555555555555597</v>
      </c>
      <c r="G924" s="17">
        <f t="shared" si="168"/>
        <v>1.1000000000000014</v>
      </c>
      <c r="S924">
        <f t="shared" si="158"/>
        <v>0</v>
      </c>
      <c r="T924">
        <f t="shared" si="159"/>
        <v>58.1</v>
      </c>
      <c r="U924">
        <f t="shared" si="160"/>
        <v>16.138888888888889</v>
      </c>
      <c r="W924">
        <f t="shared" si="161"/>
        <v>302.5000000000004</v>
      </c>
      <c r="X924">
        <f t="shared" si="162"/>
        <v>135.9666</v>
      </c>
      <c r="Y924">
        <f t="shared" si="163"/>
        <v>140.93096806769657</v>
      </c>
      <c r="Z924">
        <f>Table1[[#This Row],[Accel (N)]]+Table1[[#This Row],[RR (N)]]+Table1[[#This Row],[Aero Drag (N)]]</f>
        <v>579.39756806769697</v>
      </c>
      <c r="AA924">
        <f>Table1[[#This Row],[Total (N)]]*((E924/3.6)/1000)</f>
        <v>9.350832973536999</v>
      </c>
      <c r="AB924">
        <f>Table1[[#This Row],[Power (kW)]]*1000</f>
        <v>9350.8329735369989</v>
      </c>
      <c r="AC924">
        <f>(Table1[[#This Row],[Power (kW)]]*1000)*D924</f>
        <v>3057722.3823465984</v>
      </c>
      <c r="AD924" s="25">
        <f t="shared" si="164"/>
        <v>0</v>
      </c>
      <c r="AE924" s="25">
        <f t="shared" si="165"/>
        <v>9350.8329735369989</v>
      </c>
      <c r="AF924" s="25">
        <f>SUM($AD$8:AD924)</f>
        <v>802011.39076390537</v>
      </c>
      <c r="AG924" s="25">
        <f>SUM($AE$8:AE924)</f>
        <v>2494310.0686703841</v>
      </c>
      <c r="AH924" s="25"/>
      <c r="AI924" s="38">
        <f>SUM($AD$598:AD924)</f>
        <v>418924.50065362989</v>
      </c>
      <c r="AJ924" s="38">
        <f>SUM($AE$598:AE924)</f>
        <v>1537683.3672008601</v>
      </c>
      <c r="AK924" s="38">
        <f t="shared" si="166"/>
        <v>293247.15045754088</v>
      </c>
    </row>
    <row r="925" spans="2:37" x14ac:dyDescent="0.3">
      <c r="B925" s="4" t="s">
        <v>52</v>
      </c>
      <c r="C925" s="4">
        <v>917</v>
      </c>
      <c r="D925" s="4">
        <v>328</v>
      </c>
      <c r="E925" s="11">
        <v>59.2</v>
      </c>
      <c r="F925" s="17">
        <f t="shared" si="167"/>
        <v>0.12499999999999981</v>
      </c>
      <c r="G925" s="17">
        <f t="shared" si="168"/>
        <v>0.44999999999999929</v>
      </c>
      <c r="S925">
        <f t="shared" si="158"/>
        <v>0</v>
      </c>
      <c r="T925">
        <f t="shared" si="159"/>
        <v>59.2</v>
      </c>
      <c r="U925">
        <f t="shared" si="160"/>
        <v>16.444444444444446</v>
      </c>
      <c r="W925">
        <f t="shared" si="161"/>
        <v>123.7499999999998</v>
      </c>
      <c r="X925">
        <f t="shared" si="162"/>
        <v>135.9666</v>
      </c>
      <c r="Y925">
        <f t="shared" si="163"/>
        <v>146.31794192124448</v>
      </c>
      <c r="Z925">
        <f>Table1[[#This Row],[Accel (N)]]+Table1[[#This Row],[RR (N)]]+Table1[[#This Row],[Aero Drag (N)]]</f>
        <v>406.03454192124428</v>
      </c>
      <c r="AA925">
        <f>Table1[[#This Row],[Total (N)]]*((E925/3.6)/1000)</f>
        <v>6.6770124671493507</v>
      </c>
      <c r="AB925">
        <f>Table1[[#This Row],[Power (kW)]]*1000</f>
        <v>6677.0124671493504</v>
      </c>
      <c r="AC925">
        <f>(Table1[[#This Row],[Power (kW)]]*1000)*D925</f>
        <v>2190060.0892249867</v>
      </c>
      <c r="AD925" s="25">
        <f t="shared" si="164"/>
        <v>0</v>
      </c>
      <c r="AE925" s="25">
        <f t="shared" si="165"/>
        <v>6677.0124671493504</v>
      </c>
      <c r="AF925" s="25">
        <f>SUM($AD$8:AD925)</f>
        <v>802011.39076390537</v>
      </c>
      <c r="AG925" s="25">
        <f>SUM($AE$8:AE925)</f>
        <v>2500987.0811375333</v>
      </c>
      <c r="AH925" s="25"/>
      <c r="AI925" s="38">
        <f>SUM($AD$598:AD925)</f>
        <v>418924.50065362989</v>
      </c>
      <c r="AJ925" s="38">
        <f>SUM($AE$598:AE925)</f>
        <v>1544360.3796680095</v>
      </c>
      <c r="AK925" s="38">
        <f t="shared" si="166"/>
        <v>293247.15045754088</v>
      </c>
    </row>
    <row r="926" spans="2:37" x14ac:dyDescent="0.3">
      <c r="B926" s="4" t="s">
        <v>52</v>
      </c>
      <c r="C926" s="4">
        <v>918</v>
      </c>
      <c r="D926" s="4">
        <v>329</v>
      </c>
      <c r="E926" s="11">
        <v>59</v>
      </c>
      <c r="F926" s="17">
        <f t="shared" si="167"/>
        <v>-1.3888888888889086E-2</v>
      </c>
      <c r="G926" s="17">
        <f t="shared" si="168"/>
        <v>-5.0000000000000711E-2</v>
      </c>
      <c r="S926">
        <f t="shared" si="158"/>
        <v>0</v>
      </c>
      <c r="T926">
        <f t="shared" si="159"/>
        <v>59</v>
      </c>
      <c r="U926">
        <f t="shared" si="160"/>
        <v>16.388888888888889</v>
      </c>
      <c r="W926">
        <f t="shared" si="161"/>
        <v>-13.750000000000195</v>
      </c>
      <c r="X926">
        <f t="shared" si="162"/>
        <v>135.9666</v>
      </c>
      <c r="Y926">
        <f t="shared" si="163"/>
        <v>145.33097716965278</v>
      </c>
      <c r="Z926">
        <f>Table1[[#This Row],[Accel (N)]]+Table1[[#This Row],[RR (N)]]+Table1[[#This Row],[Aero Drag (N)]]</f>
        <v>267.54757716965258</v>
      </c>
      <c r="AA926">
        <f>Table1[[#This Row],[Total (N)]]*((E926/3.6)/1000)</f>
        <v>4.3848075147248622</v>
      </c>
      <c r="AB926">
        <f>Table1[[#This Row],[Power (kW)]]*1000</f>
        <v>4384.8075147248619</v>
      </c>
      <c r="AC926">
        <f>(Table1[[#This Row],[Power (kW)]]*1000)*D926</f>
        <v>1442601.6723444795</v>
      </c>
      <c r="AD926" s="25">
        <f t="shared" si="164"/>
        <v>0</v>
      </c>
      <c r="AE926" s="25">
        <f t="shared" si="165"/>
        <v>4384.8075147248619</v>
      </c>
      <c r="AF926" s="25">
        <f>SUM($AD$8:AD926)</f>
        <v>802011.39076390537</v>
      </c>
      <c r="AG926" s="25">
        <f>SUM($AE$8:AE926)</f>
        <v>2505371.8886522581</v>
      </c>
      <c r="AH926" s="25"/>
      <c r="AI926" s="38">
        <f>SUM($AD$598:AD926)</f>
        <v>418924.50065362989</v>
      </c>
      <c r="AJ926" s="38">
        <f>SUM($AE$598:AE926)</f>
        <v>1548745.1871827343</v>
      </c>
      <c r="AK926" s="38">
        <f t="shared" si="166"/>
        <v>293247.15045754088</v>
      </c>
    </row>
    <row r="927" spans="2:37" x14ac:dyDescent="0.3">
      <c r="B927" s="4" t="s">
        <v>52</v>
      </c>
      <c r="C927" s="4">
        <v>919</v>
      </c>
      <c r="D927" s="4">
        <v>330</v>
      </c>
      <c r="E927" s="11">
        <v>59.1</v>
      </c>
      <c r="F927" s="17">
        <f t="shared" si="167"/>
        <v>6.9444444444444448E-2</v>
      </c>
      <c r="G927" s="17">
        <f t="shared" si="168"/>
        <v>0.25</v>
      </c>
      <c r="S927">
        <f t="shared" si="158"/>
        <v>0</v>
      </c>
      <c r="T927">
        <f t="shared" si="159"/>
        <v>59.1</v>
      </c>
      <c r="U927">
        <f t="shared" si="160"/>
        <v>16.416666666666668</v>
      </c>
      <c r="W927">
        <f t="shared" si="161"/>
        <v>68.75</v>
      </c>
      <c r="X927">
        <f t="shared" si="162"/>
        <v>135.9666</v>
      </c>
      <c r="Y927">
        <f t="shared" si="163"/>
        <v>145.82404204766877</v>
      </c>
      <c r="Z927">
        <f>Table1[[#This Row],[Accel (N)]]+Table1[[#This Row],[RR (N)]]+Table1[[#This Row],[Aero Drag (N)]]</f>
        <v>350.54064204766877</v>
      </c>
      <c r="AA927">
        <f>Table1[[#This Row],[Total (N)]]*((E927/3.6)/1000)</f>
        <v>5.7547088736158951</v>
      </c>
      <c r="AB927">
        <f>Table1[[#This Row],[Power (kW)]]*1000</f>
        <v>5754.7088736158948</v>
      </c>
      <c r="AC927">
        <f>(Table1[[#This Row],[Power (kW)]]*1000)*D927</f>
        <v>1899053.9282932454</v>
      </c>
      <c r="AD927" s="25">
        <f t="shared" si="164"/>
        <v>0</v>
      </c>
      <c r="AE927" s="25">
        <f t="shared" si="165"/>
        <v>5754.7088736158948</v>
      </c>
      <c r="AF927" s="25">
        <f>SUM($AD$8:AD927)</f>
        <v>802011.39076390537</v>
      </c>
      <c r="AG927" s="25">
        <f>SUM($AE$8:AE927)</f>
        <v>2511126.5975258742</v>
      </c>
      <c r="AH927" s="25"/>
      <c r="AI927" s="38">
        <f>SUM($AD$598:AD927)</f>
        <v>418924.50065362989</v>
      </c>
      <c r="AJ927" s="38">
        <f>SUM($AE$598:AE927)</f>
        <v>1554499.8960563501</v>
      </c>
      <c r="AK927" s="38">
        <f t="shared" si="166"/>
        <v>293247.15045754088</v>
      </c>
    </row>
    <row r="928" spans="2:37" x14ac:dyDescent="0.3">
      <c r="B928" s="4" t="s">
        <v>52</v>
      </c>
      <c r="C928" s="4">
        <v>920</v>
      </c>
      <c r="D928" s="4">
        <v>331</v>
      </c>
      <c r="E928" s="11">
        <v>59.5</v>
      </c>
      <c r="F928" s="17">
        <f t="shared" si="167"/>
        <v>0.19444444444444425</v>
      </c>
      <c r="G928" s="17">
        <f t="shared" si="168"/>
        <v>0.69999999999999929</v>
      </c>
      <c r="S928">
        <f t="shared" si="158"/>
        <v>0</v>
      </c>
      <c r="T928">
        <f t="shared" si="159"/>
        <v>59.5</v>
      </c>
      <c r="U928">
        <f t="shared" si="160"/>
        <v>16.527777777777779</v>
      </c>
      <c r="W928">
        <f t="shared" si="161"/>
        <v>192.4999999999998</v>
      </c>
      <c r="X928">
        <f t="shared" si="162"/>
        <v>135.9666</v>
      </c>
      <c r="Y928">
        <f t="shared" si="163"/>
        <v>147.80465151532991</v>
      </c>
      <c r="Z928">
        <f>Table1[[#This Row],[Accel (N)]]+Table1[[#This Row],[RR (N)]]+Table1[[#This Row],[Aero Drag (N)]]</f>
        <v>476.27125151532971</v>
      </c>
      <c r="AA928">
        <f>Table1[[#This Row],[Total (N)]]*((E928/3.6)/1000)</f>
        <v>7.8717054069894781</v>
      </c>
      <c r="AB928">
        <f>Table1[[#This Row],[Power (kW)]]*1000</f>
        <v>7871.7054069894784</v>
      </c>
      <c r="AC928">
        <f>(Table1[[#This Row],[Power (kW)]]*1000)*D928</f>
        <v>2605534.4897135175</v>
      </c>
      <c r="AD928" s="25">
        <f t="shared" si="164"/>
        <v>0</v>
      </c>
      <c r="AE928" s="25">
        <f t="shared" si="165"/>
        <v>7871.7054069894784</v>
      </c>
      <c r="AF928" s="25">
        <f>SUM($AD$8:AD928)</f>
        <v>802011.39076390537</v>
      </c>
      <c r="AG928" s="25">
        <f>SUM($AE$8:AE928)</f>
        <v>2518998.3029328636</v>
      </c>
      <c r="AH928" s="25"/>
      <c r="AI928" s="38">
        <f>SUM($AD$598:AD928)</f>
        <v>418924.50065362989</v>
      </c>
      <c r="AJ928" s="38">
        <f>SUM($AE$598:AE928)</f>
        <v>1562371.6014633395</v>
      </c>
      <c r="AK928" s="38">
        <f t="shared" si="166"/>
        <v>293247.15045754088</v>
      </c>
    </row>
    <row r="929" spans="2:37" x14ac:dyDescent="0.3">
      <c r="B929" s="4" t="s">
        <v>52</v>
      </c>
      <c r="C929" s="4">
        <v>921</v>
      </c>
      <c r="D929" s="4">
        <v>332</v>
      </c>
      <c r="E929" s="11">
        <v>60.5</v>
      </c>
      <c r="F929" s="17">
        <f t="shared" si="167"/>
        <v>0.38888888888888851</v>
      </c>
      <c r="G929" s="17">
        <f t="shared" si="168"/>
        <v>1.3999999999999986</v>
      </c>
      <c r="S929">
        <f t="shared" si="158"/>
        <v>0</v>
      </c>
      <c r="T929">
        <f t="shared" si="159"/>
        <v>60.5</v>
      </c>
      <c r="U929">
        <f t="shared" si="160"/>
        <v>16.805555555555554</v>
      </c>
      <c r="W929">
        <f t="shared" si="161"/>
        <v>384.9999999999996</v>
      </c>
      <c r="X929">
        <f t="shared" si="162"/>
        <v>135.9666</v>
      </c>
      <c r="Y929">
        <f t="shared" si="163"/>
        <v>152.81462487366318</v>
      </c>
      <c r="Z929">
        <f>Table1[[#This Row],[Accel (N)]]+Table1[[#This Row],[RR (N)]]+Table1[[#This Row],[Aero Drag (N)]]</f>
        <v>673.78122487366284</v>
      </c>
      <c r="AA929">
        <f>Table1[[#This Row],[Total (N)]]*((E929/3.6)/1000)</f>
        <v>11.32326780690461</v>
      </c>
      <c r="AB929">
        <f>Table1[[#This Row],[Power (kW)]]*1000</f>
        <v>11323.267806904611</v>
      </c>
      <c r="AC929">
        <f>(Table1[[#This Row],[Power (kW)]]*1000)*D929</f>
        <v>3759324.9118923307</v>
      </c>
      <c r="AD929" s="25">
        <f t="shared" si="164"/>
        <v>0</v>
      </c>
      <c r="AE929" s="25">
        <f t="shared" si="165"/>
        <v>11323.267806904611</v>
      </c>
      <c r="AF929" s="25">
        <f>SUM($AD$8:AD929)</f>
        <v>802011.39076390537</v>
      </c>
      <c r="AG929" s="25">
        <f>SUM($AE$8:AE929)</f>
        <v>2530321.570739768</v>
      </c>
      <c r="AH929" s="25"/>
      <c r="AI929" s="38">
        <f>SUM($AD$598:AD929)</f>
        <v>418924.50065362989</v>
      </c>
      <c r="AJ929" s="38">
        <f>SUM($AE$598:AE929)</f>
        <v>1573694.8692702441</v>
      </c>
      <c r="AK929" s="38">
        <f t="shared" si="166"/>
        <v>293247.15045754088</v>
      </c>
    </row>
    <row r="930" spans="2:37" x14ac:dyDescent="0.3">
      <c r="B930" s="4" t="s">
        <v>52</v>
      </c>
      <c r="C930" s="4">
        <v>922</v>
      </c>
      <c r="D930" s="4">
        <v>333</v>
      </c>
      <c r="E930" s="11">
        <v>62.3</v>
      </c>
      <c r="F930" s="17">
        <f t="shared" si="167"/>
        <v>0.47222222222222199</v>
      </c>
      <c r="G930" s="17">
        <f t="shared" si="168"/>
        <v>1.6999999999999993</v>
      </c>
      <c r="S930">
        <f t="shared" si="158"/>
        <v>0</v>
      </c>
      <c r="T930">
        <f t="shared" si="159"/>
        <v>62.3</v>
      </c>
      <c r="U930">
        <f t="shared" si="160"/>
        <v>17.305555555555554</v>
      </c>
      <c r="W930">
        <f t="shared" si="161"/>
        <v>467.49999999999977</v>
      </c>
      <c r="X930">
        <f t="shared" si="162"/>
        <v>135.9666</v>
      </c>
      <c r="Y930">
        <f t="shared" si="163"/>
        <v>162.0429957997132</v>
      </c>
      <c r="Z930">
        <f>Table1[[#This Row],[Accel (N)]]+Table1[[#This Row],[RR (N)]]+Table1[[#This Row],[Aero Drag (N)]]</f>
        <v>765.509595799713</v>
      </c>
      <c r="AA930">
        <f>Table1[[#This Row],[Total (N)]]*((E930/3.6)/1000)</f>
        <v>13.24756883842281</v>
      </c>
      <c r="AB930">
        <f>Table1[[#This Row],[Power (kW)]]*1000</f>
        <v>13247.568838422809</v>
      </c>
      <c r="AC930">
        <f>(Table1[[#This Row],[Power (kW)]]*1000)*D930</f>
        <v>4411440.4231947949</v>
      </c>
      <c r="AD930" s="25">
        <f t="shared" si="164"/>
        <v>0</v>
      </c>
      <c r="AE930" s="25">
        <f t="shared" si="165"/>
        <v>13247.568838422809</v>
      </c>
      <c r="AF930" s="25">
        <f>SUM($AD$8:AD930)</f>
        <v>802011.39076390537</v>
      </c>
      <c r="AG930" s="25">
        <f>SUM($AE$8:AE930)</f>
        <v>2543569.1395781906</v>
      </c>
      <c r="AH930" s="25"/>
      <c r="AI930" s="38">
        <f>SUM($AD$598:AD930)</f>
        <v>418924.50065362989</v>
      </c>
      <c r="AJ930" s="38">
        <f>SUM($AE$598:AE930)</f>
        <v>1586942.438108667</v>
      </c>
      <c r="AK930" s="38">
        <f t="shared" si="166"/>
        <v>293247.15045754088</v>
      </c>
    </row>
    <row r="931" spans="2:37" x14ac:dyDescent="0.3">
      <c r="B931" s="4" t="s">
        <v>52</v>
      </c>
      <c r="C931" s="4">
        <v>923</v>
      </c>
      <c r="D931" s="4">
        <v>334</v>
      </c>
      <c r="E931" s="11">
        <v>63.9</v>
      </c>
      <c r="F931" s="17">
        <f t="shared" si="167"/>
        <v>0.38888888888888851</v>
      </c>
      <c r="G931" s="17">
        <f t="shared" si="168"/>
        <v>1.3999999999999986</v>
      </c>
      <c r="S931">
        <f t="shared" si="158"/>
        <v>0</v>
      </c>
      <c r="T931">
        <f t="shared" si="159"/>
        <v>63.9</v>
      </c>
      <c r="U931">
        <f t="shared" si="160"/>
        <v>17.75</v>
      </c>
      <c r="W931">
        <f t="shared" si="161"/>
        <v>384.9999999999996</v>
      </c>
      <c r="X931">
        <f t="shared" si="162"/>
        <v>135.9666</v>
      </c>
      <c r="Y931">
        <f t="shared" si="163"/>
        <v>170.47311097066878</v>
      </c>
      <c r="Z931">
        <f>Table1[[#This Row],[Accel (N)]]+Table1[[#This Row],[RR (N)]]+Table1[[#This Row],[Aero Drag (N)]]</f>
        <v>691.43971097066844</v>
      </c>
      <c r="AA931">
        <f>Table1[[#This Row],[Total (N)]]*((E931/3.6)/1000)</f>
        <v>12.273054869729364</v>
      </c>
      <c r="AB931">
        <f>Table1[[#This Row],[Power (kW)]]*1000</f>
        <v>12273.054869729363</v>
      </c>
      <c r="AC931">
        <f>(Table1[[#This Row],[Power (kW)]]*1000)*D931</f>
        <v>4099200.3264896073</v>
      </c>
      <c r="AD931" s="25">
        <f t="shared" si="164"/>
        <v>0</v>
      </c>
      <c r="AE931" s="25">
        <f t="shared" si="165"/>
        <v>12273.054869729363</v>
      </c>
      <c r="AF931" s="25">
        <f>SUM($AD$8:AD931)</f>
        <v>802011.39076390537</v>
      </c>
      <c r="AG931" s="25">
        <f>SUM($AE$8:AE931)</f>
        <v>2555842.1944479202</v>
      </c>
      <c r="AH931" s="25"/>
      <c r="AI931" s="38">
        <f>SUM($AD$598:AD931)</f>
        <v>418924.50065362989</v>
      </c>
      <c r="AJ931" s="38">
        <f>SUM($AE$598:AE931)</f>
        <v>1599215.4929783964</v>
      </c>
      <c r="AK931" s="38">
        <f t="shared" si="166"/>
        <v>293247.15045754088</v>
      </c>
    </row>
    <row r="932" spans="2:37" x14ac:dyDescent="0.3">
      <c r="B932" s="4" t="s">
        <v>52</v>
      </c>
      <c r="C932" s="4">
        <v>924</v>
      </c>
      <c r="D932" s="4">
        <v>335</v>
      </c>
      <c r="E932" s="11">
        <v>65.099999999999994</v>
      </c>
      <c r="F932" s="17">
        <f t="shared" si="167"/>
        <v>2.7777777777777186E-2</v>
      </c>
      <c r="G932" s="17">
        <f t="shared" si="168"/>
        <v>9.9999999999997868E-2</v>
      </c>
      <c r="S932">
        <f t="shared" si="158"/>
        <v>0</v>
      </c>
      <c r="T932">
        <f t="shared" si="159"/>
        <v>65.099999999999994</v>
      </c>
      <c r="U932">
        <f t="shared" si="160"/>
        <v>18.083333333333332</v>
      </c>
      <c r="W932">
        <f t="shared" si="161"/>
        <v>27.499999999999414</v>
      </c>
      <c r="X932">
        <f t="shared" si="162"/>
        <v>135.9666</v>
      </c>
      <c r="Y932">
        <f t="shared" si="163"/>
        <v>176.93597660291874</v>
      </c>
      <c r="Z932">
        <f>Table1[[#This Row],[Accel (N)]]+Table1[[#This Row],[RR (N)]]+Table1[[#This Row],[Aero Drag (N)]]</f>
        <v>340.40257660291815</v>
      </c>
      <c r="AA932">
        <f>Table1[[#This Row],[Total (N)]]*((E932/3.6)/1000)</f>
        <v>6.1556132602361027</v>
      </c>
      <c r="AB932">
        <f>Table1[[#This Row],[Power (kW)]]*1000</f>
        <v>6155.6132602361031</v>
      </c>
      <c r="AC932">
        <f>(Table1[[#This Row],[Power (kW)]]*1000)*D932</f>
        <v>2062130.4421790945</v>
      </c>
      <c r="AD932" s="25">
        <f t="shared" si="164"/>
        <v>0</v>
      </c>
      <c r="AE932" s="25">
        <f t="shared" si="165"/>
        <v>6155.6132602361031</v>
      </c>
      <c r="AF932" s="25">
        <f>SUM($AD$8:AD932)</f>
        <v>802011.39076390537</v>
      </c>
      <c r="AG932" s="25">
        <f>SUM($AE$8:AE932)</f>
        <v>2561997.8077081563</v>
      </c>
      <c r="AH932" s="25"/>
      <c r="AI932" s="38">
        <f>SUM($AD$598:AD932)</f>
        <v>418924.50065362989</v>
      </c>
      <c r="AJ932" s="38">
        <f>SUM($AE$598:AE932)</f>
        <v>1605371.1062386325</v>
      </c>
      <c r="AK932" s="38">
        <f t="shared" si="166"/>
        <v>293247.15045754088</v>
      </c>
    </row>
    <row r="933" spans="2:37" x14ac:dyDescent="0.3">
      <c r="B933" s="4" t="s">
        <v>52</v>
      </c>
      <c r="C933" s="4">
        <v>925</v>
      </c>
      <c r="D933" s="4">
        <v>336</v>
      </c>
      <c r="E933" s="11">
        <v>64.099999999999994</v>
      </c>
      <c r="F933" s="17">
        <f t="shared" si="167"/>
        <v>-0.33333333333333215</v>
      </c>
      <c r="G933" s="17">
        <f t="shared" si="168"/>
        <v>-1.1999999999999957</v>
      </c>
      <c r="S933">
        <f t="shared" si="158"/>
        <v>0</v>
      </c>
      <c r="T933">
        <f t="shared" si="159"/>
        <v>64.099999999999994</v>
      </c>
      <c r="U933">
        <f t="shared" si="160"/>
        <v>17.805555555555554</v>
      </c>
      <c r="W933">
        <f t="shared" si="161"/>
        <v>-329.99999999999881</v>
      </c>
      <c r="X933">
        <f t="shared" si="162"/>
        <v>135.9666</v>
      </c>
      <c r="Y933">
        <f t="shared" si="163"/>
        <v>171.54190528711317</v>
      </c>
      <c r="Z933">
        <f>Table1[[#This Row],[Accel (N)]]+Table1[[#This Row],[RR (N)]]+Table1[[#This Row],[Aero Drag (N)]]</f>
        <v>-22.49149471288564</v>
      </c>
      <c r="AA933">
        <f>Table1[[#This Row],[Total (N)]]*((E933/3.6)/1000)</f>
        <v>-0.40047355863776929</v>
      </c>
      <c r="AB933">
        <f>Table1[[#This Row],[Power (kW)]]*1000</f>
        <v>-400.47355863776932</v>
      </c>
      <c r="AC933">
        <f>(Table1[[#This Row],[Power (kW)]]*1000)*D933</f>
        <v>-134559.1157022905</v>
      </c>
      <c r="AD933" s="25">
        <f t="shared" si="164"/>
        <v>400.47355863776932</v>
      </c>
      <c r="AE933" s="25">
        <f t="shared" si="165"/>
        <v>0</v>
      </c>
      <c r="AF933" s="25">
        <f>SUM($AD$8:AD933)</f>
        <v>802411.86432254314</v>
      </c>
      <c r="AG933" s="25">
        <f>SUM($AE$8:AE933)</f>
        <v>2561997.8077081563</v>
      </c>
      <c r="AH933" s="25"/>
      <c r="AI933" s="38">
        <f>SUM($AD$598:AD933)</f>
        <v>419324.97421226767</v>
      </c>
      <c r="AJ933" s="38">
        <f>SUM($AE$598:AE933)</f>
        <v>1605371.1062386325</v>
      </c>
      <c r="AK933" s="38">
        <f t="shared" si="166"/>
        <v>293527.48194858734</v>
      </c>
    </row>
    <row r="934" spans="2:37" x14ac:dyDescent="0.3">
      <c r="B934" s="4" t="s">
        <v>52</v>
      </c>
      <c r="C934" s="4">
        <v>926</v>
      </c>
      <c r="D934" s="4">
        <v>337</v>
      </c>
      <c r="E934" s="11">
        <v>62.7</v>
      </c>
      <c r="F934" s="17">
        <f t="shared" si="167"/>
        <v>-0.29166666666666585</v>
      </c>
      <c r="G934" s="17">
        <f t="shared" si="168"/>
        <v>-1.0499999999999972</v>
      </c>
      <c r="S934">
        <f t="shared" si="158"/>
        <v>0</v>
      </c>
      <c r="T934">
        <f t="shared" si="159"/>
        <v>62.7</v>
      </c>
      <c r="U934">
        <f t="shared" si="160"/>
        <v>17.416666666666668</v>
      </c>
      <c r="W934">
        <f t="shared" si="161"/>
        <v>-288.7499999999992</v>
      </c>
      <c r="X934">
        <f t="shared" si="162"/>
        <v>135.9666</v>
      </c>
      <c r="Y934">
        <f t="shared" si="163"/>
        <v>164.13048469901881</v>
      </c>
      <c r="Z934">
        <f>Table1[[#This Row],[Accel (N)]]+Table1[[#This Row],[RR (N)]]+Table1[[#This Row],[Aero Drag (N)]]</f>
        <v>11.347084699019604</v>
      </c>
      <c r="AA934">
        <f>Table1[[#This Row],[Total (N)]]*((E934/3.6)/1000)</f>
        <v>0.19762839184125811</v>
      </c>
      <c r="AB934">
        <f>Table1[[#This Row],[Power (kW)]]*1000</f>
        <v>197.62839184125809</v>
      </c>
      <c r="AC934">
        <f>(Table1[[#This Row],[Power (kW)]]*1000)*D934</f>
        <v>66600.768050503975</v>
      </c>
      <c r="AD934" s="25">
        <f t="shared" si="164"/>
        <v>0</v>
      </c>
      <c r="AE934" s="25">
        <f t="shared" si="165"/>
        <v>197.62839184125809</v>
      </c>
      <c r="AF934" s="25">
        <f>SUM($AD$8:AD934)</f>
        <v>802411.86432254314</v>
      </c>
      <c r="AG934" s="25">
        <f>SUM($AE$8:AE934)</f>
        <v>2562195.4360999977</v>
      </c>
      <c r="AH934" s="25"/>
      <c r="AI934" s="38">
        <f>SUM($AD$598:AD934)</f>
        <v>419324.97421226767</v>
      </c>
      <c r="AJ934" s="38">
        <f>SUM($AE$598:AE934)</f>
        <v>1605568.7346304737</v>
      </c>
      <c r="AK934" s="38">
        <f t="shared" si="166"/>
        <v>293527.48194858734</v>
      </c>
    </row>
    <row r="935" spans="2:37" x14ac:dyDescent="0.3">
      <c r="B935" s="4" t="s">
        <v>52</v>
      </c>
      <c r="C935" s="4">
        <v>927</v>
      </c>
      <c r="D935" s="4">
        <v>338</v>
      </c>
      <c r="E935" s="11">
        <v>62</v>
      </c>
      <c r="F935" s="17">
        <f t="shared" si="167"/>
        <v>-0.19444444444444522</v>
      </c>
      <c r="G935" s="17">
        <f t="shared" si="168"/>
        <v>-0.70000000000000284</v>
      </c>
      <c r="S935">
        <f t="shared" si="158"/>
        <v>0</v>
      </c>
      <c r="T935">
        <f t="shared" si="159"/>
        <v>62</v>
      </c>
      <c r="U935">
        <f t="shared" si="160"/>
        <v>17.222222222222221</v>
      </c>
      <c r="W935">
        <f t="shared" si="161"/>
        <v>-192.50000000000077</v>
      </c>
      <c r="X935">
        <f t="shared" si="162"/>
        <v>135.9666</v>
      </c>
      <c r="Y935">
        <f t="shared" si="163"/>
        <v>160.48614657861111</v>
      </c>
      <c r="Z935">
        <f>Table1[[#This Row],[Accel (N)]]+Table1[[#This Row],[RR (N)]]+Table1[[#This Row],[Aero Drag (N)]]</f>
        <v>103.95274657861034</v>
      </c>
      <c r="AA935">
        <f>Table1[[#This Row],[Total (N)]]*((E935/3.6)/1000)</f>
        <v>1.7902973021871782</v>
      </c>
      <c r="AB935">
        <f>Table1[[#This Row],[Power (kW)]]*1000</f>
        <v>1790.2973021871783</v>
      </c>
      <c r="AC935">
        <f>(Table1[[#This Row],[Power (kW)]]*1000)*D935</f>
        <v>605120.48813926626</v>
      </c>
      <c r="AD935" s="25">
        <f t="shared" si="164"/>
        <v>0</v>
      </c>
      <c r="AE935" s="25">
        <f t="shared" si="165"/>
        <v>1790.2973021871783</v>
      </c>
      <c r="AF935" s="25">
        <f>SUM($AD$8:AD935)</f>
        <v>802411.86432254314</v>
      </c>
      <c r="AG935" s="25">
        <f>SUM($AE$8:AE935)</f>
        <v>2563985.7334021847</v>
      </c>
      <c r="AH935" s="25"/>
      <c r="AI935" s="38">
        <f>SUM($AD$598:AD935)</f>
        <v>419324.97421226767</v>
      </c>
      <c r="AJ935" s="38">
        <f>SUM($AE$598:AE935)</f>
        <v>1607359.0319326608</v>
      </c>
      <c r="AK935" s="38">
        <f t="shared" si="166"/>
        <v>293527.48194858734</v>
      </c>
    </row>
    <row r="936" spans="2:37" x14ac:dyDescent="0.3">
      <c r="B936" s="4" t="s">
        <v>52</v>
      </c>
      <c r="C936" s="4">
        <v>928</v>
      </c>
      <c r="D936" s="4">
        <v>339</v>
      </c>
      <c r="E936" s="11">
        <v>61.3</v>
      </c>
      <c r="F936" s="17">
        <f t="shared" si="167"/>
        <v>-0.15277777777777798</v>
      </c>
      <c r="G936" s="17">
        <f t="shared" si="168"/>
        <v>-0.55000000000000071</v>
      </c>
      <c r="S936">
        <f t="shared" si="158"/>
        <v>0</v>
      </c>
      <c r="T936">
        <f t="shared" si="159"/>
        <v>61.3</v>
      </c>
      <c r="U936">
        <f t="shared" si="160"/>
        <v>17.027777777777775</v>
      </c>
      <c r="W936">
        <f t="shared" si="161"/>
        <v>-151.2500000000002</v>
      </c>
      <c r="X936">
        <f t="shared" si="162"/>
        <v>135.9666</v>
      </c>
      <c r="Y936">
        <f t="shared" si="163"/>
        <v>156.88272324062984</v>
      </c>
      <c r="Z936">
        <f>Table1[[#This Row],[Accel (N)]]+Table1[[#This Row],[RR (N)]]+Table1[[#This Row],[Aero Drag (N)]]</f>
        <v>141.59932324062964</v>
      </c>
      <c r="AA936">
        <f>Table1[[#This Row],[Total (N)]]*((E936/3.6)/1000)</f>
        <v>2.4111218096251652</v>
      </c>
      <c r="AB936">
        <f>Table1[[#This Row],[Power (kW)]]*1000</f>
        <v>2411.121809625165</v>
      </c>
      <c r="AC936">
        <f>(Table1[[#This Row],[Power (kW)]]*1000)*D936</f>
        <v>817370.29346293095</v>
      </c>
      <c r="AD936" s="25">
        <f t="shared" si="164"/>
        <v>0</v>
      </c>
      <c r="AE936" s="25">
        <f t="shared" si="165"/>
        <v>2411.121809625165</v>
      </c>
      <c r="AF936" s="25">
        <f>SUM($AD$8:AD936)</f>
        <v>802411.86432254314</v>
      </c>
      <c r="AG936" s="25">
        <f>SUM($AE$8:AE936)</f>
        <v>2566396.8552118097</v>
      </c>
      <c r="AH936" s="25"/>
      <c r="AI936" s="38">
        <f>SUM($AD$598:AD936)</f>
        <v>419324.97421226767</v>
      </c>
      <c r="AJ936" s="38">
        <f>SUM($AE$598:AE936)</f>
        <v>1609770.1537422859</v>
      </c>
      <c r="AK936" s="38">
        <f t="shared" si="166"/>
        <v>293527.48194858734</v>
      </c>
    </row>
    <row r="937" spans="2:37" x14ac:dyDescent="0.3">
      <c r="B937" s="4" t="s">
        <v>52</v>
      </c>
      <c r="C937" s="4">
        <v>929</v>
      </c>
      <c r="D937" s="4">
        <v>340</v>
      </c>
      <c r="E937" s="11">
        <v>60.9</v>
      </c>
      <c r="F937" s="17">
        <f t="shared" si="167"/>
        <v>-0.11111111111111072</v>
      </c>
      <c r="G937" s="17">
        <f t="shared" si="168"/>
        <v>-0.39999999999999858</v>
      </c>
      <c r="S937">
        <f t="shared" si="158"/>
        <v>0</v>
      </c>
      <c r="T937">
        <f t="shared" si="159"/>
        <v>60.9</v>
      </c>
      <c r="U937">
        <f t="shared" si="160"/>
        <v>16.916666666666664</v>
      </c>
      <c r="W937">
        <f t="shared" si="161"/>
        <v>-109.9999999999996</v>
      </c>
      <c r="X937">
        <f t="shared" si="162"/>
        <v>135.9666</v>
      </c>
      <c r="Y937">
        <f t="shared" si="163"/>
        <v>154.84199409266873</v>
      </c>
      <c r="Z937">
        <f>Table1[[#This Row],[Accel (N)]]+Table1[[#This Row],[RR (N)]]+Table1[[#This Row],[Aero Drag (N)]]</f>
        <v>180.80859409266913</v>
      </c>
      <c r="AA937">
        <f>Table1[[#This Row],[Total (N)]]*((E937/3.6)/1000)</f>
        <v>3.0586787167343186</v>
      </c>
      <c r="AB937">
        <f>Table1[[#This Row],[Power (kW)]]*1000</f>
        <v>3058.6787167343186</v>
      </c>
      <c r="AC937">
        <f>(Table1[[#This Row],[Power (kW)]]*1000)*D937</f>
        <v>1039950.7636896684</v>
      </c>
      <c r="AD937" s="25">
        <f t="shared" si="164"/>
        <v>0</v>
      </c>
      <c r="AE937" s="25">
        <f t="shared" si="165"/>
        <v>3058.6787167343186</v>
      </c>
      <c r="AF937" s="25">
        <f>SUM($AD$8:AD937)</f>
        <v>802411.86432254314</v>
      </c>
      <c r="AG937" s="25">
        <f>SUM($AE$8:AE937)</f>
        <v>2569455.5339285443</v>
      </c>
      <c r="AH937" s="25"/>
      <c r="AI937" s="38">
        <f>SUM($AD$598:AD937)</f>
        <v>419324.97421226767</v>
      </c>
      <c r="AJ937" s="38">
        <f>SUM($AE$598:AE937)</f>
        <v>1612828.8324590202</v>
      </c>
      <c r="AK937" s="38">
        <f t="shared" si="166"/>
        <v>293527.48194858734</v>
      </c>
    </row>
    <row r="938" spans="2:37" x14ac:dyDescent="0.3">
      <c r="B938" s="4" t="s">
        <v>52</v>
      </c>
      <c r="C938" s="4">
        <v>930</v>
      </c>
      <c r="D938" s="4">
        <v>341</v>
      </c>
      <c r="E938" s="11">
        <v>60.5</v>
      </c>
      <c r="F938" s="17">
        <f t="shared" si="167"/>
        <v>-9.7222222222221627E-2</v>
      </c>
      <c r="G938" s="17">
        <f t="shared" si="168"/>
        <v>-0.34999999999999787</v>
      </c>
      <c r="S938">
        <f t="shared" si="158"/>
        <v>0</v>
      </c>
      <c r="T938">
        <f t="shared" si="159"/>
        <v>60.5</v>
      </c>
      <c r="U938">
        <f t="shared" si="160"/>
        <v>16.805555555555554</v>
      </c>
      <c r="W938">
        <f t="shared" si="161"/>
        <v>-96.249999999999417</v>
      </c>
      <c r="X938">
        <f t="shared" si="162"/>
        <v>135.9666</v>
      </c>
      <c r="Y938">
        <f t="shared" si="163"/>
        <v>152.81462487366318</v>
      </c>
      <c r="Z938">
        <f>Table1[[#This Row],[Accel (N)]]+Table1[[#This Row],[RR (N)]]+Table1[[#This Row],[Aero Drag (N)]]</f>
        <v>192.53122487366375</v>
      </c>
      <c r="AA938">
        <f>Table1[[#This Row],[Total (N)]]*((E938/3.6)/1000)</f>
        <v>3.235594195793515</v>
      </c>
      <c r="AB938">
        <f>Table1[[#This Row],[Power (kW)]]*1000</f>
        <v>3235.5941957935152</v>
      </c>
      <c r="AC938">
        <f>(Table1[[#This Row],[Power (kW)]]*1000)*D938</f>
        <v>1103337.6207655887</v>
      </c>
      <c r="AD938" s="25">
        <f t="shared" si="164"/>
        <v>0</v>
      </c>
      <c r="AE938" s="25">
        <f t="shared" si="165"/>
        <v>3235.5941957935152</v>
      </c>
      <c r="AF938" s="25">
        <f>SUM($AD$8:AD938)</f>
        <v>802411.86432254314</v>
      </c>
      <c r="AG938" s="25">
        <f>SUM($AE$8:AE938)</f>
        <v>2572691.1281243376</v>
      </c>
      <c r="AH938" s="25"/>
      <c r="AI938" s="38">
        <f>SUM($AD$598:AD938)</f>
        <v>419324.97421226767</v>
      </c>
      <c r="AJ938" s="38">
        <f>SUM($AE$598:AE938)</f>
        <v>1616064.4266548138</v>
      </c>
      <c r="AK938" s="38">
        <f t="shared" si="166"/>
        <v>293527.48194858734</v>
      </c>
    </row>
    <row r="939" spans="2:37" x14ac:dyDescent="0.3">
      <c r="B939" s="4" t="s">
        <v>52</v>
      </c>
      <c r="C939" s="4">
        <v>931</v>
      </c>
      <c r="D939" s="4">
        <v>342</v>
      </c>
      <c r="E939" s="11">
        <v>60.2</v>
      </c>
      <c r="F939" s="17">
        <f t="shared" si="167"/>
        <v>-9.7222222222222612E-2</v>
      </c>
      <c r="G939" s="17">
        <f t="shared" si="168"/>
        <v>-0.35000000000000142</v>
      </c>
      <c r="S939">
        <f t="shared" si="158"/>
        <v>0</v>
      </c>
      <c r="T939">
        <f t="shared" si="159"/>
        <v>60.2</v>
      </c>
      <c r="U939">
        <f t="shared" si="160"/>
        <v>16.722222222222221</v>
      </c>
      <c r="W939">
        <f t="shared" si="161"/>
        <v>-96.250000000000384</v>
      </c>
      <c r="X939">
        <f t="shared" si="162"/>
        <v>135.9666</v>
      </c>
      <c r="Y939">
        <f t="shared" si="163"/>
        <v>151.3028654127861</v>
      </c>
      <c r="Z939">
        <f>Table1[[#This Row],[Accel (N)]]+Table1[[#This Row],[RR (N)]]+Table1[[#This Row],[Aero Drag (N)]]</f>
        <v>191.01946541278573</v>
      </c>
      <c r="AA939">
        <f>Table1[[#This Row],[Total (N)]]*((E939/3.6)/1000)</f>
        <v>3.1942699494026945</v>
      </c>
      <c r="AB939">
        <f>Table1[[#This Row],[Power (kW)]]*1000</f>
        <v>3194.2699494026947</v>
      </c>
      <c r="AC939">
        <f>(Table1[[#This Row],[Power (kW)]]*1000)*D939</f>
        <v>1092440.3226957216</v>
      </c>
      <c r="AD939" s="25">
        <f t="shared" si="164"/>
        <v>0</v>
      </c>
      <c r="AE939" s="25">
        <f t="shared" si="165"/>
        <v>3194.2699494026947</v>
      </c>
      <c r="AF939" s="25">
        <f>SUM($AD$8:AD939)</f>
        <v>802411.86432254314</v>
      </c>
      <c r="AG939" s="25">
        <f>SUM($AE$8:AE939)</f>
        <v>2575885.3980737403</v>
      </c>
      <c r="AH939" s="25"/>
      <c r="AI939" s="38">
        <f>SUM($AD$598:AD939)</f>
        <v>419324.97421226767</v>
      </c>
      <c r="AJ939" s="38">
        <f>SUM($AE$598:AE939)</f>
        <v>1619258.6966042165</v>
      </c>
      <c r="AK939" s="38">
        <f t="shared" si="166"/>
        <v>293527.48194858734</v>
      </c>
    </row>
    <row r="940" spans="2:37" x14ac:dyDescent="0.3">
      <c r="B940" s="4" t="s">
        <v>52</v>
      </c>
      <c r="C940" s="4">
        <v>932</v>
      </c>
      <c r="D940" s="4">
        <v>343</v>
      </c>
      <c r="E940" s="11">
        <v>59.8</v>
      </c>
      <c r="F940" s="17">
        <f t="shared" si="167"/>
        <v>-0.1111111111111117</v>
      </c>
      <c r="G940" s="17">
        <f t="shared" si="168"/>
        <v>-0.40000000000000213</v>
      </c>
      <c r="S940">
        <f t="shared" si="158"/>
        <v>0</v>
      </c>
      <c r="T940">
        <f t="shared" si="159"/>
        <v>59.8</v>
      </c>
      <c r="U940">
        <f t="shared" si="160"/>
        <v>16.611111111111111</v>
      </c>
      <c r="W940">
        <f t="shared" si="161"/>
        <v>-110.00000000000058</v>
      </c>
      <c r="X940">
        <f t="shared" si="162"/>
        <v>135.9666</v>
      </c>
      <c r="Y940">
        <f t="shared" si="163"/>
        <v>149.29887606945277</v>
      </c>
      <c r="Z940">
        <f>Table1[[#This Row],[Accel (N)]]+Table1[[#This Row],[RR (N)]]+Table1[[#This Row],[Aero Drag (N)]]</f>
        <v>175.26547606945218</v>
      </c>
      <c r="AA940">
        <f>Table1[[#This Row],[Total (N)]]*((E940/3.6)/1000)</f>
        <v>2.9113542969314556</v>
      </c>
      <c r="AB940">
        <f>Table1[[#This Row],[Power (kW)]]*1000</f>
        <v>2911.3542969314558</v>
      </c>
      <c r="AC940">
        <f>(Table1[[#This Row],[Power (kW)]]*1000)*D940</f>
        <v>998594.52384748938</v>
      </c>
      <c r="AD940" s="25">
        <f t="shared" si="164"/>
        <v>0</v>
      </c>
      <c r="AE940" s="25">
        <f t="shared" si="165"/>
        <v>2911.3542969314558</v>
      </c>
      <c r="AF940" s="25">
        <f>SUM($AD$8:AD940)</f>
        <v>802411.86432254314</v>
      </c>
      <c r="AG940" s="25">
        <f>SUM($AE$8:AE940)</f>
        <v>2578796.7523706718</v>
      </c>
      <c r="AH940" s="25"/>
      <c r="AI940" s="38">
        <f>SUM($AD$598:AD940)</f>
        <v>419324.97421226767</v>
      </c>
      <c r="AJ940" s="38">
        <f>SUM($AE$598:AE940)</f>
        <v>1622170.050901148</v>
      </c>
      <c r="AK940" s="38">
        <f t="shared" si="166"/>
        <v>293527.48194858734</v>
      </c>
    </row>
    <row r="941" spans="2:37" x14ac:dyDescent="0.3">
      <c r="B941" s="4" t="s">
        <v>52</v>
      </c>
      <c r="C941" s="4">
        <v>933</v>
      </c>
      <c r="D941" s="4">
        <v>344</v>
      </c>
      <c r="E941" s="11">
        <v>59.4</v>
      </c>
      <c r="F941" s="17">
        <f t="shared" si="167"/>
        <v>-0.16666666666666607</v>
      </c>
      <c r="G941" s="17">
        <f t="shared" si="168"/>
        <v>-0.59999999999999787</v>
      </c>
      <c r="S941">
        <f t="shared" si="158"/>
        <v>0</v>
      </c>
      <c r="T941">
        <f t="shared" si="159"/>
        <v>59.4</v>
      </c>
      <c r="U941">
        <f t="shared" si="160"/>
        <v>16.5</v>
      </c>
      <c r="W941">
        <f t="shared" si="161"/>
        <v>-164.9999999999994</v>
      </c>
      <c r="X941">
        <f t="shared" si="162"/>
        <v>135.9666</v>
      </c>
      <c r="Y941">
        <f t="shared" si="163"/>
        <v>147.30824665507501</v>
      </c>
      <c r="Z941">
        <f>Table1[[#This Row],[Accel (N)]]+Table1[[#This Row],[RR (N)]]+Table1[[#This Row],[Aero Drag (N)]]</f>
        <v>118.27484665507561</v>
      </c>
      <c r="AA941">
        <f>Table1[[#This Row],[Total (N)]]*((E941/3.6)/1000)</f>
        <v>1.9515349698087476</v>
      </c>
      <c r="AB941">
        <f>Table1[[#This Row],[Power (kW)]]*1000</f>
        <v>1951.5349698087475</v>
      </c>
      <c r="AC941">
        <f>(Table1[[#This Row],[Power (kW)]]*1000)*D941</f>
        <v>671328.0296142092</v>
      </c>
      <c r="AD941" s="25">
        <f t="shared" si="164"/>
        <v>0</v>
      </c>
      <c r="AE941" s="25">
        <f t="shared" si="165"/>
        <v>1951.5349698087475</v>
      </c>
      <c r="AF941" s="25">
        <f>SUM($AD$8:AD941)</f>
        <v>802411.86432254314</v>
      </c>
      <c r="AG941" s="25">
        <f>SUM($AE$8:AE941)</f>
        <v>2580748.2873404804</v>
      </c>
      <c r="AH941" s="25"/>
      <c r="AI941" s="38">
        <f>SUM($AD$598:AD941)</f>
        <v>419324.97421226767</v>
      </c>
      <c r="AJ941" s="38">
        <f>SUM($AE$598:AE941)</f>
        <v>1624121.5858709568</v>
      </c>
      <c r="AK941" s="38">
        <f t="shared" si="166"/>
        <v>293527.48194858734</v>
      </c>
    </row>
    <row r="942" spans="2:37" x14ac:dyDescent="0.3">
      <c r="B942" s="4" t="s">
        <v>52</v>
      </c>
      <c r="C942" s="4">
        <v>934</v>
      </c>
      <c r="D942" s="4">
        <v>345</v>
      </c>
      <c r="E942" s="11">
        <v>58.6</v>
      </c>
      <c r="F942" s="17">
        <f t="shared" si="167"/>
        <v>-0.26388888888888867</v>
      </c>
      <c r="G942" s="17">
        <f t="shared" si="168"/>
        <v>-0.94999999999999929</v>
      </c>
      <c r="S942">
        <f t="shared" si="158"/>
        <v>0</v>
      </c>
      <c r="T942">
        <f t="shared" si="159"/>
        <v>58.6</v>
      </c>
      <c r="U942">
        <f t="shared" si="160"/>
        <v>16.277777777777779</v>
      </c>
      <c r="W942">
        <f t="shared" si="161"/>
        <v>-261.24999999999977</v>
      </c>
      <c r="X942">
        <f t="shared" si="162"/>
        <v>135.9666</v>
      </c>
      <c r="Y942">
        <f t="shared" si="163"/>
        <v>143.36706761318612</v>
      </c>
      <c r="Z942">
        <f>Table1[[#This Row],[Accel (N)]]+Table1[[#This Row],[RR (N)]]+Table1[[#This Row],[Aero Drag (N)]]</f>
        <v>18.08366761318635</v>
      </c>
      <c r="AA942">
        <f>Table1[[#This Row],[Total (N)]]*((E942/3.6)/1000)</f>
        <v>0.29436192281464452</v>
      </c>
      <c r="AB942">
        <f>Table1[[#This Row],[Power (kW)]]*1000</f>
        <v>294.36192281464452</v>
      </c>
      <c r="AC942">
        <f>(Table1[[#This Row],[Power (kW)]]*1000)*D942</f>
        <v>101554.86337105236</v>
      </c>
      <c r="AD942" s="25">
        <f t="shared" si="164"/>
        <v>0</v>
      </c>
      <c r="AE942" s="25">
        <f t="shared" si="165"/>
        <v>294.36192281464452</v>
      </c>
      <c r="AF942" s="25">
        <f>SUM($AD$8:AD942)</f>
        <v>802411.86432254314</v>
      </c>
      <c r="AG942" s="25">
        <f>SUM($AE$8:AE942)</f>
        <v>2581042.6492632949</v>
      </c>
      <c r="AH942" s="25"/>
      <c r="AI942" s="38">
        <f>SUM($AD$598:AD942)</f>
        <v>419324.97421226767</v>
      </c>
      <c r="AJ942" s="38">
        <f>SUM($AE$598:AE942)</f>
        <v>1624415.9477937715</v>
      </c>
      <c r="AK942" s="38">
        <f t="shared" si="166"/>
        <v>293527.48194858734</v>
      </c>
    </row>
    <row r="943" spans="2:37" x14ac:dyDescent="0.3">
      <c r="B943" s="4" t="s">
        <v>52</v>
      </c>
      <c r="C943" s="4">
        <v>935</v>
      </c>
      <c r="D943" s="4">
        <v>346</v>
      </c>
      <c r="E943" s="11">
        <v>57.5</v>
      </c>
      <c r="F943" s="17">
        <f t="shared" si="167"/>
        <v>-0.27777777777777779</v>
      </c>
      <c r="G943" s="17">
        <f t="shared" si="168"/>
        <v>-1</v>
      </c>
      <c r="S943">
        <f t="shared" si="158"/>
        <v>0</v>
      </c>
      <c r="T943">
        <f t="shared" si="159"/>
        <v>57.5</v>
      </c>
      <c r="U943">
        <f t="shared" si="160"/>
        <v>15.972222222222221</v>
      </c>
      <c r="W943">
        <f t="shared" si="161"/>
        <v>-275</v>
      </c>
      <c r="X943">
        <f t="shared" si="162"/>
        <v>135.9666</v>
      </c>
      <c r="Y943">
        <f t="shared" si="163"/>
        <v>138.03520346657987</v>
      </c>
      <c r="Z943">
        <f>Table1[[#This Row],[Accel (N)]]+Table1[[#This Row],[RR (N)]]+Table1[[#This Row],[Aero Drag (N)]]</f>
        <v>-0.99819653342012771</v>
      </c>
      <c r="AA943">
        <f>Table1[[#This Row],[Total (N)]]*((E943/3.6)/1000)</f>
        <v>-1.5943416853238149E-2</v>
      </c>
      <c r="AB943">
        <f>Table1[[#This Row],[Power (kW)]]*1000</f>
        <v>-15.943416853238149</v>
      </c>
      <c r="AC943">
        <f>(Table1[[#This Row],[Power (kW)]]*1000)*D943</f>
        <v>-5516.4222312204001</v>
      </c>
      <c r="AD943" s="25">
        <f t="shared" si="164"/>
        <v>15.943416853238149</v>
      </c>
      <c r="AE943" s="25">
        <f t="shared" si="165"/>
        <v>0</v>
      </c>
      <c r="AF943" s="25">
        <f>SUM($AD$8:AD943)</f>
        <v>802427.80773939635</v>
      </c>
      <c r="AG943" s="25">
        <f>SUM($AE$8:AE943)</f>
        <v>2581042.6492632949</v>
      </c>
      <c r="AH943" s="25"/>
      <c r="AI943" s="38">
        <f>SUM($AD$598:AD943)</f>
        <v>419340.91762912093</v>
      </c>
      <c r="AJ943" s="38">
        <f>SUM($AE$598:AE943)</f>
        <v>1624415.9477937715</v>
      </c>
      <c r="AK943" s="38">
        <f t="shared" si="166"/>
        <v>293538.64234038466</v>
      </c>
    </row>
    <row r="944" spans="2:37" x14ac:dyDescent="0.3">
      <c r="B944" s="4" t="s">
        <v>52</v>
      </c>
      <c r="C944" s="4">
        <v>936</v>
      </c>
      <c r="D944" s="4">
        <v>347</v>
      </c>
      <c r="E944" s="11">
        <v>56.6</v>
      </c>
      <c r="F944" s="17">
        <f t="shared" si="167"/>
        <v>-0.20833333333333331</v>
      </c>
      <c r="G944" s="17">
        <f t="shared" si="168"/>
        <v>-0.75</v>
      </c>
      <c r="S944">
        <f t="shared" si="158"/>
        <v>0</v>
      </c>
      <c r="T944">
        <f t="shared" si="159"/>
        <v>56.6</v>
      </c>
      <c r="U944">
        <f t="shared" si="160"/>
        <v>15.722222222222221</v>
      </c>
      <c r="W944">
        <f t="shared" si="161"/>
        <v>-206.24999999999997</v>
      </c>
      <c r="X944">
        <f t="shared" si="162"/>
        <v>135.9666</v>
      </c>
      <c r="Y944">
        <f t="shared" si="163"/>
        <v>133.74791876518611</v>
      </c>
      <c r="Z944">
        <f>Table1[[#This Row],[Accel (N)]]+Table1[[#This Row],[RR (N)]]+Table1[[#This Row],[Aero Drag (N)]]</f>
        <v>63.464518765186142</v>
      </c>
      <c r="AA944">
        <f>Table1[[#This Row],[Total (N)]]*((E944/3.6)/1000)</f>
        <v>0.99780326725264867</v>
      </c>
      <c r="AB944">
        <f>Table1[[#This Row],[Power (kW)]]*1000</f>
        <v>997.80326725264865</v>
      </c>
      <c r="AC944">
        <f>(Table1[[#This Row],[Power (kW)]]*1000)*D944</f>
        <v>346237.73373666906</v>
      </c>
      <c r="AD944" s="25">
        <f t="shared" si="164"/>
        <v>0</v>
      </c>
      <c r="AE944" s="25">
        <f t="shared" si="165"/>
        <v>997.80326725264865</v>
      </c>
      <c r="AF944" s="25">
        <f>SUM($AD$8:AD944)</f>
        <v>802427.80773939635</v>
      </c>
      <c r="AG944" s="25">
        <f>SUM($AE$8:AE944)</f>
        <v>2582040.4525305475</v>
      </c>
      <c r="AH944" s="25"/>
      <c r="AI944" s="38">
        <f>SUM($AD$598:AD944)</f>
        <v>419340.91762912093</v>
      </c>
      <c r="AJ944" s="38">
        <f>SUM($AE$598:AE944)</f>
        <v>1625413.7510610241</v>
      </c>
      <c r="AK944" s="38">
        <f t="shared" si="166"/>
        <v>293538.64234038466</v>
      </c>
    </row>
    <row r="945" spans="2:37" x14ac:dyDescent="0.3">
      <c r="B945" s="4" t="s">
        <v>52</v>
      </c>
      <c r="C945" s="4">
        <v>937</v>
      </c>
      <c r="D945" s="4">
        <v>348</v>
      </c>
      <c r="E945" s="11">
        <v>56</v>
      </c>
      <c r="F945" s="17">
        <f t="shared" si="167"/>
        <v>-0.15277777777777798</v>
      </c>
      <c r="G945" s="17">
        <f t="shared" si="168"/>
        <v>-0.55000000000000071</v>
      </c>
      <c r="S945">
        <f t="shared" si="158"/>
        <v>0</v>
      </c>
      <c r="T945">
        <f t="shared" si="159"/>
        <v>56</v>
      </c>
      <c r="U945">
        <f t="shared" si="160"/>
        <v>15.555555555555555</v>
      </c>
      <c r="W945">
        <f t="shared" si="161"/>
        <v>-151.2500000000002</v>
      </c>
      <c r="X945">
        <f t="shared" si="162"/>
        <v>135.9666</v>
      </c>
      <c r="Y945">
        <f t="shared" si="163"/>
        <v>130.92730376444445</v>
      </c>
      <c r="Z945">
        <f>Table1[[#This Row],[Accel (N)]]+Table1[[#This Row],[RR (N)]]+Table1[[#This Row],[Aero Drag (N)]]</f>
        <v>115.64390376444425</v>
      </c>
      <c r="AA945">
        <f>Table1[[#This Row],[Total (N)]]*((E945/3.6)/1000)</f>
        <v>1.7989051696691327</v>
      </c>
      <c r="AB945">
        <f>Table1[[#This Row],[Power (kW)]]*1000</f>
        <v>1798.9051696691326</v>
      </c>
      <c r="AC945">
        <f>(Table1[[#This Row],[Power (kW)]]*1000)*D945</f>
        <v>626018.99904485815</v>
      </c>
      <c r="AD945" s="25">
        <f t="shared" si="164"/>
        <v>0</v>
      </c>
      <c r="AE945" s="25">
        <f t="shared" si="165"/>
        <v>1798.9051696691326</v>
      </c>
      <c r="AF945" s="25">
        <f>SUM($AD$8:AD945)</f>
        <v>802427.80773939635</v>
      </c>
      <c r="AG945" s="25">
        <f>SUM($AE$8:AE945)</f>
        <v>2583839.3577002166</v>
      </c>
      <c r="AH945" s="25"/>
      <c r="AI945" s="38">
        <f>SUM($AD$598:AD945)</f>
        <v>419340.91762912093</v>
      </c>
      <c r="AJ945" s="38">
        <f>SUM($AE$598:AE945)</f>
        <v>1627212.6562306932</v>
      </c>
      <c r="AK945" s="38">
        <f t="shared" si="166"/>
        <v>293538.64234038466</v>
      </c>
    </row>
    <row r="946" spans="2:37" x14ac:dyDescent="0.3">
      <c r="B946" s="4" t="s">
        <v>52</v>
      </c>
      <c r="C946" s="4">
        <v>938</v>
      </c>
      <c r="D946" s="4">
        <v>349</v>
      </c>
      <c r="E946" s="11">
        <v>55.5</v>
      </c>
      <c r="F946" s="17">
        <f t="shared" si="167"/>
        <v>-0.1388888888888889</v>
      </c>
      <c r="G946" s="17">
        <f t="shared" si="168"/>
        <v>-0.5</v>
      </c>
      <c r="S946">
        <f t="shared" si="158"/>
        <v>0</v>
      </c>
      <c r="T946">
        <f t="shared" si="159"/>
        <v>55.5</v>
      </c>
      <c r="U946">
        <f t="shared" si="160"/>
        <v>15.416666666666666</v>
      </c>
      <c r="W946">
        <f t="shared" si="161"/>
        <v>-137.5</v>
      </c>
      <c r="X946">
        <f t="shared" si="162"/>
        <v>135.9666</v>
      </c>
      <c r="Y946">
        <f t="shared" si="163"/>
        <v>128.59975364171876</v>
      </c>
      <c r="Z946">
        <f>Table1[[#This Row],[Accel (N)]]+Table1[[#This Row],[RR (N)]]+Table1[[#This Row],[Aero Drag (N)]]</f>
        <v>127.06635364171876</v>
      </c>
      <c r="AA946">
        <f>Table1[[#This Row],[Total (N)]]*((E946/3.6)/1000)</f>
        <v>1.958939618643164</v>
      </c>
      <c r="AB946">
        <f>Table1[[#This Row],[Power (kW)]]*1000</f>
        <v>1958.9396186431641</v>
      </c>
      <c r="AC946">
        <f>(Table1[[#This Row],[Power (kW)]]*1000)*D946</f>
        <v>683669.92690646427</v>
      </c>
      <c r="AD946" s="25">
        <f t="shared" si="164"/>
        <v>0</v>
      </c>
      <c r="AE946" s="25">
        <f t="shared" si="165"/>
        <v>1958.9396186431641</v>
      </c>
      <c r="AF946" s="25">
        <f>SUM($AD$8:AD946)</f>
        <v>802427.80773939635</v>
      </c>
      <c r="AG946" s="25">
        <f>SUM($AE$8:AE946)</f>
        <v>2585798.29731886</v>
      </c>
      <c r="AH946" s="25"/>
      <c r="AI946" s="38">
        <f>SUM($AD$598:AD946)</f>
        <v>419340.91762912093</v>
      </c>
      <c r="AJ946" s="38">
        <f>SUM($AE$598:AE946)</f>
        <v>1629171.5958493364</v>
      </c>
      <c r="AK946" s="38">
        <f t="shared" si="166"/>
        <v>293538.64234038466</v>
      </c>
    </row>
    <row r="947" spans="2:37" x14ac:dyDescent="0.3">
      <c r="B947" s="4" t="s">
        <v>52</v>
      </c>
      <c r="C947" s="4">
        <v>939</v>
      </c>
      <c r="D947" s="4">
        <v>350</v>
      </c>
      <c r="E947" s="11">
        <v>55</v>
      </c>
      <c r="F947" s="17">
        <f t="shared" si="167"/>
        <v>-0.15277777777777798</v>
      </c>
      <c r="G947" s="17">
        <f t="shared" si="168"/>
        <v>-0.55000000000000071</v>
      </c>
      <c r="S947">
        <f t="shared" si="158"/>
        <v>0</v>
      </c>
      <c r="T947">
        <f t="shared" si="159"/>
        <v>55</v>
      </c>
      <c r="U947">
        <f t="shared" si="160"/>
        <v>15.277777777777777</v>
      </c>
      <c r="W947">
        <f t="shared" si="161"/>
        <v>-151.2500000000002</v>
      </c>
      <c r="X947">
        <f t="shared" si="162"/>
        <v>135.9666</v>
      </c>
      <c r="Y947">
        <f t="shared" si="163"/>
        <v>126.2930784079861</v>
      </c>
      <c r="Z947">
        <f>Table1[[#This Row],[Accel (N)]]+Table1[[#This Row],[RR (N)]]+Table1[[#This Row],[Aero Drag (N)]]</f>
        <v>111.0096784079859</v>
      </c>
      <c r="AA947">
        <f>Table1[[#This Row],[Total (N)]]*((E947/3.6)/1000)</f>
        <v>1.6959811978997845</v>
      </c>
      <c r="AB947">
        <f>Table1[[#This Row],[Power (kW)]]*1000</f>
        <v>1695.9811978997845</v>
      </c>
      <c r="AC947">
        <f>(Table1[[#This Row],[Power (kW)]]*1000)*D947</f>
        <v>593593.4192649246</v>
      </c>
      <c r="AD947" s="25">
        <f t="shared" si="164"/>
        <v>0</v>
      </c>
      <c r="AE947" s="25">
        <f t="shared" si="165"/>
        <v>1695.9811978997845</v>
      </c>
      <c r="AF947" s="25">
        <f>SUM($AD$8:AD947)</f>
        <v>802427.80773939635</v>
      </c>
      <c r="AG947" s="25">
        <f>SUM($AE$8:AE947)</f>
        <v>2587494.2785167596</v>
      </c>
      <c r="AH947" s="25"/>
      <c r="AI947" s="38">
        <f>SUM($AD$598:AD947)</f>
        <v>419340.91762912093</v>
      </c>
      <c r="AJ947" s="38">
        <f>SUM($AE$598:AE947)</f>
        <v>1630867.577047236</v>
      </c>
      <c r="AK947" s="38">
        <f t="shared" si="166"/>
        <v>293538.64234038466</v>
      </c>
    </row>
    <row r="948" spans="2:37" x14ac:dyDescent="0.3">
      <c r="B948" s="4" t="s">
        <v>52</v>
      </c>
      <c r="C948" s="4">
        <v>940</v>
      </c>
      <c r="D948" s="4">
        <v>351</v>
      </c>
      <c r="E948" s="11">
        <v>54.4</v>
      </c>
      <c r="F948" s="17">
        <f t="shared" si="167"/>
        <v>-0.12499999999999981</v>
      </c>
      <c r="G948" s="17">
        <f t="shared" si="168"/>
        <v>-0.44999999999999929</v>
      </c>
      <c r="S948">
        <f t="shared" si="158"/>
        <v>0</v>
      </c>
      <c r="T948">
        <f t="shared" si="159"/>
        <v>54.4</v>
      </c>
      <c r="U948">
        <f t="shared" si="160"/>
        <v>15.111111111111111</v>
      </c>
      <c r="W948">
        <f t="shared" si="161"/>
        <v>-123.7499999999998</v>
      </c>
      <c r="X948">
        <f t="shared" si="162"/>
        <v>135.9666</v>
      </c>
      <c r="Y948">
        <f t="shared" si="163"/>
        <v>123.55262298097779</v>
      </c>
      <c r="Z948">
        <f>Table1[[#This Row],[Accel (N)]]+Table1[[#This Row],[RR (N)]]+Table1[[#This Row],[Aero Drag (N)]]</f>
        <v>135.76922298097799</v>
      </c>
      <c r="AA948">
        <f>Table1[[#This Row],[Total (N)]]*((E948/3.6)/1000)</f>
        <v>2.0516238139347784</v>
      </c>
      <c r="AB948">
        <f>Table1[[#This Row],[Power (kW)]]*1000</f>
        <v>2051.6238139347784</v>
      </c>
      <c r="AC948">
        <f>(Table1[[#This Row],[Power (kW)]]*1000)*D948</f>
        <v>720119.95869110723</v>
      </c>
      <c r="AD948" s="25">
        <f t="shared" si="164"/>
        <v>0</v>
      </c>
      <c r="AE948" s="25">
        <f t="shared" si="165"/>
        <v>2051.6238139347784</v>
      </c>
      <c r="AF948" s="25">
        <f>SUM($AD$8:AD948)</f>
        <v>802427.80773939635</v>
      </c>
      <c r="AG948" s="25">
        <f>SUM($AE$8:AE948)</f>
        <v>2589545.9023306943</v>
      </c>
      <c r="AH948" s="25"/>
      <c r="AI948" s="38">
        <f>SUM($AD$598:AD948)</f>
        <v>419340.91762912093</v>
      </c>
      <c r="AJ948" s="38">
        <f>SUM($AE$598:AE948)</f>
        <v>1632919.2008611709</v>
      </c>
      <c r="AK948" s="38">
        <f t="shared" si="166"/>
        <v>293538.64234038466</v>
      </c>
    </row>
    <row r="949" spans="2:37" x14ac:dyDescent="0.3">
      <c r="B949" s="4" t="s">
        <v>52</v>
      </c>
      <c r="C949" s="4">
        <v>941</v>
      </c>
      <c r="D949" s="4">
        <v>352</v>
      </c>
      <c r="E949" s="11">
        <v>54.1</v>
      </c>
      <c r="F949" s="17">
        <f t="shared" si="167"/>
        <v>-5.5555555555555358E-2</v>
      </c>
      <c r="G949" s="17">
        <f t="shared" si="168"/>
        <v>-0.19999999999999929</v>
      </c>
      <c r="S949">
        <f t="shared" si="158"/>
        <v>0</v>
      </c>
      <c r="T949">
        <f t="shared" si="159"/>
        <v>54.1</v>
      </c>
      <c r="U949">
        <f t="shared" si="160"/>
        <v>15.027777777777779</v>
      </c>
      <c r="W949">
        <f t="shared" si="161"/>
        <v>-54.999999999999801</v>
      </c>
      <c r="X949">
        <f t="shared" si="162"/>
        <v>135.9666</v>
      </c>
      <c r="Y949">
        <f t="shared" si="163"/>
        <v>122.19366770752988</v>
      </c>
      <c r="Z949">
        <f>Table1[[#This Row],[Accel (N)]]+Table1[[#This Row],[RR (N)]]+Table1[[#This Row],[Aero Drag (N)]]</f>
        <v>203.16026770753007</v>
      </c>
      <c r="AA949">
        <f>Table1[[#This Row],[Total (N)]]*((E949/3.6)/1000)</f>
        <v>3.053047356382605</v>
      </c>
      <c r="AB949">
        <f>Table1[[#This Row],[Power (kW)]]*1000</f>
        <v>3053.0473563826049</v>
      </c>
      <c r="AC949">
        <f>(Table1[[#This Row],[Power (kW)]]*1000)*D949</f>
        <v>1074672.669446677</v>
      </c>
      <c r="AD949" s="25">
        <f t="shared" si="164"/>
        <v>0</v>
      </c>
      <c r="AE949" s="25">
        <f t="shared" si="165"/>
        <v>3053.0473563826049</v>
      </c>
      <c r="AF949" s="25">
        <f>SUM($AD$8:AD949)</f>
        <v>802427.80773939635</v>
      </c>
      <c r="AG949" s="25">
        <f>SUM($AE$8:AE949)</f>
        <v>2592598.9496870767</v>
      </c>
      <c r="AH949" s="25"/>
      <c r="AI949" s="38">
        <f>SUM($AD$598:AD949)</f>
        <v>419340.91762912093</v>
      </c>
      <c r="AJ949" s="38">
        <f>SUM($AE$598:AE949)</f>
        <v>1635972.2482175536</v>
      </c>
      <c r="AK949" s="38">
        <f t="shared" si="166"/>
        <v>293538.64234038466</v>
      </c>
    </row>
    <row r="950" spans="2:37" x14ac:dyDescent="0.3">
      <c r="B950" s="4" t="s">
        <v>52</v>
      </c>
      <c r="C950" s="4">
        <v>942</v>
      </c>
      <c r="D950" s="4">
        <v>353</v>
      </c>
      <c r="E950" s="11">
        <v>54</v>
      </c>
      <c r="F950" s="17">
        <f t="shared" si="167"/>
        <v>-2.7777777777778172E-2</v>
      </c>
      <c r="G950" s="17">
        <f t="shared" si="168"/>
        <v>-0.10000000000000142</v>
      </c>
      <c r="S950">
        <f t="shared" si="158"/>
        <v>0</v>
      </c>
      <c r="T950">
        <f t="shared" si="159"/>
        <v>54</v>
      </c>
      <c r="U950">
        <f t="shared" si="160"/>
        <v>15</v>
      </c>
      <c r="W950">
        <f t="shared" si="161"/>
        <v>-27.500000000000391</v>
      </c>
      <c r="X950">
        <f t="shared" si="162"/>
        <v>135.9666</v>
      </c>
      <c r="Y950">
        <f t="shared" si="163"/>
        <v>121.74235260750002</v>
      </c>
      <c r="Z950">
        <f>Table1[[#This Row],[Accel (N)]]+Table1[[#This Row],[RR (N)]]+Table1[[#This Row],[Aero Drag (N)]]</f>
        <v>230.20895260749961</v>
      </c>
      <c r="AA950">
        <f>Table1[[#This Row],[Total (N)]]*((E950/3.6)/1000)</f>
        <v>3.4531342891124939</v>
      </c>
      <c r="AB950">
        <f>Table1[[#This Row],[Power (kW)]]*1000</f>
        <v>3453.1342891124937</v>
      </c>
      <c r="AC950">
        <f>(Table1[[#This Row],[Power (kW)]]*1000)*D950</f>
        <v>1218956.4040567102</v>
      </c>
      <c r="AD950" s="25">
        <f t="shared" si="164"/>
        <v>0</v>
      </c>
      <c r="AE950" s="25">
        <f t="shared" si="165"/>
        <v>3453.1342891124937</v>
      </c>
      <c r="AF950" s="25">
        <f>SUM($AD$8:AD950)</f>
        <v>802427.80773939635</v>
      </c>
      <c r="AG950" s="25">
        <f>SUM($AE$8:AE950)</f>
        <v>2596052.0839761891</v>
      </c>
      <c r="AH950" s="25"/>
      <c r="AI950" s="38">
        <f>SUM($AD$598:AD950)</f>
        <v>419340.91762912093</v>
      </c>
      <c r="AJ950" s="38">
        <f>SUM($AE$598:AE950)</f>
        <v>1639425.382506666</v>
      </c>
      <c r="AK950" s="38">
        <f t="shared" si="166"/>
        <v>293538.64234038466</v>
      </c>
    </row>
    <row r="951" spans="2:37" x14ac:dyDescent="0.3">
      <c r="B951" s="4" t="s">
        <v>52</v>
      </c>
      <c r="C951" s="4">
        <v>943</v>
      </c>
      <c r="D951" s="4">
        <v>354</v>
      </c>
      <c r="E951" s="11">
        <v>53.9</v>
      </c>
      <c r="F951" s="17">
        <f t="shared" si="167"/>
        <v>-1.3888888888889086E-2</v>
      </c>
      <c r="G951" s="17">
        <f t="shared" si="168"/>
        <v>-5.0000000000000711E-2</v>
      </c>
      <c r="S951">
        <f t="shared" si="158"/>
        <v>0</v>
      </c>
      <c r="T951">
        <f t="shared" si="159"/>
        <v>53.9</v>
      </c>
      <c r="U951">
        <f t="shared" si="160"/>
        <v>14.972222222222221</v>
      </c>
      <c r="W951">
        <f t="shared" si="161"/>
        <v>-13.750000000000195</v>
      </c>
      <c r="X951">
        <f t="shared" si="162"/>
        <v>135.9666</v>
      </c>
      <c r="Y951">
        <f t="shared" si="163"/>
        <v>121.29187250302986</v>
      </c>
      <c r="Z951">
        <f>Table1[[#This Row],[Accel (N)]]+Table1[[#This Row],[RR (N)]]+Table1[[#This Row],[Aero Drag (N)]]</f>
        <v>243.50847250302968</v>
      </c>
      <c r="AA951">
        <f>Table1[[#This Row],[Total (N)]]*((E951/3.6)/1000)</f>
        <v>3.6458629633092499</v>
      </c>
      <c r="AB951">
        <f>Table1[[#This Row],[Power (kW)]]*1000</f>
        <v>3645.8629633092501</v>
      </c>
      <c r="AC951">
        <f>(Table1[[#This Row],[Power (kW)]]*1000)*D951</f>
        <v>1290635.4890114744</v>
      </c>
      <c r="AD951" s="25">
        <f t="shared" si="164"/>
        <v>0</v>
      </c>
      <c r="AE951" s="25">
        <f t="shared" si="165"/>
        <v>3645.8629633092501</v>
      </c>
      <c r="AF951" s="25">
        <f>SUM($AD$8:AD951)</f>
        <v>802427.80773939635</v>
      </c>
      <c r="AG951" s="25">
        <f>SUM($AE$8:AE951)</f>
        <v>2599697.9469394982</v>
      </c>
      <c r="AH951" s="25"/>
      <c r="AI951" s="38">
        <f>SUM($AD$598:AD951)</f>
        <v>419340.91762912093</v>
      </c>
      <c r="AJ951" s="38">
        <f>SUM($AE$598:AE951)</f>
        <v>1643071.2454699753</v>
      </c>
      <c r="AK951" s="38">
        <f t="shared" si="166"/>
        <v>293538.64234038466</v>
      </c>
    </row>
    <row r="952" spans="2:37" x14ac:dyDescent="0.3">
      <c r="B952" s="4" t="s">
        <v>52</v>
      </c>
      <c r="C952" s="4">
        <v>944</v>
      </c>
      <c r="D952" s="4">
        <v>355</v>
      </c>
      <c r="E952" s="11">
        <v>53.9</v>
      </c>
      <c r="F952" s="17">
        <f t="shared" si="167"/>
        <v>1.3888888888889086E-2</v>
      </c>
      <c r="G952" s="17">
        <f t="shared" si="168"/>
        <v>5.0000000000000711E-2</v>
      </c>
      <c r="S952">
        <f t="shared" si="158"/>
        <v>0</v>
      </c>
      <c r="T952">
        <f t="shared" si="159"/>
        <v>53.9</v>
      </c>
      <c r="U952">
        <f t="shared" si="160"/>
        <v>14.972222222222221</v>
      </c>
      <c r="W952">
        <f t="shared" si="161"/>
        <v>13.750000000000195</v>
      </c>
      <c r="X952">
        <f t="shared" si="162"/>
        <v>135.9666</v>
      </c>
      <c r="Y952">
        <f t="shared" si="163"/>
        <v>121.29187250302986</v>
      </c>
      <c r="Z952">
        <f>Table1[[#This Row],[Accel (N)]]+Table1[[#This Row],[RR (N)]]+Table1[[#This Row],[Aero Drag (N)]]</f>
        <v>271.00847250303008</v>
      </c>
      <c r="AA952">
        <f>Table1[[#This Row],[Total (N)]]*((E952/3.6)/1000)</f>
        <v>4.0575990744203665</v>
      </c>
      <c r="AB952">
        <f>Table1[[#This Row],[Power (kW)]]*1000</f>
        <v>4057.5990744203664</v>
      </c>
      <c r="AC952">
        <f>(Table1[[#This Row],[Power (kW)]]*1000)*D952</f>
        <v>1440447.6714192301</v>
      </c>
      <c r="AD952" s="25">
        <f t="shared" si="164"/>
        <v>0</v>
      </c>
      <c r="AE952" s="25">
        <f t="shared" si="165"/>
        <v>4057.5990744203664</v>
      </c>
      <c r="AF952" s="25">
        <f>SUM($AD$8:AD952)</f>
        <v>802427.80773939635</v>
      </c>
      <c r="AG952" s="25">
        <f>SUM($AE$8:AE952)</f>
        <v>2603755.5460139187</v>
      </c>
      <c r="AH952" s="25"/>
      <c r="AI952" s="38">
        <f>SUM($AD$598:AD952)</f>
        <v>419340.91762912093</v>
      </c>
      <c r="AJ952" s="38">
        <f>SUM($AE$598:AE952)</f>
        <v>1647128.8445443956</v>
      </c>
      <c r="AK952" s="38">
        <f t="shared" si="166"/>
        <v>293538.64234038466</v>
      </c>
    </row>
    <row r="953" spans="2:37" x14ac:dyDescent="0.3">
      <c r="B953" s="4" t="s">
        <v>52</v>
      </c>
      <c r="C953" s="4">
        <v>945</v>
      </c>
      <c r="D953" s="4">
        <v>356</v>
      </c>
      <c r="E953" s="11">
        <v>54</v>
      </c>
      <c r="F953" s="17">
        <f t="shared" si="167"/>
        <v>4.1666666666667261E-2</v>
      </c>
      <c r="G953" s="17">
        <f t="shared" si="168"/>
        <v>0.15000000000000213</v>
      </c>
      <c r="S953">
        <f t="shared" si="158"/>
        <v>0</v>
      </c>
      <c r="T953">
        <f t="shared" si="159"/>
        <v>54</v>
      </c>
      <c r="U953">
        <f t="shared" si="160"/>
        <v>15</v>
      </c>
      <c r="W953">
        <f t="shared" si="161"/>
        <v>41.25000000000059</v>
      </c>
      <c r="X953">
        <f t="shared" si="162"/>
        <v>135.9666</v>
      </c>
      <c r="Y953">
        <f t="shared" si="163"/>
        <v>121.74235260750002</v>
      </c>
      <c r="Z953">
        <f>Table1[[#This Row],[Accel (N)]]+Table1[[#This Row],[RR (N)]]+Table1[[#This Row],[Aero Drag (N)]]</f>
        <v>298.95895260750063</v>
      </c>
      <c r="AA953">
        <f>Table1[[#This Row],[Total (N)]]*((E953/3.6)/1000)</f>
        <v>4.4843842891125094</v>
      </c>
      <c r="AB953">
        <f>Table1[[#This Row],[Power (kW)]]*1000</f>
        <v>4484.3842891125096</v>
      </c>
      <c r="AC953">
        <f>(Table1[[#This Row],[Power (kW)]]*1000)*D953</f>
        <v>1596440.8069240535</v>
      </c>
      <c r="AD953" s="25">
        <f t="shared" si="164"/>
        <v>0</v>
      </c>
      <c r="AE953" s="25">
        <f t="shared" si="165"/>
        <v>4484.3842891125096</v>
      </c>
      <c r="AF953" s="25">
        <f>SUM($AD$8:AD953)</f>
        <v>802427.80773939635</v>
      </c>
      <c r="AG953" s="25">
        <f>SUM($AE$8:AE953)</f>
        <v>2608239.9303030311</v>
      </c>
      <c r="AH953" s="25"/>
      <c r="AI953" s="38">
        <f>SUM($AD$598:AD953)</f>
        <v>419340.91762912093</v>
      </c>
      <c r="AJ953" s="38">
        <f>SUM($AE$598:AE953)</f>
        <v>1651613.228833508</v>
      </c>
      <c r="AK953" s="38">
        <f t="shared" si="166"/>
        <v>293538.64234038466</v>
      </c>
    </row>
    <row r="954" spans="2:37" x14ac:dyDescent="0.3">
      <c r="B954" s="4" t="s">
        <v>52</v>
      </c>
      <c r="C954" s="4">
        <v>946</v>
      </c>
      <c r="D954" s="4">
        <v>357</v>
      </c>
      <c r="E954" s="11">
        <v>54.2</v>
      </c>
      <c r="F954" s="17">
        <f t="shared" si="167"/>
        <v>0.1388888888888889</v>
      </c>
      <c r="G954" s="17">
        <f t="shared" si="168"/>
        <v>0.5</v>
      </c>
      <c r="S954">
        <f t="shared" si="158"/>
        <v>0</v>
      </c>
      <c r="T954">
        <f t="shared" si="159"/>
        <v>54.2</v>
      </c>
      <c r="U954">
        <f t="shared" si="160"/>
        <v>15.055555555555555</v>
      </c>
      <c r="W954">
        <f t="shared" si="161"/>
        <v>137.5</v>
      </c>
      <c r="X954">
        <f t="shared" si="162"/>
        <v>135.9666</v>
      </c>
      <c r="Y954">
        <f t="shared" si="163"/>
        <v>122.64581780311946</v>
      </c>
      <c r="Z954">
        <f>Table1[[#This Row],[Accel (N)]]+Table1[[#This Row],[RR (N)]]+Table1[[#This Row],[Aero Drag (N)]]</f>
        <v>396.11241780311946</v>
      </c>
      <c r="AA954">
        <f>Table1[[#This Row],[Total (N)]]*((E954/3.6)/1000)</f>
        <v>5.9636925124802982</v>
      </c>
      <c r="AB954">
        <f>Table1[[#This Row],[Power (kW)]]*1000</f>
        <v>5963.6925124802983</v>
      </c>
      <c r="AC954">
        <f>(Table1[[#This Row],[Power (kW)]]*1000)*D954</f>
        <v>2129038.2269554664</v>
      </c>
      <c r="AD954" s="25">
        <f t="shared" si="164"/>
        <v>0</v>
      </c>
      <c r="AE954" s="25">
        <f t="shared" si="165"/>
        <v>5963.6925124802983</v>
      </c>
      <c r="AF954" s="25">
        <f>SUM($AD$8:AD954)</f>
        <v>802427.80773939635</v>
      </c>
      <c r="AG954" s="25">
        <f>SUM($AE$8:AE954)</f>
        <v>2614203.6228155112</v>
      </c>
      <c r="AH954" s="25"/>
      <c r="AI954" s="38">
        <f>SUM($AD$598:AD954)</f>
        <v>419340.91762912093</v>
      </c>
      <c r="AJ954" s="38">
        <f>SUM($AE$598:AE954)</f>
        <v>1657576.9213459883</v>
      </c>
      <c r="AK954" s="38">
        <f t="shared" si="166"/>
        <v>293538.64234038466</v>
      </c>
    </row>
    <row r="955" spans="2:37" x14ac:dyDescent="0.3">
      <c r="B955" s="4" t="s">
        <v>52</v>
      </c>
      <c r="C955" s="4">
        <v>947</v>
      </c>
      <c r="D955" s="4">
        <v>358</v>
      </c>
      <c r="E955" s="11">
        <v>55</v>
      </c>
      <c r="F955" s="17">
        <f t="shared" si="167"/>
        <v>0.22222222222222143</v>
      </c>
      <c r="G955" s="17">
        <f t="shared" si="168"/>
        <v>0.79999999999999716</v>
      </c>
      <c r="S955">
        <f t="shared" si="158"/>
        <v>0</v>
      </c>
      <c r="T955">
        <f t="shared" si="159"/>
        <v>55</v>
      </c>
      <c r="U955">
        <f t="shared" si="160"/>
        <v>15.277777777777777</v>
      </c>
      <c r="W955">
        <f t="shared" si="161"/>
        <v>219.9999999999992</v>
      </c>
      <c r="X955">
        <f t="shared" si="162"/>
        <v>135.9666</v>
      </c>
      <c r="Y955">
        <f t="shared" si="163"/>
        <v>126.2930784079861</v>
      </c>
      <c r="Z955">
        <f>Table1[[#This Row],[Accel (N)]]+Table1[[#This Row],[RR (N)]]+Table1[[#This Row],[Aero Drag (N)]]</f>
        <v>482.25967840798529</v>
      </c>
      <c r="AA955">
        <f>Table1[[#This Row],[Total (N)]]*((E955/3.6)/1000)</f>
        <v>7.3678561978997754</v>
      </c>
      <c r="AB955">
        <f>Table1[[#This Row],[Power (kW)]]*1000</f>
        <v>7367.856197899775</v>
      </c>
      <c r="AC955">
        <f>(Table1[[#This Row],[Power (kW)]]*1000)*D955</f>
        <v>2637692.5188481193</v>
      </c>
      <c r="AD955" s="25">
        <f t="shared" si="164"/>
        <v>0</v>
      </c>
      <c r="AE955" s="25">
        <f t="shared" si="165"/>
        <v>7367.856197899775</v>
      </c>
      <c r="AF955" s="25">
        <f>SUM($AD$8:AD955)</f>
        <v>802427.80773939635</v>
      </c>
      <c r="AG955" s="25">
        <f>SUM($AE$8:AE955)</f>
        <v>2621571.4790134109</v>
      </c>
      <c r="AH955" s="25"/>
      <c r="AI955" s="38">
        <f>SUM($AD$598:AD955)</f>
        <v>419340.91762912093</v>
      </c>
      <c r="AJ955" s="38">
        <f>SUM($AE$598:AE955)</f>
        <v>1664944.777543888</v>
      </c>
      <c r="AK955" s="38">
        <f t="shared" si="166"/>
        <v>293538.64234038466</v>
      </c>
    </row>
    <row r="956" spans="2:37" x14ac:dyDescent="0.3">
      <c r="B956" s="4" t="s">
        <v>52</v>
      </c>
      <c r="C956" s="4">
        <v>948</v>
      </c>
      <c r="D956" s="4">
        <v>359</v>
      </c>
      <c r="E956" s="11">
        <v>55.8</v>
      </c>
      <c r="F956" s="17">
        <f t="shared" si="167"/>
        <v>0.16666666666666705</v>
      </c>
      <c r="G956" s="17">
        <f t="shared" si="168"/>
        <v>0.60000000000000142</v>
      </c>
      <c r="S956">
        <f t="shared" si="158"/>
        <v>0</v>
      </c>
      <c r="T956">
        <f t="shared" si="159"/>
        <v>55.8</v>
      </c>
      <c r="U956">
        <f t="shared" si="160"/>
        <v>15.499999999999998</v>
      </c>
      <c r="W956">
        <f t="shared" si="161"/>
        <v>165.00000000000037</v>
      </c>
      <c r="X956">
        <f t="shared" si="162"/>
        <v>135.9666</v>
      </c>
      <c r="Y956">
        <f t="shared" si="163"/>
        <v>129.99377872867498</v>
      </c>
      <c r="Z956">
        <f>Table1[[#This Row],[Accel (N)]]+Table1[[#This Row],[RR (N)]]+Table1[[#This Row],[Aero Drag (N)]]</f>
        <v>430.96037872867532</v>
      </c>
      <c r="AA956">
        <f>Table1[[#This Row],[Total (N)]]*((E956/3.6)/1000)</f>
        <v>6.6798858702944663</v>
      </c>
      <c r="AB956">
        <f>Table1[[#This Row],[Power (kW)]]*1000</f>
        <v>6679.8858702944663</v>
      </c>
      <c r="AC956">
        <f>(Table1[[#This Row],[Power (kW)]]*1000)*D956</f>
        <v>2398079.0274357134</v>
      </c>
      <c r="AD956" s="25">
        <f t="shared" si="164"/>
        <v>0</v>
      </c>
      <c r="AE956" s="25">
        <f t="shared" si="165"/>
        <v>6679.8858702944663</v>
      </c>
      <c r="AF956" s="25">
        <f>SUM($AD$8:AD956)</f>
        <v>802427.80773939635</v>
      </c>
      <c r="AG956" s="25">
        <f>SUM($AE$8:AE956)</f>
        <v>2628251.3648837055</v>
      </c>
      <c r="AH956" s="25"/>
      <c r="AI956" s="38">
        <f>SUM($AD$598:AD956)</f>
        <v>419340.91762912093</v>
      </c>
      <c r="AJ956" s="38">
        <f>SUM($AE$598:AE956)</f>
        <v>1671624.6634141824</v>
      </c>
      <c r="AK956" s="38">
        <f t="shared" si="166"/>
        <v>293538.64234038466</v>
      </c>
    </row>
    <row r="957" spans="2:37" x14ac:dyDescent="0.3">
      <c r="B957" s="4" t="s">
        <v>52</v>
      </c>
      <c r="C957" s="4">
        <v>949</v>
      </c>
      <c r="D957" s="4">
        <v>360</v>
      </c>
      <c r="E957" s="11">
        <v>56.2</v>
      </c>
      <c r="F957" s="17">
        <f t="shared" si="167"/>
        <v>4.1666666666667261E-2</v>
      </c>
      <c r="G957" s="17">
        <f t="shared" si="168"/>
        <v>0.15000000000000213</v>
      </c>
      <c r="S957">
        <f t="shared" si="158"/>
        <v>0</v>
      </c>
      <c r="T957">
        <f t="shared" si="159"/>
        <v>56.2</v>
      </c>
      <c r="U957">
        <f t="shared" si="160"/>
        <v>15.611111111111111</v>
      </c>
      <c r="W957">
        <f t="shared" si="161"/>
        <v>41.25000000000059</v>
      </c>
      <c r="X957">
        <f t="shared" si="162"/>
        <v>135.9666</v>
      </c>
      <c r="Y957">
        <f t="shared" si="163"/>
        <v>131.86416878245279</v>
      </c>
      <c r="Z957">
        <f>Table1[[#This Row],[Accel (N)]]+Table1[[#This Row],[RR (N)]]+Table1[[#This Row],[Aero Drag (N)]]</f>
        <v>309.08076878245339</v>
      </c>
      <c r="AA957">
        <f>Table1[[#This Row],[Total (N)]]*((E957/3.6)/1000)</f>
        <v>4.8250942237705221</v>
      </c>
      <c r="AB957">
        <f>Table1[[#This Row],[Power (kW)]]*1000</f>
        <v>4825.0942237705221</v>
      </c>
      <c r="AC957">
        <f>(Table1[[#This Row],[Power (kW)]]*1000)*D957</f>
        <v>1737033.9205573879</v>
      </c>
      <c r="AD957" s="25">
        <f t="shared" si="164"/>
        <v>0</v>
      </c>
      <c r="AE957" s="25">
        <f t="shared" si="165"/>
        <v>4825.0942237705221</v>
      </c>
      <c r="AF957" s="25">
        <f>SUM($AD$8:AD957)</f>
        <v>802427.80773939635</v>
      </c>
      <c r="AG957" s="25">
        <f>SUM($AE$8:AE957)</f>
        <v>2633076.4591074758</v>
      </c>
      <c r="AH957" s="25"/>
      <c r="AI957" s="38">
        <f>SUM($AD$598:AD957)</f>
        <v>419340.91762912093</v>
      </c>
      <c r="AJ957" s="38">
        <f>SUM($AE$598:AE957)</f>
        <v>1676449.7576379529</v>
      </c>
      <c r="AK957" s="38">
        <f t="shared" si="166"/>
        <v>293538.64234038466</v>
      </c>
    </row>
    <row r="958" spans="2:37" x14ac:dyDescent="0.3">
      <c r="B958" s="4" t="s">
        <v>52</v>
      </c>
      <c r="C958" s="4">
        <v>950</v>
      </c>
      <c r="D958" s="4">
        <v>361</v>
      </c>
      <c r="E958" s="11">
        <v>56.1</v>
      </c>
      <c r="F958" s="17">
        <f t="shared" si="167"/>
        <v>-0.15277777777777798</v>
      </c>
      <c r="G958" s="17">
        <f t="shared" si="168"/>
        <v>-0.55000000000000071</v>
      </c>
      <c r="S958">
        <f t="shared" si="158"/>
        <v>0</v>
      </c>
      <c r="T958">
        <f t="shared" si="159"/>
        <v>56.1</v>
      </c>
      <c r="U958">
        <f t="shared" si="160"/>
        <v>15.583333333333334</v>
      </c>
      <c r="W958">
        <f t="shared" si="161"/>
        <v>-151.2500000000002</v>
      </c>
      <c r="X958">
        <f t="shared" si="162"/>
        <v>135.9666</v>
      </c>
      <c r="Y958">
        <f t="shared" si="163"/>
        <v>131.39531877566878</v>
      </c>
      <c r="Z958">
        <f>Table1[[#This Row],[Accel (N)]]+Table1[[#This Row],[RR (N)]]+Table1[[#This Row],[Aero Drag (N)]]</f>
        <v>116.11191877566858</v>
      </c>
      <c r="AA958">
        <f>Table1[[#This Row],[Total (N)]]*((E958/3.6)/1000)</f>
        <v>1.809410734254169</v>
      </c>
      <c r="AB958">
        <f>Table1[[#This Row],[Power (kW)]]*1000</f>
        <v>1809.410734254169</v>
      </c>
      <c r="AC958">
        <f>(Table1[[#This Row],[Power (kW)]]*1000)*D958</f>
        <v>653197.27506575501</v>
      </c>
      <c r="AD958" s="25">
        <f t="shared" si="164"/>
        <v>0</v>
      </c>
      <c r="AE958" s="25">
        <f t="shared" si="165"/>
        <v>1809.410734254169</v>
      </c>
      <c r="AF958" s="25">
        <f>SUM($AD$8:AD958)</f>
        <v>802427.80773939635</v>
      </c>
      <c r="AG958" s="25">
        <f>SUM($AE$8:AE958)</f>
        <v>2634885.8698417302</v>
      </c>
      <c r="AH958" s="25"/>
      <c r="AI958" s="38">
        <f>SUM($AD$598:AD958)</f>
        <v>419340.91762912093</v>
      </c>
      <c r="AJ958" s="38">
        <f>SUM($AE$598:AE958)</f>
        <v>1678259.1683722071</v>
      </c>
      <c r="AK958" s="38">
        <f t="shared" si="166"/>
        <v>293538.64234038466</v>
      </c>
    </row>
    <row r="959" spans="2:37" x14ac:dyDescent="0.3">
      <c r="B959" s="4" t="s">
        <v>52</v>
      </c>
      <c r="C959" s="4">
        <v>951</v>
      </c>
      <c r="D959" s="4">
        <v>362</v>
      </c>
      <c r="E959" s="11">
        <v>55.1</v>
      </c>
      <c r="F959" s="17">
        <f t="shared" si="167"/>
        <v>-0.47222222222222199</v>
      </c>
      <c r="G959" s="17">
        <f t="shared" si="168"/>
        <v>-1.6999999999999993</v>
      </c>
      <c r="S959">
        <f t="shared" si="158"/>
        <v>0</v>
      </c>
      <c r="T959">
        <f t="shared" si="159"/>
        <v>55.1</v>
      </c>
      <c r="U959">
        <f t="shared" si="160"/>
        <v>15.305555555555555</v>
      </c>
      <c r="W959">
        <f t="shared" si="161"/>
        <v>-467.49999999999977</v>
      </c>
      <c r="X959">
        <f t="shared" si="162"/>
        <v>135.9666</v>
      </c>
      <c r="Y959">
        <f t="shared" si="163"/>
        <v>126.7527434636132</v>
      </c>
      <c r="Z959">
        <f>Table1[[#This Row],[Accel (N)]]+Table1[[#This Row],[RR (N)]]+Table1[[#This Row],[Aero Drag (N)]]</f>
        <v>-204.7806565363866</v>
      </c>
      <c r="AA959">
        <f>Table1[[#This Row],[Total (N)]]*((E959/3.6)/1000)</f>
        <v>-3.1342817153208058</v>
      </c>
      <c r="AB959">
        <f>Table1[[#This Row],[Power (kW)]]*1000</f>
        <v>-3134.2817153208057</v>
      </c>
      <c r="AC959">
        <f>(Table1[[#This Row],[Power (kW)]]*1000)*D959</f>
        <v>-1134609.9809461317</v>
      </c>
      <c r="AD959" s="25">
        <f t="shared" si="164"/>
        <v>3134.2817153208057</v>
      </c>
      <c r="AE959" s="25">
        <f t="shared" si="165"/>
        <v>0</v>
      </c>
      <c r="AF959" s="25">
        <f>SUM($AD$8:AD959)</f>
        <v>805562.08945471712</v>
      </c>
      <c r="AG959" s="25">
        <f>SUM($AE$8:AE959)</f>
        <v>2634885.8698417302</v>
      </c>
      <c r="AH959" s="25"/>
      <c r="AI959" s="38">
        <f>SUM($AD$598:AD959)</f>
        <v>422475.19934444176</v>
      </c>
      <c r="AJ959" s="38">
        <f>SUM($AE$598:AE959)</f>
        <v>1678259.1683722071</v>
      </c>
      <c r="AK959" s="38">
        <f t="shared" si="166"/>
        <v>295732.63954110921</v>
      </c>
    </row>
    <row r="960" spans="2:37" x14ac:dyDescent="0.3">
      <c r="B960" s="4" t="s">
        <v>52</v>
      </c>
      <c r="C960" s="4">
        <v>952</v>
      </c>
      <c r="D960" s="4">
        <v>363</v>
      </c>
      <c r="E960" s="11">
        <v>52.7</v>
      </c>
      <c r="F960" s="17">
        <f t="shared" si="167"/>
        <v>-0.93055555555555591</v>
      </c>
      <c r="G960" s="17">
        <f t="shared" si="168"/>
        <v>-3.3500000000000014</v>
      </c>
      <c r="S960">
        <f t="shared" si="158"/>
        <v>0</v>
      </c>
      <c r="T960">
        <f t="shared" si="159"/>
        <v>52.7</v>
      </c>
      <c r="U960">
        <f t="shared" si="160"/>
        <v>14.638888888888889</v>
      </c>
      <c r="W960">
        <f t="shared" si="161"/>
        <v>-921.25000000000034</v>
      </c>
      <c r="X960">
        <f t="shared" si="162"/>
        <v>135.9666</v>
      </c>
      <c r="Y960">
        <f t="shared" si="163"/>
        <v>115.95124090304655</v>
      </c>
      <c r="Z960">
        <f>Table1[[#This Row],[Accel (N)]]+Table1[[#This Row],[RR (N)]]+Table1[[#This Row],[Aero Drag (N)]]</f>
        <v>-669.33215909695377</v>
      </c>
      <c r="AA960">
        <f>Table1[[#This Row],[Total (N)]]*((E960/3.6)/1000)</f>
        <v>-9.7982791067804058</v>
      </c>
      <c r="AB960">
        <f>Table1[[#This Row],[Power (kW)]]*1000</f>
        <v>-9798.2791067804064</v>
      </c>
      <c r="AC960">
        <f>(Table1[[#This Row],[Power (kW)]]*1000)*D960</f>
        <v>-3556775.3157612877</v>
      </c>
      <c r="AD960" s="25">
        <f t="shared" si="164"/>
        <v>9798.2791067804064</v>
      </c>
      <c r="AE960" s="25">
        <f t="shared" si="165"/>
        <v>0</v>
      </c>
      <c r="AF960" s="25">
        <f>SUM($AD$8:AD960)</f>
        <v>815360.36856149754</v>
      </c>
      <c r="AG960" s="25">
        <f>SUM($AE$8:AE960)</f>
        <v>2634885.8698417302</v>
      </c>
      <c r="AH960" s="25"/>
      <c r="AI960" s="38">
        <f>SUM($AD$598:AD960)</f>
        <v>432273.47845122218</v>
      </c>
      <c r="AJ960" s="38">
        <f>SUM($AE$598:AE960)</f>
        <v>1678259.1683722071</v>
      </c>
      <c r="AK960" s="38">
        <f t="shared" si="166"/>
        <v>302591.43491585553</v>
      </c>
    </row>
    <row r="961" spans="2:37" x14ac:dyDescent="0.3">
      <c r="B961" s="4" t="s">
        <v>52</v>
      </c>
      <c r="C961" s="4">
        <v>953</v>
      </c>
      <c r="D961" s="4">
        <v>364</v>
      </c>
      <c r="E961" s="11">
        <v>48.4</v>
      </c>
      <c r="F961" s="17">
        <f t="shared" si="167"/>
        <v>-1.3333333333333335</v>
      </c>
      <c r="G961" s="17">
        <f t="shared" si="168"/>
        <v>-4.8000000000000007</v>
      </c>
      <c r="S961">
        <f t="shared" si="158"/>
        <v>0</v>
      </c>
      <c r="T961">
        <f t="shared" si="159"/>
        <v>48.4</v>
      </c>
      <c r="U961">
        <f t="shared" si="160"/>
        <v>13.444444444444443</v>
      </c>
      <c r="W961">
        <f t="shared" si="161"/>
        <v>-1320.0000000000002</v>
      </c>
      <c r="X961">
        <f t="shared" si="162"/>
        <v>135.9666</v>
      </c>
      <c r="Y961">
        <f t="shared" si="163"/>
        <v>97.801359919144431</v>
      </c>
      <c r="Z961">
        <f>Table1[[#This Row],[Accel (N)]]+Table1[[#This Row],[RR (N)]]+Table1[[#This Row],[Aero Drag (N)]]</f>
        <v>-1086.2320400808558</v>
      </c>
      <c r="AA961">
        <f>Table1[[#This Row],[Total (N)]]*((E961/3.6)/1000)</f>
        <v>-14.603786316642616</v>
      </c>
      <c r="AB961">
        <f>Table1[[#This Row],[Power (kW)]]*1000</f>
        <v>-14603.786316642616</v>
      </c>
      <c r="AC961">
        <f>(Table1[[#This Row],[Power (kW)]]*1000)*D961</f>
        <v>-5315778.2192579126</v>
      </c>
      <c r="AD961" s="25">
        <f t="shared" si="164"/>
        <v>14603.786316642616</v>
      </c>
      <c r="AE961" s="25">
        <f t="shared" si="165"/>
        <v>0</v>
      </c>
      <c r="AF961" s="25">
        <f>SUM($AD$8:AD961)</f>
        <v>829964.15487814019</v>
      </c>
      <c r="AG961" s="25">
        <f>SUM($AE$8:AE961)</f>
        <v>2634885.8698417302</v>
      </c>
      <c r="AH961" s="25"/>
      <c r="AI961" s="38">
        <f>SUM($AD$598:AD961)</f>
        <v>446877.26476786478</v>
      </c>
      <c r="AJ961" s="38">
        <f>SUM($AE$598:AE961)</f>
        <v>1678259.1683722071</v>
      </c>
      <c r="AK961" s="38">
        <f t="shared" si="166"/>
        <v>312814.08533750533</v>
      </c>
    </row>
    <row r="962" spans="2:37" x14ac:dyDescent="0.3">
      <c r="B962" s="4" t="s">
        <v>52</v>
      </c>
      <c r="C962" s="4">
        <v>954</v>
      </c>
      <c r="D962" s="4">
        <v>365</v>
      </c>
      <c r="E962" s="11">
        <v>43.1</v>
      </c>
      <c r="F962" s="17">
        <f t="shared" si="167"/>
        <v>-1.4722222222222223</v>
      </c>
      <c r="G962" s="17">
        <f t="shared" si="168"/>
        <v>-5.3000000000000007</v>
      </c>
      <c r="S962">
        <f t="shared" si="158"/>
        <v>0</v>
      </c>
      <c r="T962">
        <f t="shared" si="159"/>
        <v>43.1</v>
      </c>
      <c r="U962">
        <f t="shared" si="160"/>
        <v>11.972222222222223</v>
      </c>
      <c r="W962">
        <f t="shared" si="161"/>
        <v>-1457.5</v>
      </c>
      <c r="X962">
        <f t="shared" si="162"/>
        <v>135.9666</v>
      </c>
      <c r="Y962">
        <f t="shared" si="163"/>
        <v>77.554805084779886</v>
      </c>
      <c r="Z962">
        <f>Table1[[#This Row],[Accel (N)]]+Table1[[#This Row],[RR (N)]]+Table1[[#This Row],[Aero Drag (N)]]</f>
        <v>-1243.9785949152201</v>
      </c>
      <c r="AA962">
        <f>Table1[[#This Row],[Total (N)]]*((E962/3.6)/1000)</f>
        <v>-14.893188178012775</v>
      </c>
      <c r="AB962">
        <f>Table1[[#This Row],[Power (kW)]]*1000</f>
        <v>-14893.188178012775</v>
      </c>
      <c r="AC962">
        <f>(Table1[[#This Row],[Power (kW)]]*1000)*D962</f>
        <v>-5436013.684974663</v>
      </c>
      <c r="AD962" s="25">
        <f t="shared" si="164"/>
        <v>14893.188178012775</v>
      </c>
      <c r="AE962" s="25">
        <f t="shared" si="165"/>
        <v>0</v>
      </c>
      <c r="AF962" s="25">
        <f>SUM($AD$8:AD962)</f>
        <v>844857.34305615292</v>
      </c>
      <c r="AG962" s="25">
        <f>SUM($AE$8:AE962)</f>
        <v>2634885.8698417302</v>
      </c>
      <c r="AH962" s="25"/>
      <c r="AI962" s="38">
        <f>SUM($AD$598:AD962)</f>
        <v>461770.45294587757</v>
      </c>
      <c r="AJ962" s="38">
        <f>SUM($AE$598:AE962)</f>
        <v>1678259.1683722071</v>
      </c>
      <c r="AK962" s="38">
        <f t="shared" si="166"/>
        <v>323239.31706211425</v>
      </c>
    </row>
    <row r="963" spans="2:37" x14ac:dyDescent="0.3">
      <c r="B963" s="4" t="s">
        <v>52</v>
      </c>
      <c r="C963" s="4">
        <v>955</v>
      </c>
      <c r="D963" s="4">
        <v>366</v>
      </c>
      <c r="E963" s="11">
        <v>37.799999999999997</v>
      </c>
      <c r="F963" s="17">
        <f t="shared" si="167"/>
        <v>-1.4722222222222223</v>
      </c>
      <c r="G963" s="17">
        <f t="shared" si="168"/>
        <v>-5.3000000000000007</v>
      </c>
      <c r="S963">
        <f t="shared" si="158"/>
        <v>0</v>
      </c>
      <c r="T963">
        <f t="shared" si="159"/>
        <v>37.799999999999997</v>
      </c>
      <c r="U963">
        <f t="shared" si="160"/>
        <v>10.499999999999998</v>
      </c>
      <c r="W963">
        <f t="shared" si="161"/>
        <v>-1457.5</v>
      </c>
      <c r="X963">
        <f t="shared" si="162"/>
        <v>135.9666</v>
      </c>
      <c r="Y963">
        <f t="shared" si="163"/>
        <v>59.653752777674988</v>
      </c>
      <c r="Z963">
        <f>Table1[[#This Row],[Accel (N)]]+Table1[[#This Row],[RR (N)]]+Table1[[#This Row],[Aero Drag (N)]]</f>
        <v>-1261.879647222325</v>
      </c>
      <c r="AA963">
        <f>Table1[[#This Row],[Total (N)]]*((E963/3.6)/1000)</f>
        <v>-13.249736295834412</v>
      </c>
      <c r="AB963">
        <f>Table1[[#This Row],[Power (kW)]]*1000</f>
        <v>-13249.736295834411</v>
      </c>
      <c r="AC963">
        <f>(Table1[[#This Row],[Power (kW)]]*1000)*D963</f>
        <v>-4849403.4842753941</v>
      </c>
      <c r="AD963" s="25">
        <f t="shared" si="164"/>
        <v>13249.736295834411</v>
      </c>
      <c r="AE963" s="25">
        <f t="shared" si="165"/>
        <v>0</v>
      </c>
      <c r="AF963" s="25">
        <f>SUM($AD$8:AD963)</f>
        <v>858107.07935198734</v>
      </c>
      <c r="AG963" s="25">
        <f>SUM($AE$8:AE963)</f>
        <v>2634885.8698417302</v>
      </c>
      <c r="AH963" s="25"/>
      <c r="AI963" s="38">
        <f>SUM($AD$598:AD963)</f>
        <v>475020.18924171198</v>
      </c>
      <c r="AJ963" s="38">
        <f>SUM($AE$598:AE963)</f>
        <v>1678259.1683722071</v>
      </c>
      <c r="AK963" s="38">
        <f t="shared" si="166"/>
        <v>332514.13246919838</v>
      </c>
    </row>
    <row r="964" spans="2:37" x14ac:dyDescent="0.3">
      <c r="B964" s="4" t="s">
        <v>52</v>
      </c>
      <c r="C964" s="4">
        <v>956</v>
      </c>
      <c r="D964" s="4">
        <v>367</v>
      </c>
      <c r="E964" s="11">
        <v>32.5</v>
      </c>
      <c r="F964" s="17">
        <f t="shared" si="167"/>
        <v>-1.4722222222222219</v>
      </c>
      <c r="G964" s="17">
        <f t="shared" si="168"/>
        <v>-5.2999999999999989</v>
      </c>
      <c r="S964">
        <f t="shared" si="158"/>
        <v>0</v>
      </c>
      <c r="T964">
        <f t="shared" si="159"/>
        <v>32.5</v>
      </c>
      <c r="U964">
        <f t="shared" si="160"/>
        <v>9.0277777777777768</v>
      </c>
      <c r="W964">
        <f t="shared" si="161"/>
        <v>-1457.4999999999995</v>
      </c>
      <c r="X964">
        <f t="shared" si="162"/>
        <v>135.9666</v>
      </c>
      <c r="Y964">
        <f t="shared" si="163"/>
        <v>44.098202997829858</v>
      </c>
      <c r="Z964">
        <f>Table1[[#This Row],[Accel (N)]]+Table1[[#This Row],[RR (N)]]+Table1[[#This Row],[Aero Drag (N)]]</f>
        <v>-1277.4351970021696</v>
      </c>
      <c r="AA964">
        <f>Table1[[#This Row],[Total (N)]]*((E964/3.6)/1000)</f>
        <v>-11.532401084047363</v>
      </c>
      <c r="AB964">
        <f>Table1[[#This Row],[Power (kW)]]*1000</f>
        <v>-11532.401084047364</v>
      </c>
      <c r="AC964">
        <f>(Table1[[#This Row],[Power (kW)]]*1000)*D964</f>
        <v>-4232391.1978453826</v>
      </c>
      <c r="AD964" s="25">
        <f t="shared" si="164"/>
        <v>11532.401084047364</v>
      </c>
      <c r="AE964" s="25">
        <f t="shared" si="165"/>
        <v>0</v>
      </c>
      <c r="AF964" s="25">
        <f>SUM($AD$8:AD964)</f>
        <v>869639.48043603473</v>
      </c>
      <c r="AG964" s="25">
        <f>SUM($AE$8:AE964)</f>
        <v>2634885.8698417302</v>
      </c>
      <c r="AH964" s="25"/>
      <c r="AI964" s="38">
        <f>SUM($AD$598:AD964)</f>
        <v>486552.59032575937</v>
      </c>
      <c r="AJ964" s="38">
        <f>SUM($AE$598:AE964)</f>
        <v>1678259.1683722071</v>
      </c>
      <c r="AK964" s="38">
        <f t="shared" si="166"/>
        <v>340586.81322803156</v>
      </c>
    </row>
    <row r="965" spans="2:37" x14ac:dyDescent="0.3">
      <c r="B965" s="4" t="s">
        <v>52</v>
      </c>
      <c r="C965" s="4">
        <v>957</v>
      </c>
      <c r="D965" s="4">
        <v>368</v>
      </c>
      <c r="E965" s="11">
        <v>27.2</v>
      </c>
      <c r="F965" s="17">
        <f t="shared" si="167"/>
        <v>-1.0277777777777775</v>
      </c>
      <c r="G965" s="17">
        <f t="shared" si="168"/>
        <v>-3.6999999999999993</v>
      </c>
      <c r="S965">
        <f t="shared" si="158"/>
        <v>0</v>
      </c>
      <c r="T965">
        <f t="shared" si="159"/>
        <v>27.2</v>
      </c>
      <c r="U965">
        <f t="shared" si="160"/>
        <v>7.5555555555555554</v>
      </c>
      <c r="W965">
        <f t="shared" si="161"/>
        <v>-1017.4999999999997</v>
      </c>
      <c r="X965">
        <f t="shared" si="162"/>
        <v>135.9666</v>
      </c>
      <c r="Y965">
        <f t="shared" si="163"/>
        <v>30.888155745244447</v>
      </c>
      <c r="Z965">
        <f>Table1[[#This Row],[Accel (N)]]+Table1[[#This Row],[RR (N)]]+Table1[[#This Row],[Aero Drag (N)]]</f>
        <v>-850.6452442547552</v>
      </c>
      <c r="AA965">
        <f>Table1[[#This Row],[Total (N)]]*((E965/3.6)/1000)</f>
        <v>-6.4270974010359279</v>
      </c>
      <c r="AB965">
        <f>Table1[[#This Row],[Power (kW)]]*1000</f>
        <v>-6427.0974010359278</v>
      </c>
      <c r="AC965">
        <f>(Table1[[#This Row],[Power (kW)]]*1000)*D965</f>
        <v>-2365171.8435812215</v>
      </c>
      <c r="AD965" s="25">
        <f t="shared" si="164"/>
        <v>6427.0974010359278</v>
      </c>
      <c r="AE965" s="25">
        <f t="shared" si="165"/>
        <v>0</v>
      </c>
      <c r="AF965" s="25">
        <f>SUM($AD$8:AD965)</f>
        <v>876066.57783707068</v>
      </c>
      <c r="AG965" s="25">
        <f>SUM($AE$8:AE965)</f>
        <v>2634885.8698417302</v>
      </c>
      <c r="AH965" s="25"/>
      <c r="AI965" s="38">
        <f>SUM($AD$598:AD965)</f>
        <v>492979.68772679532</v>
      </c>
      <c r="AJ965" s="38">
        <f>SUM($AE$598:AE965)</f>
        <v>1678259.1683722071</v>
      </c>
      <c r="AK965" s="38">
        <f t="shared" si="166"/>
        <v>345085.78140875668</v>
      </c>
    </row>
    <row r="966" spans="2:37" x14ac:dyDescent="0.3">
      <c r="B966" s="4" t="s">
        <v>52</v>
      </c>
      <c r="C966" s="4">
        <v>958</v>
      </c>
      <c r="D966" s="4">
        <v>369</v>
      </c>
      <c r="E966" s="11">
        <v>25.1</v>
      </c>
      <c r="F966" s="17">
        <f t="shared" si="167"/>
        <v>-0.16666666666666657</v>
      </c>
      <c r="G966" s="17">
        <f t="shared" si="168"/>
        <v>-0.59999999999999964</v>
      </c>
      <c r="S966">
        <f t="shared" si="158"/>
        <v>0</v>
      </c>
      <c r="T966">
        <f t="shared" si="159"/>
        <v>25.1</v>
      </c>
      <c r="U966">
        <f t="shared" si="160"/>
        <v>6.9722222222222223</v>
      </c>
      <c r="W966">
        <f t="shared" si="161"/>
        <v>-164.99999999999991</v>
      </c>
      <c r="X966">
        <f t="shared" si="162"/>
        <v>135.9666</v>
      </c>
      <c r="Y966">
        <f t="shared" si="163"/>
        <v>26.302777629029865</v>
      </c>
      <c r="Z966">
        <f>Table1[[#This Row],[Accel (N)]]+Table1[[#This Row],[RR (N)]]+Table1[[#This Row],[Aero Drag (N)]]</f>
        <v>-2.7306223709700497</v>
      </c>
      <c r="AA966">
        <f>Table1[[#This Row],[Total (N)]]*((E966/3.6)/1000)</f>
        <v>-1.9038505975374515E-2</v>
      </c>
      <c r="AB966">
        <f>Table1[[#This Row],[Power (kW)]]*1000</f>
        <v>-19.038505975374516</v>
      </c>
      <c r="AC966">
        <f>(Table1[[#This Row],[Power (kW)]]*1000)*D966</f>
        <v>-7025.208704913196</v>
      </c>
      <c r="AD966" s="25">
        <f t="shared" si="164"/>
        <v>19.038505975374516</v>
      </c>
      <c r="AE966" s="25">
        <f t="shared" si="165"/>
        <v>0</v>
      </c>
      <c r="AF966" s="25">
        <f>SUM($AD$8:AD966)</f>
        <v>876085.61634304607</v>
      </c>
      <c r="AG966" s="25">
        <f>SUM($AE$8:AE966)</f>
        <v>2634885.8698417302</v>
      </c>
      <c r="AH966" s="25"/>
      <c r="AI966" s="38">
        <f>SUM($AD$598:AD966)</f>
        <v>492998.72623277071</v>
      </c>
      <c r="AJ966" s="38">
        <f>SUM($AE$598:AE966)</f>
        <v>1678259.1683722071</v>
      </c>
      <c r="AK966" s="38">
        <f t="shared" si="166"/>
        <v>345099.1083629395</v>
      </c>
    </row>
    <row r="967" spans="2:37" x14ac:dyDescent="0.3">
      <c r="B967" s="4" t="s">
        <v>52</v>
      </c>
      <c r="C967" s="4">
        <v>959</v>
      </c>
      <c r="D967" s="4">
        <v>370</v>
      </c>
      <c r="E967" s="11">
        <v>26</v>
      </c>
      <c r="F967" s="17">
        <f t="shared" si="167"/>
        <v>0.58333333333333326</v>
      </c>
      <c r="G967" s="17">
        <f t="shared" si="168"/>
        <v>2.0999999999999996</v>
      </c>
      <c r="S967">
        <f t="shared" si="158"/>
        <v>0</v>
      </c>
      <c r="T967">
        <f t="shared" si="159"/>
        <v>26</v>
      </c>
      <c r="U967">
        <f t="shared" si="160"/>
        <v>7.2222222222222223</v>
      </c>
      <c r="W967">
        <f t="shared" si="161"/>
        <v>577.49999999999989</v>
      </c>
      <c r="X967">
        <f t="shared" si="162"/>
        <v>135.9666</v>
      </c>
      <c r="Y967">
        <f t="shared" si="163"/>
        <v>28.222849918611114</v>
      </c>
      <c r="Z967">
        <f>Table1[[#This Row],[Accel (N)]]+Table1[[#This Row],[RR (N)]]+Table1[[#This Row],[Aero Drag (N)]]</f>
        <v>741.68944991861099</v>
      </c>
      <c r="AA967">
        <f>Table1[[#This Row],[Total (N)]]*((E967/3.6)/1000)</f>
        <v>5.3566460271899681</v>
      </c>
      <c r="AB967">
        <f>Table1[[#This Row],[Power (kW)]]*1000</f>
        <v>5356.6460271899678</v>
      </c>
      <c r="AC967">
        <f>(Table1[[#This Row],[Power (kW)]]*1000)*D967</f>
        <v>1981959.030060288</v>
      </c>
      <c r="AD967" s="25">
        <f t="shared" si="164"/>
        <v>0</v>
      </c>
      <c r="AE967" s="25">
        <f t="shared" si="165"/>
        <v>5356.6460271899678</v>
      </c>
      <c r="AF967" s="25">
        <f>SUM($AD$8:AD967)</f>
        <v>876085.61634304607</v>
      </c>
      <c r="AG967" s="25">
        <f>SUM($AE$8:AE967)</f>
        <v>2640242.5158689204</v>
      </c>
      <c r="AH967" s="25"/>
      <c r="AI967" s="38">
        <f>SUM($AD$598:AD967)</f>
        <v>492998.72623277071</v>
      </c>
      <c r="AJ967" s="38">
        <f>SUM($AE$598:AE967)</f>
        <v>1683615.814399397</v>
      </c>
      <c r="AK967" s="38">
        <f t="shared" si="166"/>
        <v>345099.1083629395</v>
      </c>
    </row>
    <row r="968" spans="2:37" x14ac:dyDescent="0.3">
      <c r="B968" s="4" t="s">
        <v>52</v>
      </c>
      <c r="C968" s="4">
        <v>960</v>
      </c>
      <c r="D968" s="4">
        <v>371</v>
      </c>
      <c r="E968" s="11">
        <v>29.3</v>
      </c>
      <c r="F968" s="17">
        <f t="shared" si="167"/>
        <v>1.1944444444444446</v>
      </c>
      <c r="G968" s="17">
        <f t="shared" si="168"/>
        <v>4.3000000000000007</v>
      </c>
      <c r="S968">
        <f t="shared" ref="S968:S1031" si="169">IF(E968&lt;1,1,0)</f>
        <v>0</v>
      </c>
      <c r="T968">
        <f t="shared" ref="T968:T1031" si="170">IF(S968=1,"",E968)</f>
        <v>29.3</v>
      </c>
      <c r="U968">
        <f t="shared" ref="U968:U1031" si="171">E968/3.6</f>
        <v>8.1388888888888893</v>
      </c>
      <c r="W968">
        <f t="shared" ref="W968:W1031" si="172">$J$17*F968</f>
        <v>1182.5000000000002</v>
      </c>
      <c r="X968">
        <f t="shared" ref="X968:X1031" si="173">$J$17*9.81*$J$18</f>
        <v>135.9666</v>
      </c>
      <c r="Y968">
        <f t="shared" ref="Y968:Y1031" si="174">0.5*$J$14*$J$21*1.29^2*(E968/3.6)^2</f>
        <v>35.841766903296531</v>
      </c>
      <c r="Z968">
        <f>Table1[[#This Row],[Accel (N)]]+Table1[[#This Row],[RR (N)]]+Table1[[#This Row],[Aero Drag (N)]]</f>
        <v>1354.3083669032967</v>
      </c>
      <c r="AA968">
        <f>Table1[[#This Row],[Total (N)]]*((E968/3.6)/1000)</f>
        <v>11.022565319518499</v>
      </c>
      <c r="AB968">
        <f>Table1[[#This Row],[Power (kW)]]*1000</f>
        <v>11022.565319518499</v>
      </c>
      <c r="AC968">
        <f>(Table1[[#This Row],[Power (kW)]]*1000)*D968</f>
        <v>4089371.7335413629</v>
      </c>
      <c r="AD968" s="25">
        <f t="shared" ref="AD968:AD1031" si="175">IF(AB968&lt;0, AB968, 0) *-1</f>
        <v>0</v>
      </c>
      <c r="AE968" s="25">
        <f t="shared" ref="AE968:AE1031" si="176">IF(AB968&gt;0, AB968, 0)</f>
        <v>11022.565319518499</v>
      </c>
      <c r="AF968" s="25">
        <f>SUM($AD$8:AD968)</f>
        <v>876085.61634304607</v>
      </c>
      <c r="AG968" s="25">
        <f>SUM($AE$8:AE968)</f>
        <v>2651265.0811884389</v>
      </c>
      <c r="AH968" s="25"/>
      <c r="AI968" s="38">
        <f>SUM($AD$598:AD968)</f>
        <v>492998.72623277071</v>
      </c>
      <c r="AJ968" s="38">
        <f>SUM($AE$598:AE968)</f>
        <v>1694638.3797189156</v>
      </c>
      <c r="AK968" s="38">
        <f t="shared" si="166"/>
        <v>345099.1083629395</v>
      </c>
    </row>
    <row r="969" spans="2:37" x14ac:dyDescent="0.3">
      <c r="B969" s="4" t="s">
        <v>52</v>
      </c>
      <c r="C969" s="4">
        <v>961</v>
      </c>
      <c r="D969" s="4">
        <v>372</v>
      </c>
      <c r="E969" s="11">
        <v>34.6</v>
      </c>
      <c r="F969" s="17">
        <f t="shared" si="167"/>
        <v>1.5416666666666663</v>
      </c>
      <c r="G969" s="17">
        <f t="shared" si="168"/>
        <v>5.5499999999999989</v>
      </c>
      <c r="S969">
        <f t="shared" si="169"/>
        <v>0</v>
      </c>
      <c r="T969">
        <f t="shared" si="170"/>
        <v>34.6</v>
      </c>
      <c r="U969">
        <f t="shared" si="171"/>
        <v>9.6111111111111107</v>
      </c>
      <c r="W969">
        <f t="shared" si="172"/>
        <v>1526.2499999999995</v>
      </c>
      <c r="X969">
        <f t="shared" si="173"/>
        <v>135.9666</v>
      </c>
      <c r="Y969">
        <f t="shared" si="174"/>
        <v>49.981164213852786</v>
      </c>
      <c r="Z969">
        <f>Table1[[#This Row],[Accel (N)]]+Table1[[#This Row],[RR (N)]]+Table1[[#This Row],[Aero Drag (N)]]</f>
        <v>1712.1977642138522</v>
      </c>
      <c r="AA969">
        <f>Table1[[#This Row],[Total (N)]]*((E969/3.6)/1000)</f>
        <v>16.456122956055356</v>
      </c>
      <c r="AB969">
        <f>Table1[[#This Row],[Power (kW)]]*1000</f>
        <v>16456.122956055355</v>
      </c>
      <c r="AC969">
        <f>(Table1[[#This Row],[Power (kW)]]*1000)*D969</f>
        <v>6121677.7396525918</v>
      </c>
      <c r="AD969" s="25">
        <f t="shared" si="175"/>
        <v>0</v>
      </c>
      <c r="AE969" s="25">
        <f t="shared" si="176"/>
        <v>16456.122956055355</v>
      </c>
      <c r="AF969" s="25">
        <f>SUM($AD$8:AD969)</f>
        <v>876085.61634304607</v>
      </c>
      <c r="AG969" s="25">
        <f>SUM($AE$8:AE969)</f>
        <v>2667721.2041444941</v>
      </c>
      <c r="AH969" s="25"/>
      <c r="AI969" s="38">
        <f>SUM($AD$598:AD969)</f>
        <v>492998.72623277071</v>
      </c>
      <c r="AJ969" s="38">
        <f>SUM($AE$598:AE969)</f>
        <v>1711094.502674971</v>
      </c>
      <c r="AK969" s="38">
        <f t="shared" ref="AK969:AK1032" si="177">AI969*0.7</f>
        <v>345099.1083629395</v>
      </c>
    </row>
    <row r="970" spans="2:37" x14ac:dyDescent="0.3">
      <c r="B970" s="4" t="s">
        <v>52</v>
      </c>
      <c r="C970" s="4">
        <v>962</v>
      </c>
      <c r="D970" s="4">
        <v>373</v>
      </c>
      <c r="E970" s="11">
        <v>40.4</v>
      </c>
      <c r="F970" s="17">
        <f t="shared" ref="F970:F1033" si="178">($E971-$E969)/2/3.6</f>
        <v>1.4861111111111105</v>
      </c>
      <c r="G970" s="17">
        <f t="shared" ref="G970:G1033" si="179">($E971-$E969)/2</f>
        <v>5.3499999999999979</v>
      </c>
      <c r="S970">
        <f t="shared" si="169"/>
        <v>0</v>
      </c>
      <c r="T970">
        <f t="shared" si="170"/>
        <v>40.4</v>
      </c>
      <c r="U970">
        <f t="shared" si="171"/>
        <v>11.222222222222221</v>
      </c>
      <c r="W970">
        <f t="shared" si="172"/>
        <v>1471.2499999999993</v>
      </c>
      <c r="X970">
        <f t="shared" si="173"/>
        <v>135.9666</v>
      </c>
      <c r="Y970">
        <f t="shared" si="174"/>
        <v>68.142317637811104</v>
      </c>
      <c r="Z970">
        <f>Table1[[#This Row],[Accel (N)]]+Table1[[#This Row],[RR (N)]]+Table1[[#This Row],[Aero Drag (N)]]</f>
        <v>1675.3589176378105</v>
      </c>
      <c r="AA970">
        <f>Table1[[#This Row],[Total (N)]]*((E970/3.6)/1000)</f>
        <v>18.801250075713206</v>
      </c>
      <c r="AB970">
        <f>Table1[[#This Row],[Power (kW)]]*1000</f>
        <v>18801.250075713207</v>
      </c>
      <c r="AC970">
        <f>(Table1[[#This Row],[Power (kW)]]*1000)*D970</f>
        <v>7012866.2782410262</v>
      </c>
      <c r="AD970" s="25">
        <f t="shared" si="175"/>
        <v>0</v>
      </c>
      <c r="AE970" s="25">
        <f t="shared" si="176"/>
        <v>18801.250075713207</v>
      </c>
      <c r="AF970" s="25">
        <f>SUM($AD$8:AD970)</f>
        <v>876085.61634304607</v>
      </c>
      <c r="AG970" s="25">
        <f>SUM($AE$8:AE970)</f>
        <v>2686522.4542202074</v>
      </c>
      <c r="AH970" s="25"/>
      <c r="AI970" s="38">
        <f>SUM($AD$598:AD970)</f>
        <v>492998.72623277071</v>
      </c>
      <c r="AJ970" s="38">
        <f>SUM($AE$598:AE970)</f>
        <v>1729895.7527506843</v>
      </c>
      <c r="AK970" s="38">
        <f t="shared" si="177"/>
        <v>345099.1083629395</v>
      </c>
    </row>
    <row r="971" spans="2:37" x14ac:dyDescent="0.3">
      <c r="B971" s="4" t="s">
        <v>52</v>
      </c>
      <c r="C971" s="4">
        <v>963</v>
      </c>
      <c r="D971" s="4">
        <v>374</v>
      </c>
      <c r="E971" s="11">
        <v>45.3</v>
      </c>
      <c r="F971" s="17">
        <f t="shared" si="178"/>
        <v>1.1944444444444446</v>
      </c>
      <c r="G971" s="17">
        <f t="shared" si="179"/>
        <v>4.3000000000000007</v>
      </c>
      <c r="S971">
        <f t="shared" si="169"/>
        <v>0</v>
      </c>
      <c r="T971">
        <f t="shared" si="170"/>
        <v>45.3</v>
      </c>
      <c r="U971">
        <f t="shared" si="171"/>
        <v>12.583333333333332</v>
      </c>
      <c r="W971">
        <f t="shared" si="172"/>
        <v>1182.5000000000002</v>
      </c>
      <c r="X971">
        <f t="shared" si="173"/>
        <v>135.9666</v>
      </c>
      <c r="Y971">
        <f t="shared" si="174"/>
        <v>85.674301907518739</v>
      </c>
      <c r="Z971">
        <f>Table1[[#This Row],[Accel (N)]]+Table1[[#This Row],[RR (N)]]+Table1[[#This Row],[Aero Drag (N)]]</f>
        <v>1404.140901907519</v>
      </c>
      <c r="AA971">
        <f>Table1[[#This Row],[Total (N)]]*((E971/3.6)/1000)</f>
        <v>17.668773015669611</v>
      </c>
      <c r="AB971">
        <f>Table1[[#This Row],[Power (kW)]]*1000</f>
        <v>17668.773015669613</v>
      </c>
      <c r="AC971">
        <f>(Table1[[#This Row],[Power (kW)]]*1000)*D971</f>
        <v>6608121.1078604348</v>
      </c>
      <c r="AD971" s="25">
        <f t="shared" si="175"/>
        <v>0</v>
      </c>
      <c r="AE971" s="25">
        <f t="shared" si="176"/>
        <v>17668.773015669613</v>
      </c>
      <c r="AF971" s="25">
        <f>SUM($AD$8:AD971)</f>
        <v>876085.61634304607</v>
      </c>
      <c r="AG971" s="25">
        <f>SUM($AE$8:AE971)</f>
        <v>2704191.227235877</v>
      </c>
      <c r="AH971" s="25"/>
      <c r="AI971" s="38">
        <f>SUM($AD$598:AD971)</f>
        <v>492998.72623277071</v>
      </c>
      <c r="AJ971" s="38">
        <f>SUM($AE$598:AE971)</f>
        <v>1747564.5257663538</v>
      </c>
      <c r="AK971" s="38">
        <f t="shared" si="177"/>
        <v>345099.1083629395</v>
      </c>
    </row>
    <row r="972" spans="2:37" x14ac:dyDescent="0.3">
      <c r="B972" s="4" t="s">
        <v>52</v>
      </c>
      <c r="C972" s="4">
        <v>964</v>
      </c>
      <c r="D972" s="4">
        <v>375</v>
      </c>
      <c r="E972" s="11">
        <v>49</v>
      </c>
      <c r="F972" s="17">
        <f t="shared" si="178"/>
        <v>0.80555555555555614</v>
      </c>
      <c r="G972" s="17">
        <f t="shared" si="179"/>
        <v>2.9000000000000021</v>
      </c>
      <c r="S972">
        <f t="shared" si="169"/>
        <v>0</v>
      </c>
      <c r="T972">
        <f t="shared" si="170"/>
        <v>49</v>
      </c>
      <c r="U972">
        <f t="shared" si="171"/>
        <v>13.611111111111111</v>
      </c>
      <c r="W972">
        <f t="shared" si="172"/>
        <v>797.50000000000057</v>
      </c>
      <c r="X972">
        <f t="shared" si="173"/>
        <v>135.9666</v>
      </c>
      <c r="Y972">
        <f t="shared" si="174"/>
        <v>100.24121694465278</v>
      </c>
      <c r="Z972">
        <f>Table1[[#This Row],[Accel (N)]]+Table1[[#This Row],[RR (N)]]+Table1[[#This Row],[Aero Drag (N)]]</f>
        <v>1033.7078169446534</v>
      </c>
      <c r="AA972">
        <f>Table1[[#This Row],[Total (N)]]*((E972/3.6)/1000)</f>
        <v>14.069911952857781</v>
      </c>
      <c r="AB972">
        <f>Table1[[#This Row],[Power (kW)]]*1000</f>
        <v>14069.911952857781</v>
      </c>
      <c r="AC972">
        <f>(Table1[[#This Row],[Power (kW)]]*1000)*D972</f>
        <v>5276216.9823216684</v>
      </c>
      <c r="AD972" s="25">
        <f t="shared" si="175"/>
        <v>0</v>
      </c>
      <c r="AE972" s="25">
        <f t="shared" si="176"/>
        <v>14069.911952857781</v>
      </c>
      <c r="AF972" s="25">
        <f>SUM($AD$8:AD972)</f>
        <v>876085.61634304607</v>
      </c>
      <c r="AG972" s="25">
        <f>SUM($AE$8:AE972)</f>
        <v>2718261.1391887348</v>
      </c>
      <c r="AH972" s="25"/>
      <c r="AI972" s="38">
        <f>SUM($AD$598:AD972)</f>
        <v>492998.72623277071</v>
      </c>
      <c r="AJ972" s="38">
        <f>SUM($AE$598:AE972)</f>
        <v>1761634.4377192117</v>
      </c>
      <c r="AK972" s="38">
        <f t="shared" si="177"/>
        <v>345099.1083629395</v>
      </c>
    </row>
    <row r="973" spans="2:37" x14ac:dyDescent="0.3">
      <c r="B973" s="4" t="s">
        <v>52</v>
      </c>
      <c r="C973" s="4">
        <v>965</v>
      </c>
      <c r="D973" s="4">
        <v>376</v>
      </c>
      <c r="E973" s="11">
        <v>51.1</v>
      </c>
      <c r="F973" s="17">
        <f t="shared" si="178"/>
        <v>0.43055555555555575</v>
      </c>
      <c r="G973" s="17">
        <f t="shared" si="179"/>
        <v>1.5500000000000007</v>
      </c>
      <c r="S973">
        <f t="shared" si="169"/>
        <v>0</v>
      </c>
      <c r="T973">
        <f t="shared" si="170"/>
        <v>51.1</v>
      </c>
      <c r="U973">
        <f t="shared" si="171"/>
        <v>14.194444444444445</v>
      </c>
      <c r="W973">
        <f t="shared" si="172"/>
        <v>426.25000000000017</v>
      </c>
      <c r="X973">
        <f t="shared" si="173"/>
        <v>135.9666</v>
      </c>
      <c r="Y973">
        <f t="shared" si="174"/>
        <v>109.01743777511321</v>
      </c>
      <c r="Z973">
        <f>Table1[[#This Row],[Accel (N)]]+Table1[[#This Row],[RR (N)]]+Table1[[#This Row],[Aero Drag (N)]]</f>
        <v>671.23403777511339</v>
      </c>
      <c r="AA973">
        <f>Table1[[#This Row],[Total (N)]]*((E973/3.6)/1000)</f>
        <v>9.5277942584189717</v>
      </c>
      <c r="AB973">
        <f>Table1[[#This Row],[Power (kW)]]*1000</f>
        <v>9527.7942584189714</v>
      </c>
      <c r="AC973">
        <f>(Table1[[#This Row],[Power (kW)]]*1000)*D973</f>
        <v>3582450.6411655331</v>
      </c>
      <c r="AD973" s="25">
        <f t="shared" si="175"/>
        <v>0</v>
      </c>
      <c r="AE973" s="25">
        <f t="shared" si="176"/>
        <v>9527.7942584189714</v>
      </c>
      <c r="AF973" s="25">
        <f>SUM($AD$8:AD973)</f>
        <v>876085.61634304607</v>
      </c>
      <c r="AG973" s="25">
        <f>SUM($AE$8:AE973)</f>
        <v>2727788.9334471538</v>
      </c>
      <c r="AH973" s="25"/>
      <c r="AI973" s="38">
        <f>SUM($AD$598:AD973)</f>
        <v>492998.72623277071</v>
      </c>
      <c r="AJ973" s="38">
        <f>SUM($AE$598:AE973)</f>
        <v>1771162.2319776306</v>
      </c>
      <c r="AK973" s="38">
        <f t="shared" si="177"/>
        <v>345099.1083629395</v>
      </c>
    </row>
    <row r="974" spans="2:37" x14ac:dyDescent="0.3">
      <c r="B974" s="4" t="s">
        <v>52</v>
      </c>
      <c r="C974" s="4">
        <v>966</v>
      </c>
      <c r="D974" s="4">
        <v>377</v>
      </c>
      <c r="E974" s="11">
        <v>52.1</v>
      </c>
      <c r="F974" s="17">
        <f t="shared" si="178"/>
        <v>0.15277777777777798</v>
      </c>
      <c r="G974" s="17">
        <f t="shared" si="179"/>
        <v>0.55000000000000071</v>
      </c>
      <c r="S974">
        <f t="shared" si="169"/>
        <v>0</v>
      </c>
      <c r="T974">
        <f t="shared" si="170"/>
        <v>52.1</v>
      </c>
      <c r="U974">
        <f t="shared" si="171"/>
        <v>14.472222222222221</v>
      </c>
      <c r="W974">
        <f t="shared" si="172"/>
        <v>151.2500000000002</v>
      </c>
      <c r="X974">
        <f t="shared" si="173"/>
        <v>135.9666</v>
      </c>
      <c r="Y974">
        <f t="shared" si="174"/>
        <v>113.32601486327985</v>
      </c>
      <c r="Z974">
        <f>Table1[[#This Row],[Accel (N)]]+Table1[[#This Row],[RR (N)]]+Table1[[#This Row],[Aero Drag (N)]]</f>
        <v>400.54261486328005</v>
      </c>
      <c r="AA974">
        <f>Table1[[#This Row],[Total (N)]]*((E974/3.6)/1000)</f>
        <v>5.7967417317713581</v>
      </c>
      <c r="AB974">
        <f>Table1[[#This Row],[Power (kW)]]*1000</f>
        <v>5796.741731771358</v>
      </c>
      <c r="AC974">
        <f>(Table1[[#This Row],[Power (kW)]]*1000)*D974</f>
        <v>2185371.632877802</v>
      </c>
      <c r="AD974" s="25">
        <f t="shared" si="175"/>
        <v>0</v>
      </c>
      <c r="AE974" s="25">
        <f t="shared" si="176"/>
        <v>5796.741731771358</v>
      </c>
      <c r="AF974" s="25">
        <f>SUM($AD$8:AD974)</f>
        <v>876085.61634304607</v>
      </c>
      <c r="AG974" s="25">
        <f>SUM($AE$8:AE974)</f>
        <v>2733585.675178925</v>
      </c>
      <c r="AH974" s="25"/>
      <c r="AI974" s="38">
        <f>SUM($AD$598:AD974)</f>
        <v>492998.72623277071</v>
      </c>
      <c r="AJ974" s="38">
        <f>SUM($AE$598:AE974)</f>
        <v>1776958.9737094019</v>
      </c>
      <c r="AK974" s="38">
        <f t="shared" si="177"/>
        <v>345099.1083629395</v>
      </c>
    </row>
    <row r="975" spans="2:37" x14ac:dyDescent="0.3">
      <c r="B975" s="4" t="s">
        <v>52</v>
      </c>
      <c r="C975" s="4">
        <v>967</v>
      </c>
      <c r="D975" s="4">
        <v>378</v>
      </c>
      <c r="E975" s="11">
        <v>52.2</v>
      </c>
      <c r="F975" s="17">
        <f t="shared" si="178"/>
        <v>0</v>
      </c>
      <c r="G975" s="17">
        <f t="shared" si="179"/>
        <v>0</v>
      </c>
      <c r="S975">
        <f t="shared" si="169"/>
        <v>0</v>
      </c>
      <c r="T975">
        <f t="shared" si="170"/>
        <v>52.2</v>
      </c>
      <c r="U975">
        <f t="shared" si="171"/>
        <v>14.5</v>
      </c>
      <c r="W975">
        <f t="shared" si="172"/>
        <v>0</v>
      </c>
      <c r="X975">
        <f t="shared" si="173"/>
        <v>135.9666</v>
      </c>
      <c r="Y975">
        <f t="shared" si="174"/>
        <v>113.76146504767502</v>
      </c>
      <c r="Z975">
        <f>Table1[[#This Row],[Accel (N)]]+Table1[[#This Row],[RR (N)]]+Table1[[#This Row],[Aero Drag (N)]]</f>
        <v>249.72806504767502</v>
      </c>
      <c r="AA975">
        <f>Table1[[#This Row],[Total (N)]]*((E975/3.6)/1000)</f>
        <v>3.621056943191288</v>
      </c>
      <c r="AB975">
        <f>Table1[[#This Row],[Power (kW)]]*1000</f>
        <v>3621.0569431912882</v>
      </c>
      <c r="AC975">
        <f>(Table1[[#This Row],[Power (kW)]]*1000)*D975</f>
        <v>1368759.5245263069</v>
      </c>
      <c r="AD975" s="25">
        <f t="shared" si="175"/>
        <v>0</v>
      </c>
      <c r="AE975" s="25">
        <f t="shared" si="176"/>
        <v>3621.0569431912882</v>
      </c>
      <c r="AF975" s="25">
        <f>SUM($AD$8:AD975)</f>
        <v>876085.61634304607</v>
      </c>
      <c r="AG975" s="25">
        <f>SUM($AE$8:AE975)</f>
        <v>2737206.7321221163</v>
      </c>
      <c r="AH975" s="25"/>
      <c r="AI975" s="38">
        <f>SUM($AD$598:AD975)</f>
        <v>492998.72623277071</v>
      </c>
      <c r="AJ975" s="38">
        <f>SUM($AE$598:AE975)</f>
        <v>1780580.0306525931</v>
      </c>
      <c r="AK975" s="38">
        <f t="shared" si="177"/>
        <v>345099.1083629395</v>
      </c>
    </row>
    <row r="976" spans="2:37" x14ac:dyDescent="0.3">
      <c r="B976" s="4" t="s">
        <v>52</v>
      </c>
      <c r="C976" s="4">
        <v>968</v>
      </c>
      <c r="D976" s="4">
        <v>379</v>
      </c>
      <c r="E976" s="11">
        <v>52.1</v>
      </c>
      <c r="F976" s="17">
        <f t="shared" si="178"/>
        <v>-6.9444444444444448E-2</v>
      </c>
      <c r="G976" s="17">
        <f t="shared" si="179"/>
        <v>-0.25</v>
      </c>
      <c r="S976">
        <f t="shared" si="169"/>
        <v>0</v>
      </c>
      <c r="T976">
        <f t="shared" si="170"/>
        <v>52.1</v>
      </c>
      <c r="U976">
        <f t="shared" si="171"/>
        <v>14.472222222222221</v>
      </c>
      <c r="W976">
        <f t="shared" si="172"/>
        <v>-68.75</v>
      </c>
      <c r="X976">
        <f t="shared" si="173"/>
        <v>135.9666</v>
      </c>
      <c r="Y976">
        <f t="shared" si="174"/>
        <v>113.32601486327985</v>
      </c>
      <c r="Z976">
        <f>Table1[[#This Row],[Accel (N)]]+Table1[[#This Row],[RR (N)]]+Table1[[#This Row],[Aero Drag (N)]]</f>
        <v>180.54261486327985</v>
      </c>
      <c r="AA976">
        <f>Table1[[#This Row],[Total (N)]]*((E976/3.6)/1000)</f>
        <v>2.6128528428824667</v>
      </c>
      <c r="AB976">
        <f>Table1[[#This Row],[Power (kW)]]*1000</f>
        <v>2612.8528428824666</v>
      </c>
      <c r="AC976">
        <f>(Table1[[#This Row],[Power (kW)]]*1000)*D976</f>
        <v>990271.22745245486</v>
      </c>
      <c r="AD976" s="25">
        <f t="shared" si="175"/>
        <v>0</v>
      </c>
      <c r="AE976" s="25">
        <f t="shared" si="176"/>
        <v>2612.8528428824666</v>
      </c>
      <c r="AF976" s="25">
        <f>SUM($AD$8:AD976)</f>
        <v>876085.61634304607</v>
      </c>
      <c r="AG976" s="25">
        <f>SUM($AE$8:AE976)</f>
        <v>2739819.5849649985</v>
      </c>
      <c r="AH976" s="25"/>
      <c r="AI976" s="38">
        <f>SUM($AD$598:AD976)</f>
        <v>492998.72623277071</v>
      </c>
      <c r="AJ976" s="38">
        <f>SUM($AE$598:AE976)</f>
        <v>1783192.8834954756</v>
      </c>
      <c r="AK976" s="38">
        <f t="shared" si="177"/>
        <v>345099.1083629395</v>
      </c>
    </row>
    <row r="977" spans="2:37" x14ac:dyDescent="0.3">
      <c r="B977" s="4" t="s">
        <v>52</v>
      </c>
      <c r="C977" s="4">
        <v>969</v>
      </c>
      <c r="D977" s="4">
        <v>380</v>
      </c>
      <c r="E977" s="11">
        <v>51.7</v>
      </c>
      <c r="F977" s="17">
        <f t="shared" si="178"/>
        <v>-0.16666666666666705</v>
      </c>
      <c r="G977" s="17">
        <f t="shared" si="179"/>
        <v>-0.60000000000000142</v>
      </c>
      <c r="S977">
        <f t="shared" si="169"/>
        <v>0</v>
      </c>
      <c r="T977">
        <f t="shared" si="170"/>
        <v>51.7</v>
      </c>
      <c r="U977">
        <f t="shared" si="171"/>
        <v>14.361111111111111</v>
      </c>
      <c r="W977">
        <f t="shared" si="172"/>
        <v>-165.00000000000037</v>
      </c>
      <c r="X977">
        <f t="shared" si="173"/>
        <v>135.9666</v>
      </c>
      <c r="Y977">
        <f t="shared" si="174"/>
        <v>111.59256408129654</v>
      </c>
      <c r="Z977">
        <f>Table1[[#This Row],[Accel (N)]]+Table1[[#This Row],[RR (N)]]+Table1[[#This Row],[Aero Drag (N)]]</f>
        <v>82.559164081296174</v>
      </c>
      <c r="AA977">
        <f>Table1[[#This Row],[Total (N)]]*((E977/3.6)/1000)</f>
        <v>1.1856413286119478</v>
      </c>
      <c r="AB977">
        <f>Table1[[#This Row],[Power (kW)]]*1000</f>
        <v>1185.6413286119478</v>
      </c>
      <c r="AC977">
        <f>(Table1[[#This Row],[Power (kW)]]*1000)*D977</f>
        <v>450543.70487254014</v>
      </c>
      <c r="AD977" s="25">
        <f t="shared" si="175"/>
        <v>0</v>
      </c>
      <c r="AE977" s="25">
        <f t="shared" si="176"/>
        <v>1185.6413286119478</v>
      </c>
      <c r="AF977" s="25">
        <f>SUM($AD$8:AD977)</f>
        <v>876085.61634304607</v>
      </c>
      <c r="AG977" s="25">
        <f>SUM($AE$8:AE977)</f>
        <v>2741005.2262936104</v>
      </c>
      <c r="AH977" s="25"/>
      <c r="AI977" s="38">
        <f>SUM($AD$598:AD977)</f>
        <v>492998.72623277071</v>
      </c>
      <c r="AJ977" s="38">
        <f>SUM($AE$598:AE977)</f>
        <v>1784378.5248240875</v>
      </c>
      <c r="AK977" s="38">
        <f t="shared" si="177"/>
        <v>345099.1083629395</v>
      </c>
    </row>
    <row r="978" spans="2:37" x14ac:dyDescent="0.3">
      <c r="B978" s="4" t="s">
        <v>52</v>
      </c>
      <c r="C978" s="4">
        <v>970</v>
      </c>
      <c r="D978" s="4">
        <v>381</v>
      </c>
      <c r="E978" s="11">
        <v>50.9</v>
      </c>
      <c r="F978" s="17">
        <f t="shared" si="178"/>
        <v>-0.34722222222222221</v>
      </c>
      <c r="G978" s="17">
        <f t="shared" si="179"/>
        <v>-1.25</v>
      </c>
      <c r="S978">
        <f t="shared" si="169"/>
        <v>0</v>
      </c>
      <c r="T978">
        <f t="shared" si="170"/>
        <v>50.9</v>
      </c>
      <c r="U978">
        <f t="shared" si="171"/>
        <v>14.138888888888888</v>
      </c>
      <c r="W978">
        <f t="shared" si="172"/>
        <v>-343.75</v>
      </c>
      <c r="X978">
        <f t="shared" si="173"/>
        <v>135.9666</v>
      </c>
      <c r="Y978">
        <f t="shared" si="174"/>
        <v>108.16574230419653</v>
      </c>
      <c r="Z978">
        <f>Table1[[#This Row],[Accel (N)]]+Table1[[#This Row],[RR (N)]]+Table1[[#This Row],[Aero Drag (N)]]</f>
        <v>-99.617657695803473</v>
      </c>
      <c r="AA978">
        <f>Table1[[#This Row],[Total (N)]]*((E978/3.6)/1000)</f>
        <v>-1.4084829935323324</v>
      </c>
      <c r="AB978">
        <f>Table1[[#This Row],[Power (kW)]]*1000</f>
        <v>-1408.4829935323323</v>
      </c>
      <c r="AC978">
        <f>(Table1[[#This Row],[Power (kW)]]*1000)*D978</f>
        <v>-536632.02053581865</v>
      </c>
      <c r="AD978" s="25">
        <f t="shared" si="175"/>
        <v>1408.4829935323323</v>
      </c>
      <c r="AE978" s="25">
        <f t="shared" si="176"/>
        <v>0</v>
      </c>
      <c r="AF978" s="25">
        <f>SUM($AD$8:AD978)</f>
        <v>877494.09933657839</v>
      </c>
      <c r="AG978" s="25">
        <f>SUM($AE$8:AE978)</f>
        <v>2741005.2262936104</v>
      </c>
      <c r="AH978" s="25"/>
      <c r="AI978" s="38">
        <f>SUM($AD$598:AD978)</f>
        <v>494407.20922630304</v>
      </c>
      <c r="AJ978" s="38">
        <f>SUM($AE$598:AE978)</f>
        <v>1784378.5248240875</v>
      </c>
      <c r="AK978" s="38">
        <f t="shared" si="177"/>
        <v>346085.04645841208</v>
      </c>
    </row>
    <row r="979" spans="2:37" x14ac:dyDescent="0.3">
      <c r="B979" s="4" t="s">
        <v>52</v>
      </c>
      <c r="C979" s="4">
        <v>971</v>
      </c>
      <c r="D979" s="4">
        <v>382</v>
      </c>
      <c r="E979" s="11">
        <v>49.2</v>
      </c>
      <c r="F979" s="17">
        <f t="shared" si="178"/>
        <v>-0.69444444444444442</v>
      </c>
      <c r="G979" s="17">
        <f t="shared" si="179"/>
        <v>-2.5</v>
      </c>
      <c r="S979">
        <f t="shared" si="169"/>
        <v>0</v>
      </c>
      <c r="T979">
        <f t="shared" si="170"/>
        <v>49.2</v>
      </c>
      <c r="U979">
        <f t="shared" si="171"/>
        <v>13.666666666666668</v>
      </c>
      <c r="W979">
        <f t="shared" si="172"/>
        <v>-687.5</v>
      </c>
      <c r="X979">
        <f t="shared" si="173"/>
        <v>135.9666</v>
      </c>
      <c r="Y979">
        <f t="shared" si="174"/>
        <v>101.06118258430003</v>
      </c>
      <c r="Z979">
        <f>Table1[[#This Row],[Accel (N)]]+Table1[[#This Row],[RR (N)]]+Table1[[#This Row],[Aero Drag (N)]]</f>
        <v>-450.47221741570002</v>
      </c>
      <c r="AA979">
        <f>Table1[[#This Row],[Total (N)]]*((E979/3.6)/1000)</f>
        <v>-6.1564536380145674</v>
      </c>
      <c r="AB979">
        <f>Table1[[#This Row],[Power (kW)]]*1000</f>
        <v>-6156.4536380145673</v>
      </c>
      <c r="AC979">
        <f>(Table1[[#This Row],[Power (kW)]]*1000)*D979</f>
        <v>-2351765.2897215649</v>
      </c>
      <c r="AD979" s="25">
        <f t="shared" si="175"/>
        <v>6156.4536380145673</v>
      </c>
      <c r="AE979" s="25">
        <f t="shared" si="176"/>
        <v>0</v>
      </c>
      <c r="AF979" s="25">
        <f>SUM($AD$8:AD979)</f>
        <v>883650.55297459301</v>
      </c>
      <c r="AG979" s="25">
        <f>SUM($AE$8:AE979)</f>
        <v>2741005.2262936104</v>
      </c>
      <c r="AH979" s="25"/>
      <c r="AI979" s="38">
        <f>SUM($AD$598:AD979)</f>
        <v>500563.66286431759</v>
      </c>
      <c r="AJ979" s="38">
        <f>SUM($AE$598:AE979)</f>
        <v>1784378.5248240875</v>
      </c>
      <c r="AK979" s="38">
        <f t="shared" si="177"/>
        <v>350394.56400502229</v>
      </c>
    </row>
    <row r="980" spans="2:37" x14ac:dyDescent="0.3">
      <c r="B980" s="4" t="s">
        <v>52</v>
      </c>
      <c r="C980" s="4">
        <v>972</v>
      </c>
      <c r="D980" s="4">
        <v>383</v>
      </c>
      <c r="E980" s="11">
        <v>45.9</v>
      </c>
      <c r="F980" s="17">
        <f t="shared" si="178"/>
        <v>-1.1944444444444446</v>
      </c>
      <c r="G980" s="17">
        <f t="shared" si="179"/>
        <v>-4.3000000000000007</v>
      </c>
      <c r="S980">
        <f t="shared" si="169"/>
        <v>0</v>
      </c>
      <c r="T980">
        <f t="shared" si="170"/>
        <v>45.9</v>
      </c>
      <c r="U980">
        <f t="shared" si="171"/>
        <v>12.75</v>
      </c>
      <c r="W980">
        <f t="shared" si="172"/>
        <v>-1182.5000000000002</v>
      </c>
      <c r="X980">
        <f t="shared" si="173"/>
        <v>135.9666</v>
      </c>
      <c r="Y980">
        <f t="shared" si="174"/>
        <v>87.95884975891876</v>
      </c>
      <c r="Z980">
        <f>Table1[[#This Row],[Accel (N)]]+Table1[[#This Row],[RR (N)]]+Table1[[#This Row],[Aero Drag (N)]]</f>
        <v>-958.57455024108151</v>
      </c>
      <c r="AA980">
        <f>Table1[[#This Row],[Total (N)]]*((E980/3.6)/1000)</f>
        <v>-12.221825515573789</v>
      </c>
      <c r="AB980">
        <f>Table1[[#This Row],[Power (kW)]]*1000</f>
        <v>-12221.82551557379</v>
      </c>
      <c r="AC980">
        <f>(Table1[[#This Row],[Power (kW)]]*1000)*D980</f>
        <v>-4680959.1724647619</v>
      </c>
      <c r="AD980" s="25">
        <f t="shared" si="175"/>
        <v>12221.82551557379</v>
      </c>
      <c r="AE980" s="25">
        <f t="shared" si="176"/>
        <v>0</v>
      </c>
      <c r="AF980" s="25">
        <f>SUM($AD$8:AD980)</f>
        <v>895872.37849016686</v>
      </c>
      <c r="AG980" s="25">
        <f>SUM($AE$8:AE980)</f>
        <v>2741005.2262936104</v>
      </c>
      <c r="AH980" s="25"/>
      <c r="AI980" s="38">
        <f>SUM($AD$598:AD980)</f>
        <v>512785.48837989138</v>
      </c>
      <c r="AJ980" s="38">
        <f>SUM($AE$598:AE980)</f>
        <v>1784378.5248240875</v>
      </c>
      <c r="AK980" s="38">
        <f t="shared" si="177"/>
        <v>358949.84186592395</v>
      </c>
    </row>
    <row r="981" spans="2:37" x14ac:dyDescent="0.3">
      <c r="B981" s="4" t="s">
        <v>52</v>
      </c>
      <c r="C981" s="4">
        <v>973</v>
      </c>
      <c r="D981" s="4">
        <v>384</v>
      </c>
      <c r="E981" s="11">
        <v>40.6</v>
      </c>
      <c r="F981" s="17">
        <f t="shared" si="178"/>
        <v>-1.4722222222222223</v>
      </c>
      <c r="G981" s="17">
        <f t="shared" si="179"/>
        <v>-5.3000000000000007</v>
      </c>
      <c r="S981">
        <f t="shared" si="169"/>
        <v>0</v>
      </c>
      <c r="T981">
        <f t="shared" si="170"/>
        <v>40.6</v>
      </c>
      <c r="U981">
        <f t="shared" si="171"/>
        <v>11.277777777777779</v>
      </c>
      <c r="W981">
        <f t="shared" si="172"/>
        <v>-1457.5</v>
      </c>
      <c r="X981">
        <f t="shared" si="173"/>
        <v>135.9666</v>
      </c>
      <c r="Y981">
        <f t="shared" si="174"/>
        <v>68.818664041186139</v>
      </c>
      <c r="Z981">
        <f>Table1[[#This Row],[Accel (N)]]+Table1[[#This Row],[RR (N)]]+Table1[[#This Row],[Aero Drag (N)]]</f>
        <v>-1252.7147359588139</v>
      </c>
      <c r="AA981">
        <f>Table1[[#This Row],[Total (N)]]*((E981/3.6)/1000)</f>
        <v>-14.127838411091069</v>
      </c>
      <c r="AB981">
        <f>Table1[[#This Row],[Power (kW)]]*1000</f>
        <v>-14127.83841109107</v>
      </c>
      <c r="AC981">
        <f>(Table1[[#This Row],[Power (kW)]]*1000)*D981</f>
        <v>-5425089.9498589709</v>
      </c>
      <c r="AD981" s="25">
        <f t="shared" si="175"/>
        <v>14127.83841109107</v>
      </c>
      <c r="AE981" s="25">
        <f t="shared" si="176"/>
        <v>0</v>
      </c>
      <c r="AF981" s="25">
        <f>SUM($AD$8:AD981)</f>
        <v>910000.21690125787</v>
      </c>
      <c r="AG981" s="25">
        <f>SUM($AE$8:AE981)</f>
        <v>2741005.2262936104</v>
      </c>
      <c r="AH981" s="25"/>
      <c r="AI981" s="38">
        <f>SUM($AD$598:AD981)</f>
        <v>526913.32679098239</v>
      </c>
      <c r="AJ981" s="38">
        <f>SUM($AE$598:AE981)</f>
        <v>1784378.5248240875</v>
      </c>
      <c r="AK981" s="38">
        <f t="shared" si="177"/>
        <v>368839.32875368767</v>
      </c>
    </row>
    <row r="982" spans="2:37" x14ac:dyDescent="0.3">
      <c r="B982" s="4" t="s">
        <v>52</v>
      </c>
      <c r="C982" s="4">
        <v>974</v>
      </c>
      <c r="D982" s="4">
        <v>385</v>
      </c>
      <c r="E982" s="11">
        <v>35.299999999999997</v>
      </c>
      <c r="F982" s="17">
        <f t="shared" si="178"/>
        <v>-1.4722222222222223</v>
      </c>
      <c r="G982" s="17">
        <f t="shared" si="179"/>
        <v>-5.3000000000000007</v>
      </c>
      <c r="S982">
        <f t="shared" si="169"/>
        <v>0</v>
      </c>
      <c r="T982">
        <f t="shared" si="170"/>
        <v>35.299999999999997</v>
      </c>
      <c r="U982">
        <f t="shared" si="171"/>
        <v>9.8055555555555554</v>
      </c>
      <c r="W982">
        <f t="shared" si="172"/>
        <v>-1457.5</v>
      </c>
      <c r="X982">
        <f t="shared" si="173"/>
        <v>135.9666</v>
      </c>
      <c r="Y982">
        <f t="shared" si="174"/>
        <v>52.023980850713201</v>
      </c>
      <c r="Z982">
        <f>Table1[[#This Row],[Accel (N)]]+Table1[[#This Row],[RR (N)]]+Table1[[#This Row],[Aero Drag (N)]]</f>
        <v>-1269.5094191492867</v>
      </c>
      <c r="AA982">
        <f>Table1[[#This Row],[Total (N)]]*((E982/3.6)/1000)</f>
        <v>-12.448245137769394</v>
      </c>
      <c r="AB982">
        <f>Table1[[#This Row],[Power (kW)]]*1000</f>
        <v>-12448.245137769394</v>
      </c>
      <c r="AC982">
        <f>(Table1[[#This Row],[Power (kW)]]*1000)*D982</f>
        <v>-4792574.3780412171</v>
      </c>
      <c r="AD982" s="25">
        <f t="shared" si="175"/>
        <v>12448.245137769394</v>
      </c>
      <c r="AE982" s="25">
        <f t="shared" si="176"/>
        <v>0</v>
      </c>
      <c r="AF982" s="25">
        <f>SUM($AD$8:AD982)</f>
        <v>922448.46203902725</v>
      </c>
      <c r="AG982" s="25">
        <f>SUM($AE$8:AE982)</f>
        <v>2741005.2262936104</v>
      </c>
      <c r="AH982" s="25"/>
      <c r="AI982" s="38">
        <f>SUM($AD$598:AD982)</f>
        <v>539361.57192875177</v>
      </c>
      <c r="AJ982" s="38">
        <f>SUM($AE$598:AE982)</f>
        <v>1784378.5248240875</v>
      </c>
      <c r="AK982" s="38">
        <f t="shared" si="177"/>
        <v>377553.10035012622</v>
      </c>
    </row>
    <row r="983" spans="2:37" x14ac:dyDescent="0.3">
      <c r="B983" s="4" t="s">
        <v>52</v>
      </c>
      <c r="C983" s="4">
        <v>975</v>
      </c>
      <c r="D983" s="4">
        <v>386</v>
      </c>
      <c r="E983" s="11">
        <v>30</v>
      </c>
      <c r="F983" s="17">
        <f t="shared" si="178"/>
        <v>-1.4722222222222219</v>
      </c>
      <c r="G983" s="17">
        <f t="shared" si="179"/>
        <v>-5.2999999999999989</v>
      </c>
      <c r="S983">
        <f t="shared" si="169"/>
        <v>0</v>
      </c>
      <c r="T983">
        <f t="shared" si="170"/>
        <v>30</v>
      </c>
      <c r="U983">
        <f t="shared" si="171"/>
        <v>8.3333333333333339</v>
      </c>
      <c r="W983">
        <f t="shared" si="172"/>
        <v>-1457.4999999999995</v>
      </c>
      <c r="X983">
        <f t="shared" si="173"/>
        <v>135.9666</v>
      </c>
      <c r="Y983">
        <f t="shared" si="174"/>
        <v>37.57480018750001</v>
      </c>
      <c r="Z983">
        <f>Table1[[#This Row],[Accel (N)]]+Table1[[#This Row],[RR (N)]]+Table1[[#This Row],[Aero Drag (N)]]</f>
        <v>-1283.9585998124996</v>
      </c>
      <c r="AA983">
        <f>Table1[[#This Row],[Total (N)]]*((E983/3.6)/1000)</f>
        <v>-10.699654998437497</v>
      </c>
      <c r="AB983">
        <f>Table1[[#This Row],[Power (kW)]]*1000</f>
        <v>-10699.654998437496</v>
      </c>
      <c r="AC983">
        <f>(Table1[[#This Row],[Power (kW)]]*1000)*D983</f>
        <v>-4130066.8293968732</v>
      </c>
      <c r="AD983" s="25">
        <f t="shared" si="175"/>
        <v>10699.654998437496</v>
      </c>
      <c r="AE983" s="25">
        <f t="shared" si="176"/>
        <v>0</v>
      </c>
      <c r="AF983" s="25">
        <f>SUM($AD$8:AD983)</f>
        <v>933148.11703746475</v>
      </c>
      <c r="AG983" s="25">
        <f>SUM($AE$8:AE983)</f>
        <v>2741005.2262936104</v>
      </c>
      <c r="AH983" s="25"/>
      <c r="AI983" s="38">
        <f>SUM($AD$598:AD983)</f>
        <v>550061.22692718927</v>
      </c>
      <c r="AJ983" s="38">
        <f>SUM($AE$598:AE983)</f>
        <v>1784378.5248240875</v>
      </c>
      <c r="AK983" s="38">
        <f t="shared" si="177"/>
        <v>385042.85884903249</v>
      </c>
    </row>
    <row r="984" spans="2:37" x14ac:dyDescent="0.3">
      <c r="B984" s="4" t="s">
        <v>52</v>
      </c>
      <c r="C984" s="4">
        <v>976</v>
      </c>
      <c r="D984" s="4">
        <v>387</v>
      </c>
      <c r="E984" s="11">
        <v>24.7</v>
      </c>
      <c r="F984" s="17">
        <f t="shared" si="178"/>
        <v>-1.4861111111111109</v>
      </c>
      <c r="G984" s="17">
        <f t="shared" si="179"/>
        <v>-5.35</v>
      </c>
      <c r="S984">
        <f t="shared" si="169"/>
        <v>0</v>
      </c>
      <c r="T984">
        <f t="shared" si="170"/>
        <v>24.7</v>
      </c>
      <c r="U984">
        <f t="shared" si="171"/>
        <v>6.8611111111111107</v>
      </c>
      <c r="W984">
        <f t="shared" si="172"/>
        <v>-1471.2499999999998</v>
      </c>
      <c r="X984">
        <f t="shared" si="173"/>
        <v>135.9666</v>
      </c>
      <c r="Y984">
        <f t="shared" si="174"/>
        <v>25.47112205154653</v>
      </c>
      <c r="Z984">
        <f>Table1[[#This Row],[Accel (N)]]+Table1[[#This Row],[RR (N)]]+Table1[[#This Row],[Aero Drag (N)]]</f>
        <v>-1309.8122779484534</v>
      </c>
      <c r="AA984">
        <f>Table1[[#This Row],[Total (N)]]*((E984/3.6)/1000)</f>
        <v>-8.9867675737018882</v>
      </c>
      <c r="AB984">
        <f>Table1[[#This Row],[Power (kW)]]*1000</f>
        <v>-8986.767573701889</v>
      </c>
      <c r="AC984">
        <f>(Table1[[#This Row],[Power (kW)]]*1000)*D984</f>
        <v>-3477879.0510226311</v>
      </c>
      <c r="AD984" s="25">
        <f t="shared" si="175"/>
        <v>8986.767573701889</v>
      </c>
      <c r="AE984" s="25">
        <f t="shared" si="176"/>
        <v>0</v>
      </c>
      <c r="AF984" s="25">
        <f>SUM($AD$8:AD984)</f>
        <v>942134.88461116666</v>
      </c>
      <c r="AG984" s="25">
        <f>SUM($AE$8:AE984)</f>
        <v>2741005.2262936104</v>
      </c>
      <c r="AH984" s="25"/>
      <c r="AI984" s="38">
        <f>SUM($AD$598:AD984)</f>
        <v>559047.99450089119</v>
      </c>
      <c r="AJ984" s="38">
        <f>SUM($AE$598:AE984)</f>
        <v>1784378.5248240875</v>
      </c>
      <c r="AK984" s="38">
        <f t="shared" si="177"/>
        <v>391333.59615062381</v>
      </c>
    </row>
    <row r="985" spans="2:37" x14ac:dyDescent="0.3">
      <c r="B985" s="4" t="s">
        <v>52</v>
      </c>
      <c r="C985" s="4">
        <v>977</v>
      </c>
      <c r="D985" s="4">
        <v>388</v>
      </c>
      <c r="E985" s="11">
        <v>19.3</v>
      </c>
      <c r="F985" s="17">
        <f t="shared" si="178"/>
        <v>-1.2083333333333333</v>
      </c>
      <c r="G985" s="17">
        <f t="shared" si="179"/>
        <v>-4.3499999999999996</v>
      </c>
      <c r="S985">
        <f t="shared" si="169"/>
        <v>0</v>
      </c>
      <c r="T985">
        <f t="shared" si="170"/>
        <v>19.3</v>
      </c>
      <c r="U985">
        <f t="shared" si="171"/>
        <v>5.3611111111111116</v>
      </c>
      <c r="W985">
        <f t="shared" si="172"/>
        <v>-1196.25</v>
      </c>
      <c r="X985">
        <f t="shared" si="173"/>
        <v>135.9666</v>
      </c>
      <c r="Y985">
        <f t="shared" si="174"/>
        <v>15.551374802046531</v>
      </c>
      <c r="Z985">
        <f>Table1[[#This Row],[Accel (N)]]+Table1[[#This Row],[RR (N)]]+Table1[[#This Row],[Aero Drag (N)]]</f>
        <v>-1044.7320251979536</v>
      </c>
      <c r="AA985">
        <f>Table1[[#This Row],[Total (N)]]*((E985/3.6)/1000)</f>
        <v>-5.6009244684223631</v>
      </c>
      <c r="AB985">
        <f>Table1[[#This Row],[Power (kW)]]*1000</f>
        <v>-5600.9244684223631</v>
      </c>
      <c r="AC985">
        <f>(Table1[[#This Row],[Power (kW)]]*1000)*D985</f>
        <v>-2173158.6937478767</v>
      </c>
      <c r="AD985" s="25">
        <f t="shared" si="175"/>
        <v>5600.9244684223631</v>
      </c>
      <c r="AE985" s="25">
        <f t="shared" si="176"/>
        <v>0</v>
      </c>
      <c r="AF985" s="25">
        <f>SUM($AD$8:AD985)</f>
        <v>947735.80907958897</v>
      </c>
      <c r="AG985" s="25">
        <f>SUM($AE$8:AE985)</f>
        <v>2741005.2262936104</v>
      </c>
      <c r="AH985" s="25"/>
      <c r="AI985" s="38">
        <f>SUM($AD$598:AD985)</f>
        <v>564648.9189693135</v>
      </c>
      <c r="AJ985" s="38">
        <f>SUM($AE$598:AE985)</f>
        <v>1784378.5248240875</v>
      </c>
      <c r="AK985" s="38">
        <f t="shared" si="177"/>
        <v>395254.24327851943</v>
      </c>
    </row>
    <row r="986" spans="2:37" x14ac:dyDescent="0.3">
      <c r="B986" s="4" t="s">
        <v>52</v>
      </c>
      <c r="C986" s="4">
        <v>978</v>
      </c>
      <c r="D986" s="4">
        <v>389</v>
      </c>
      <c r="E986" s="11">
        <v>16</v>
      </c>
      <c r="F986" s="17">
        <f t="shared" si="178"/>
        <v>-0.84722222222222243</v>
      </c>
      <c r="G986" s="17">
        <f t="shared" si="179"/>
        <v>-3.0500000000000007</v>
      </c>
      <c r="S986">
        <f t="shared" si="169"/>
        <v>0</v>
      </c>
      <c r="T986">
        <f t="shared" si="170"/>
        <v>16</v>
      </c>
      <c r="U986">
        <f t="shared" si="171"/>
        <v>4.4444444444444446</v>
      </c>
      <c r="W986">
        <f t="shared" si="172"/>
        <v>-838.75000000000023</v>
      </c>
      <c r="X986">
        <f t="shared" si="173"/>
        <v>135.9666</v>
      </c>
      <c r="Y986">
        <f t="shared" si="174"/>
        <v>10.687943164444448</v>
      </c>
      <c r="Z986">
        <f>Table1[[#This Row],[Accel (N)]]+Table1[[#This Row],[RR (N)]]+Table1[[#This Row],[Aero Drag (N)]]</f>
        <v>-692.09545683555575</v>
      </c>
      <c r="AA986">
        <f>Table1[[#This Row],[Total (N)]]*((E986/3.6)/1000)</f>
        <v>-3.0759798081580256</v>
      </c>
      <c r="AB986">
        <f>Table1[[#This Row],[Power (kW)]]*1000</f>
        <v>-3075.9798081580257</v>
      </c>
      <c r="AC986">
        <f>(Table1[[#This Row],[Power (kW)]]*1000)*D986</f>
        <v>-1196556.145373472</v>
      </c>
      <c r="AD986" s="25">
        <f t="shared" si="175"/>
        <v>3075.9798081580257</v>
      </c>
      <c r="AE986" s="25">
        <f t="shared" si="176"/>
        <v>0</v>
      </c>
      <c r="AF986" s="25">
        <f>SUM($AD$8:AD986)</f>
        <v>950811.78888774698</v>
      </c>
      <c r="AG986" s="25">
        <f>SUM($AE$8:AE986)</f>
        <v>2741005.2262936104</v>
      </c>
      <c r="AH986" s="25"/>
      <c r="AI986" s="38">
        <f>SUM($AD$598:AD986)</f>
        <v>567724.89877747151</v>
      </c>
      <c r="AJ986" s="38">
        <f>SUM($AE$598:AE986)</f>
        <v>1784378.5248240875</v>
      </c>
      <c r="AK986" s="38">
        <f t="shared" si="177"/>
        <v>397407.42914423003</v>
      </c>
    </row>
    <row r="987" spans="2:37" x14ac:dyDescent="0.3">
      <c r="B987" s="4" t="s">
        <v>52</v>
      </c>
      <c r="C987" s="4">
        <v>979</v>
      </c>
      <c r="D987" s="4">
        <v>390</v>
      </c>
      <c r="E987" s="11">
        <v>13.2</v>
      </c>
      <c r="F987" s="17">
        <f t="shared" si="178"/>
        <v>-0.73611111111111116</v>
      </c>
      <c r="G987" s="17">
        <f t="shared" si="179"/>
        <v>-2.6500000000000004</v>
      </c>
      <c r="S987">
        <f t="shared" si="169"/>
        <v>0</v>
      </c>
      <c r="T987">
        <f t="shared" si="170"/>
        <v>13.2</v>
      </c>
      <c r="U987">
        <f t="shared" si="171"/>
        <v>3.6666666666666665</v>
      </c>
      <c r="W987">
        <f t="shared" si="172"/>
        <v>-728.75</v>
      </c>
      <c r="X987">
        <f t="shared" si="173"/>
        <v>135.9666</v>
      </c>
      <c r="Y987">
        <f t="shared" si="174"/>
        <v>7.2744813163000002</v>
      </c>
      <c r="Z987">
        <f>Table1[[#This Row],[Accel (N)]]+Table1[[#This Row],[RR (N)]]+Table1[[#This Row],[Aero Drag (N)]]</f>
        <v>-585.50891868370002</v>
      </c>
      <c r="AA987">
        <f>Table1[[#This Row],[Total (N)]]*((E987/3.6)/1000)</f>
        <v>-2.1468660351735669</v>
      </c>
      <c r="AB987">
        <f>Table1[[#This Row],[Power (kW)]]*1000</f>
        <v>-2146.8660351735671</v>
      </c>
      <c r="AC987">
        <f>(Table1[[#This Row],[Power (kW)]]*1000)*D987</f>
        <v>-837277.75371769117</v>
      </c>
      <c r="AD987" s="25">
        <f t="shared" si="175"/>
        <v>2146.8660351735671</v>
      </c>
      <c r="AE987" s="25">
        <f t="shared" si="176"/>
        <v>0</v>
      </c>
      <c r="AF987" s="25">
        <f>SUM($AD$8:AD987)</f>
        <v>952958.65492292051</v>
      </c>
      <c r="AG987" s="25">
        <f>SUM($AE$8:AE987)</f>
        <v>2741005.2262936104</v>
      </c>
      <c r="AH987" s="25"/>
      <c r="AI987" s="38">
        <f>SUM($AD$598:AD987)</f>
        <v>569871.76481264504</v>
      </c>
      <c r="AJ987" s="38">
        <f>SUM($AE$598:AE987)</f>
        <v>1784378.5248240875</v>
      </c>
      <c r="AK987" s="38">
        <f t="shared" si="177"/>
        <v>398910.23536885151</v>
      </c>
    </row>
    <row r="988" spans="2:37" x14ac:dyDescent="0.3">
      <c r="B988" s="4" t="s">
        <v>52</v>
      </c>
      <c r="C988" s="4">
        <v>980</v>
      </c>
      <c r="D988" s="4">
        <v>391</v>
      </c>
      <c r="E988" s="11">
        <v>10.7</v>
      </c>
      <c r="F988" s="17">
        <f t="shared" si="178"/>
        <v>-0.61111111111111094</v>
      </c>
      <c r="G988" s="17">
        <f t="shared" si="179"/>
        <v>-2.1999999999999993</v>
      </c>
      <c r="S988">
        <f t="shared" si="169"/>
        <v>0</v>
      </c>
      <c r="T988">
        <f t="shared" si="170"/>
        <v>10.7</v>
      </c>
      <c r="U988">
        <f t="shared" si="171"/>
        <v>2.9722222222222219</v>
      </c>
      <c r="W988">
        <f t="shared" si="172"/>
        <v>-604.99999999999977</v>
      </c>
      <c r="X988">
        <f t="shared" si="173"/>
        <v>135.9666</v>
      </c>
      <c r="Y988">
        <f t="shared" si="174"/>
        <v>4.7799320816298607</v>
      </c>
      <c r="Z988">
        <f>Table1[[#This Row],[Accel (N)]]+Table1[[#This Row],[RR (N)]]+Table1[[#This Row],[Aero Drag (N)]]</f>
        <v>-464.25346791836995</v>
      </c>
      <c r="AA988">
        <f>Table1[[#This Row],[Total (N)]]*((E988/3.6)/1000)</f>
        <v>-1.3798644740907107</v>
      </c>
      <c r="AB988">
        <f>Table1[[#This Row],[Power (kW)]]*1000</f>
        <v>-1379.8644740907107</v>
      </c>
      <c r="AC988">
        <f>(Table1[[#This Row],[Power (kW)]]*1000)*D988</f>
        <v>-539527.00936946785</v>
      </c>
      <c r="AD988" s="25">
        <f t="shared" si="175"/>
        <v>1379.8644740907107</v>
      </c>
      <c r="AE988" s="25">
        <f t="shared" si="176"/>
        <v>0</v>
      </c>
      <c r="AF988" s="25">
        <f>SUM($AD$8:AD988)</f>
        <v>954338.51939701126</v>
      </c>
      <c r="AG988" s="25">
        <f>SUM($AE$8:AE988)</f>
        <v>2741005.2262936104</v>
      </c>
      <c r="AH988" s="25"/>
      <c r="AI988" s="38">
        <f>SUM($AD$598:AD988)</f>
        <v>571251.62928673578</v>
      </c>
      <c r="AJ988" s="38">
        <f>SUM($AE$598:AE988)</f>
        <v>1784378.5248240875</v>
      </c>
      <c r="AK988" s="38">
        <f t="shared" si="177"/>
        <v>399876.140500715</v>
      </c>
    </row>
    <row r="989" spans="2:37" x14ac:dyDescent="0.3">
      <c r="B989" s="4" t="s">
        <v>52</v>
      </c>
      <c r="C989" s="4">
        <v>981</v>
      </c>
      <c r="D989" s="4">
        <v>392</v>
      </c>
      <c r="E989" s="11">
        <v>8.8000000000000007</v>
      </c>
      <c r="F989" s="17">
        <f t="shared" si="178"/>
        <v>-0.48611111111111099</v>
      </c>
      <c r="G989" s="17">
        <f t="shared" si="179"/>
        <v>-1.7499999999999996</v>
      </c>
      <c r="S989">
        <f t="shared" si="169"/>
        <v>0</v>
      </c>
      <c r="T989">
        <f t="shared" si="170"/>
        <v>8.8000000000000007</v>
      </c>
      <c r="U989">
        <f t="shared" si="171"/>
        <v>2.4444444444444446</v>
      </c>
      <c r="W989">
        <f t="shared" si="172"/>
        <v>-481.24999999999989</v>
      </c>
      <c r="X989">
        <f t="shared" si="173"/>
        <v>135.9666</v>
      </c>
      <c r="Y989">
        <f t="shared" si="174"/>
        <v>3.2331028072444452</v>
      </c>
      <c r="Z989">
        <f>Table1[[#This Row],[Accel (N)]]+Table1[[#This Row],[RR (N)]]+Table1[[#This Row],[Aero Drag (N)]]</f>
        <v>-342.05029719275547</v>
      </c>
      <c r="AA989">
        <f>Table1[[#This Row],[Total (N)]]*((E989/3.6)/1000)</f>
        <v>-0.83612294869340242</v>
      </c>
      <c r="AB989">
        <f>Table1[[#This Row],[Power (kW)]]*1000</f>
        <v>-836.12294869340246</v>
      </c>
      <c r="AC989">
        <f>(Table1[[#This Row],[Power (kW)]]*1000)*D989</f>
        <v>-327760.19588781375</v>
      </c>
      <c r="AD989" s="25">
        <f t="shared" si="175"/>
        <v>836.12294869340246</v>
      </c>
      <c r="AE989" s="25">
        <f t="shared" si="176"/>
        <v>0</v>
      </c>
      <c r="AF989" s="25">
        <f>SUM($AD$8:AD989)</f>
        <v>955174.6423457046</v>
      </c>
      <c r="AG989" s="25">
        <f>SUM($AE$8:AE989)</f>
        <v>2741005.2262936104</v>
      </c>
      <c r="AH989" s="25"/>
      <c r="AI989" s="38">
        <f>SUM($AD$598:AD989)</f>
        <v>572087.75223542913</v>
      </c>
      <c r="AJ989" s="38">
        <f>SUM($AE$598:AE989)</f>
        <v>1784378.5248240875</v>
      </c>
      <c r="AK989" s="38">
        <f t="shared" si="177"/>
        <v>400461.42656480038</v>
      </c>
    </row>
    <row r="990" spans="2:37" x14ac:dyDescent="0.3">
      <c r="B990" s="4" t="s">
        <v>52</v>
      </c>
      <c r="C990" s="4">
        <v>982</v>
      </c>
      <c r="D990" s="4">
        <v>393</v>
      </c>
      <c r="E990" s="11">
        <v>7.2</v>
      </c>
      <c r="F990" s="17">
        <f t="shared" si="178"/>
        <v>-0.45833333333333343</v>
      </c>
      <c r="G990" s="17">
        <f t="shared" si="179"/>
        <v>-1.6500000000000004</v>
      </c>
      <c r="S990">
        <f t="shared" si="169"/>
        <v>0</v>
      </c>
      <c r="T990">
        <f t="shared" si="170"/>
        <v>7.2</v>
      </c>
      <c r="U990">
        <f t="shared" si="171"/>
        <v>2</v>
      </c>
      <c r="W990">
        <f t="shared" si="172"/>
        <v>-453.75000000000011</v>
      </c>
      <c r="X990">
        <f t="shared" si="173"/>
        <v>135.9666</v>
      </c>
      <c r="Y990">
        <f t="shared" si="174"/>
        <v>2.1643084908000003</v>
      </c>
      <c r="Z990">
        <f>Table1[[#This Row],[Accel (N)]]+Table1[[#This Row],[RR (N)]]+Table1[[#This Row],[Aero Drag (N)]]</f>
        <v>-315.61909150920013</v>
      </c>
      <c r="AA990">
        <f>Table1[[#This Row],[Total (N)]]*((E990/3.6)/1000)</f>
        <v>-0.63123818301840029</v>
      </c>
      <c r="AB990">
        <f>Table1[[#This Row],[Power (kW)]]*1000</f>
        <v>-631.23818301840026</v>
      </c>
      <c r="AC990">
        <f>(Table1[[#This Row],[Power (kW)]]*1000)*D990</f>
        <v>-248076.60592623131</v>
      </c>
      <c r="AD990" s="25">
        <f t="shared" si="175"/>
        <v>631.23818301840026</v>
      </c>
      <c r="AE990" s="25">
        <f t="shared" si="176"/>
        <v>0</v>
      </c>
      <c r="AF990" s="25">
        <f>SUM($AD$8:AD990)</f>
        <v>955805.88052872301</v>
      </c>
      <c r="AG990" s="25">
        <f>SUM($AE$8:AE990)</f>
        <v>2741005.2262936104</v>
      </c>
      <c r="AH990" s="25"/>
      <c r="AI990" s="38">
        <f>SUM($AD$598:AD990)</f>
        <v>572718.99041844753</v>
      </c>
      <c r="AJ990" s="38">
        <f>SUM($AE$598:AE990)</f>
        <v>1784378.5248240875</v>
      </c>
      <c r="AK990" s="38">
        <f t="shared" si="177"/>
        <v>400903.29329291324</v>
      </c>
    </row>
    <row r="991" spans="2:37" x14ac:dyDescent="0.3">
      <c r="B991" s="4" t="s">
        <v>52</v>
      </c>
      <c r="C991" s="4">
        <v>983</v>
      </c>
      <c r="D991" s="4">
        <v>394</v>
      </c>
      <c r="E991" s="11">
        <v>5.5</v>
      </c>
      <c r="F991" s="17">
        <f t="shared" si="178"/>
        <v>-0.55555555555555558</v>
      </c>
      <c r="G991" s="17">
        <f t="shared" si="179"/>
        <v>-2</v>
      </c>
      <c r="S991">
        <f t="shared" si="169"/>
        <v>0</v>
      </c>
      <c r="T991">
        <f t="shared" si="170"/>
        <v>5.5</v>
      </c>
      <c r="U991">
        <f t="shared" si="171"/>
        <v>1.5277777777777777</v>
      </c>
      <c r="W991">
        <f t="shared" si="172"/>
        <v>-550</v>
      </c>
      <c r="X991">
        <f t="shared" si="173"/>
        <v>135.9666</v>
      </c>
      <c r="Y991">
        <f t="shared" si="174"/>
        <v>1.2629307840798611</v>
      </c>
      <c r="Z991">
        <f>Table1[[#This Row],[Accel (N)]]+Table1[[#This Row],[RR (N)]]+Table1[[#This Row],[Aero Drag (N)]]</f>
        <v>-412.77046921592017</v>
      </c>
      <c r="AA991">
        <f>Table1[[#This Row],[Total (N)]]*((E991/3.6)/1000)</f>
        <v>-0.63062155019098909</v>
      </c>
      <c r="AB991">
        <f>Table1[[#This Row],[Power (kW)]]*1000</f>
        <v>-630.62155019098907</v>
      </c>
      <c r="AC991">
        <f>(Table1[[#This Row],[Power (kW)]]*1000)*D991</f>
        <v>-248464.89077524969</v>
      </c>
      <c r="AD991" s="25">
        <f t="shared" si="175"/>
        <v>630.62155019098907</v>
      </c>
      <c r="AE991" s="25">
        <f t="shared" si="176"/>
        <v>0</v>
      </c>
      <c r="AF991" s="25">
        <f>SUM($AD$8:AD991)</f>
        <v>956436.50207891397</v>
      </c>
      <c r="AG991" s="25">
        <f>SUM($AE$8:AE991)</f>
        <v>2741005.2262936104</v>
      </c>
      <c r="AH991" s="25"/>
      <c r="AI991" s="38">
        <f>SUM($AD$598:AD991)</f>
        <v>573349.61196863849</v>
      </c>
      <c r="AJ991" s="38">
        <f>SUM($AE$598:AE991)</f>
        <v>1784378.5248240875</v>
      </c>
      <c r="AK991" s="38">
        <f t="shared" si="177"/>
        <v>401344.72837804694</v>
      </c>
    </row>
    <row r="992" spans="2:37" x14ac:dyDescent="0.3">
      <c r="B992" s="4" t="s">
        <v>52</v>
      </c>
      <c r="C992" s="4">
        <v>984</v>
      </c>
      <c r="D992" s="4">
        <v>395</v>
      </c>
      <c r="E992" s="11">
        <v>3.2</v>
      </c>
      <c r="F992" s="17">
        <f t="shared" si="178"/>
        <v>-0.61111111111111116</v>
      </c>
      <c r="G992" s="17">
        <f t="shared" si="179"/>
        <v>-2.2000000000000002</v>
      </c>
      <c r="S992">
        <f t="shared" si="169"/>
        <v>0</v>
      </c>
      <c r="T992">
        <f t="shared" si="170"/>
        <v>3.2</v>
      </c>
      <c r="U992">
        <f t="shared" si="171"/>
        <v>0.88888888888888895</v>
      </c>
      <c r="W992">
        <f t="shared" si="172"/>
        <v>-605</v>
      </c>
      <c r="X992">
        <f t="shared" si="173"/>
        <v>135.9666</v>
      </c>
      <c r="Y992">
        <f t="shared" si="174"/>
        <v>0.42751772657777787</v>
      </c>
      <c r="Z992">
        <f>Table1[[#This Row],[Accel (N)]]+Table1[[#This Row],[RR (N)]]+Table1[[#This Row],[Aero Drag (N)]]</f>
        <v>-468.60588227342225</v>
      </c>
      <c r="AA992">
        <f>Table1[[#This Row],[Total (N)]]*((E992/3.6)/1000)</f>
        <v>-0.41653856202081979</v>
      </c>
      <c r="AB992">
        <f>Table1[[#This Row],[Power (kW)]]*1000</f>
        <v>-416.53856202081977</v>
      </c>
      <c r="AC992">
        <f>(Table1[[#This Row],[Power (kW)]]*1000)*D992</f>
        <v>-164532.73199822381</v>
      </c>
      <c r="AD992" s="25">
        <f t="shared" si="175"/>
        <v>416.53856202081977</v>
      </c>
      <c r="AE992" s="25">
        <f t="shared" si="176"/>
        <v>0</v>
      </c>
      <c r="AF992" s="25">
        <f>SUM($AD$8:AD992)</f>
        <v>956853.04064093484</v>
      </c>
      <c r="AG992" s="25">
        <f>SUM($AE$8:AE992)</f>
        <v>2741005.2262936104</v>
      </c>
      <c r="AH992" s="25"/>
      <c r="AI992" s="38">
        <f>SUM($AD$598:AD992)</f>
        <v>573766.15053065936</v>
      </c>
      <c r="AJ992" s="38">
        <f>SUM($AE$598:AE992)</f>
        <v>1784378.5248240875</v>
      </c>
      <c r="AK992" s="38">
        <f t="shared" si="177"/>
        <v>401636.30537146155</v>
      </c>
    </row>
    <row r="993" spans="2:37" x14ac:dyDescent="0.3">
      <c r="B993" s="4" t="s">
        <v>52</v>
      </c>
      <c r="C993" s="4">
        <v>985</v>
      </c>
      <c r="D993" s="4">
        <v>396</v>
      </c>
      <c r="E993" s="11">
        <v>1.1000000000000001</v>
      </c>
      <c r="F993" s="17">
        <f t="shared" si="178"/>
        <v>-0.44444444444444448</v>
      </c>
      <c r="G993" s="17">
        <f t="shared" si="179"/>
        <v>-1.6</v>
      </c>
      <c r="S993">
        <f t="shared" si="169"/>
        <v>0</v>
      </c>
      <c r="T993">
        <f t="shared" si="170"/>
        <v>1.1000000000000001</v>
      </c>
      <c r="U993">
        <f t="shared" si="171"/>
        <v>0.30555555555555558</v>
      </c>
      <c r="W993">
        <f t="shared" si="172"/>
        <v>-440.00000000000006</v>
      </c>
      <c r="X993">
        <f t="shared" si="173"/>
        <v>135.9666</v>
      </c>
      <c r="Y993">
        <f t="shared" si="174"/>
        <v>5.0517231363194456E-2</v>
      </c>
      <c r="Z993">
        <f>Table1[[#This Row],[Accel (N)]]+Table1[[#This Row],[RR (N)]]+Table1[[#This Row],[Aero Drag (N)]]</f>
        <v>-303.98288276863684</v>
      </c>
      <c r="AA993">
        <f>Table1[[#This Row],[Total (N)]]*((E993/3.6)/1000)</f>
        <v>-9.2883658623750157E-2</v>
      </c>
      <c r="AB993">
        <f>Table1[[#This Row],[Power (kW)]]*1000</f>
        <v>-92.883658623750151</v>
      </c>
      <c r="AC993">
        <f>(Table1[[#This Row],[Power (kW)]]*1000)*D993</f>
        <v>-36781.928815005056</v>
      </c>
      <c r="AD993" s="25">
        <f t="shared" si="175"/>
        <v>92.883658623750151</v>
      </c>
      <c r="AE993" s="25">
        <f t="shared" si="176"/>
        <v>0</v>
      </c>
      <c r="AF993" s="25">
        <f>SUM($AD$8:AD993)</f>
        <v>956945.92429955862</v>
      </c>
      <c r="AG993" s="25">
        <f>SUM($AE$8:AE993)</f>
        <v>2741005.2262936104</v>
      </c>
      <c r="AH993" s="25"/>
      <c r="AI993" s="38">
        <f>SUM($AD$598:AD993)</f>
        <v>573859.03418928315</v>
      </c>
      <c r="AJ993" s="38">
        <f>SUM($AE$598:AE993)</f>
        <v>1784378.5248240875</v>
      </c>
      <c r="AK993" s="38">
        <f t="shared" si="177"/>
        <v>401701.32393249817</v>
      </c>
    </row>
    <row r="994" spans="2:37" x14ac:dyDescent="0.3">
      <c r="B994" s="4" t="s">
        <v>52</v>
      </c>
      <c r="C994" s="4">
        <v>986</v>
      </c>
      <c r="D994" s="4">
        <v>397</v>
      </c>
      <c r="E994" s="11">
        <v>0</v>
      </c>
      <c r="F994" s="17">
        <f t="shared" si="178"/>
        <v>-0.15277777777777779</v>
      </c>
      <c r="G994" s="17">
        <f t="shared" si="179"/>
        <v>-0.55000000000000004</v>
      </c>
      <c r="S994">
        <f t="shared" si="169"/>
        <v>1</v>
      </c>
      <c r="T994" t="str">
        <f t="shared" si="170"/>
        <v/>
      </c>
      <c r="U994">
        <f t="shared" si="171"/>
        <v>0</v>
      </c>
      <c r="W994">
        <f t="shared" si="172"/>
        <v>-151.25</v>
      </c>
      <c r="X994">
        <f t="shared" si="173"/>
        <v>135.9666</v>
      </c>
      <c r="Y994">
        <f t="shared" si="174"/>
        <v>0</v>
      </c>
      <c r="Z994">
        <f>Table1[[#This Row],[Accel (N)]]+Table1[[#This Row],[RR (N)]]+Table1[[#This Row],[Aero Drag (N)]]</f>
        <v>-15.2834</v>
      </c>
      <c r="AA994">
        <f>Table1[[#This Row],[Total (N)]]*((E994/3.6)/1000)</f>
        <v>0</v>
      </c>
      <c r="AB994">
        <f>Table1[[#This Row],[Power (kW)]]*1000</f>
        <v>0</v>
      </c>
      <c r="AC994">
        <f>(Table1[[#This Row],[Power (kW)]]*1000)*D994</f>
        <v>0</v>
      </c>
      <c r="AD994" s="25">
        <f t="shared" si="175"/>
        <v>0</v>
      </c>
      <c r="AE994" s="25">
        <f t="shared" si="176"/>
        <v>0</v>
      </c>
      <c r="AF994" s="25">
        <f>SUM($AD$8:AD994)</f>
        <v>956945.92429955862</v>
      </c>
      <c r="AG994" s="25">
        <f>SUM($AE$8:AE994)</f>
        <v>2741005.2262936104</v>
      </c>
      <c r="AH994" s="25"/>
      <c r="AI994" s="38">
        <f>SUM($AD$598:AD994)</f>
        <v>573859.03418928315</v>
      </c>
      <c r="AJ994" s="38">
        <f>SUM($AE$598:AE994)</f>
        <v>1784378.5248240875</v>
      </c>
      <c r="AK994" s="38">
        <f t="shared" si="177"/>
        <v>401701.32393249817</v>
      </c>
    </row>
    <row r="995" spans="2:37" x14ac:dyDescent="0.3">
      <c r="B995" s="4" t="s">
        <v>52</v>
      </c>
      <c r="C995" s="4">
        <v>987</v>
      </c>
      <c r="D995" s="4">
        <v>398</v>
      </c>
      <c r="E995" s="11">
        <v>0</v>
      </c>
      <c r="F995" s="17">
        <f t="shared" si="178"/>
        <v>0</v>
      </c>
      <c r="G995" s="17">
        <f t="shared" si="179"/>
        <v>0</v>
      </c>
      <c r="S995">
        <f t="shared" si="169"/>
        <v>1</v>
      </c>
      <c r="T995" t="str">
        <f t="shared" si="170"/>
        <v/>
      </c>
      <c r="U995">
        <f t="shared" si="171"/>
        <v>0</v>
      </c>
      <c r="W995">
        <f t="shared" si="172"/>
        <v>0</v>
      </c>
      <c r="X995">
        <f t="shared" si="173"/>
        <v>135.9666</v>
      </c>
      <c r="Y995">
        <f t="shared" si="174"/>
        <v>0</v>
      </c>
      <c r="Z995">
        <f>Table1[[#This Row],[Accel (N)]]+Table1[[#This Row],[RR (N)]]+Table1[[#This Row],[Aero Drag (N)]]</f>
        <v>135.9666</v>
      </c>
      <c r="AA995">
        <f>Table1[[#This Row],[Total (N)]]*((E995/3.6)/1000)</f>
        <v>0</v>
      </c>
      <c r="AB995">
        <f>Table1[[#This Row],[Power (kW)]]*1000</f>
        <v>0</v>
      </c>
      <c r="AC995">
        <f>(Table1[[#This Row],[Power (kW)]]*1000)*D995</f>
        <v>0</v>
      </c>
      <c r="AD995" s="25">
        <f t="shared" si="175"/>
        <v>0</v>
      </c>
      <c r="AE995" s="25">
        <f t="shared" si="176"/>
        <v>0</v>
      </c>
      <c r="AF995" s="25">
        <f>SUM($AD$8:AD995)</f>
        <v>956945.92429955862</v>
      </c>
      <c r="AG995" s="25">
        <f>SUM($AE$8:AE995)</f>
        <v>2741005.2262936104</v>
      </c>
      <c r="AH995" s="25"/>
      <c r="AI995" s="38">
        <f>SUM($AD$598:AD995)</f>
        <v>573859.03418928315</v>
      </c>
      <c r="AJ995" s="38">
        <f>SUM($AE$598:AE995)</f>
        <v>1784378.5248240875</v>
      </c>
      <c r="AK995" s="38">
        <f t="shared" si="177"/>
        <v>401701.32393249817</v>
      </c>
    </row>
    <row r="996" spans="2:37" x14ac:dyDescent="0.3">
      <c r="B996" s="4" t="s">
        <v>52</v>
      </c>
      <c r="C996" s="4">
        <v>988</v>
      </c>
      <c r="D996" s="4">
        <v>399</v>
      </c>
      <c r="E996" s="11">
        <v>0</v>
      </c>
      <c r="F996" s="17">
        <f t="shared" si="178"/>
        <v>0</v>
      </c>
      <c r="G996" s="17">
        <f t="shared" si="179"/>
        <v>0</v>
      </c>
      <c r="S996">
        <f t="shared" si="169"/>
        <v>1</v>
      </c>
      <c r="T996" t="str">
        <f t="shared" si="170"/>
        <v/>
      </c>
      <c r="U996">
        <f t="shared" si="171"/>
        <v>0</v>
      </c>
      <c r="W996">
        <f t="shared" si="172"/>
        <v>0</v>
      </c>
      <c r="X996">
        <f t="shared" si="173"/>
        <v>135.9666</v>
      </c>
      <c r="Y996">
        <f t="shared" si="174"/>
        <v>0</v>
      </c>
      <c r="Z996">
        <f>Table1[[#This Row],[Accel (N)]]+Table1[[#This Row],[RR (N)]]+Table1[[#This Row],[Aero Drag (N)]]</f>
        <v>135.9666</v>
      </c>
      <c r="AA996">
        <f>Table1[[#This Row],[Total (N)]]*((E996/3.6)/1000)</f>
        <v>0</v>
      </c>
      <c r="AB996">
        <f>Table1[[#This Row],[Power (kW)]]*1000</f>
        <v>0</v>
      </c>
      <c r="AC996">
        <f>(Table1[[#This Row],[Power (kW)]]*1000)*D996</f>
        <v>0</v>
      </c>
      <c r="AD996" s="25">
        <f t="shared" si="175"/>
        <v>0</v>
      </c>
      <c r="AE996" s="25">
        <f t="shared" si="176"/>
        <v>0</v>
      </c>
      <c r="AF996" s="25">
        <f>SUM($AD$8:AD996)</f>
        <v>956945.92429955862</v>
      </c>
      <c r="AG996" s="25">
        <f>SUM($AE$8:AE996)</f>
        <v>2741005.2262936104</v>
      </c>
      <c r="AH996" s="25"/>
      <c r="AI996" s="38">
        <f>SUM($AD$598:AD996)</f>
        <v>573859.03418928315</v>
      </c>
      <c r="AJ996" s="38">
        <f>SUM($AE$598:AE996)</f>
        <v>1784378.5248240875</v>
      </c>
      <c r="AK996" s="38">
        <f t="shared" si="177"/>
        <v>401701.32393249817</v>
      </c>
    </row>
    <row r="997" spans="2:37" x14ac:dyDescent="0.3">
      <c r="B997" s="4" t="s">
        <v>52</v>
      </c>
      <c r="C997" s="4">
        <v>989</v>
      </c>
      <c r="D997" s="4">
        <v>400</v>
      </c>
      <c r="E997" s="11">
        <v>0</v>
      </c>
      <c r="F997" s="17">
        <f t="shared" si="178"/>
        <v>0</v>
      </c>
      <c r="G997" s="17">
        <f t="shared" si="179"/>
        <v>0</v>
      </c>
      <c r="S997">
        <f t="shared" si="169"/>
        <v>1</v>
      </c>
      <c r="T997" t="str">
        <f t="shared" si="170"/>
        <v/>
      </c>
      <c r="U997">
        <f t="shared" si="171"/>
        <v>0</v>
      </c>
      <c r="W997">
        <f t="shared" si="172"/>
        <v>0</v>
      </c>
      <c r="X997">
        <f t="shared" si="173"/>
        <v>135.9666</v>
      </c>
      <c r="Y997">
        <f t="shared" si="174"/>
        <v>0</v>
      </c>
      <c r="Z997">
        <f>Table1[[#This Row],[Accel (N)]]+Table1[[#This Row],[RR (N)]]+Table1[[#This Row],[Aero Drag (N)]]</f>
        <v>135.9666</v>
      </c>
      <c r="AA997">
        <f>Table1[[#This Row],[Total (N)]]*((E997/3.6)/1000)</f>
        <v>0</v>
      </c>
      <c r="AB997">
        <f>Table1[[#This Row],[Power (kW)]]*1000</f>
        <v>0</v>
      </c>
      <c r="AC997">
        <f>(Table1[[#This Row],[Power (kW)]]*1000)*D997</f>
        <v>0</v>
      </c>
      <c r="AD997" s="25">
        <f t="shared" si="175"/>
        <v>0</v>
      </c>
      <c r="AE997" s="25">
        <f t="shared" si="176"/>
        <v>0</v>
      </c>
      <c r="AF997" s="25">
        <f>SUM($AD$8:AD997)</f>
        <v>956945.92429955862</v>
      </c>
      <c r="AG997" s="25">
        <f>SUM($AE$8:AE997)</f>
        <v>2741005.2262936104</v>
      </c>
      <c r="AH997" s="25"/>
      <c r="AI997" s="38">
        <f>SUM($AD$598:AD997)</f>
        <v>573859.03418928315</v>
      </c>
      <c r="AJ997" s="38">
        <f>SUM($AE$598:AE997)</f>
        <v>1784378.5248240875</v>
      </c>
      <c r="AK997" s="38">
        <f t="shared" si="177"/>
        <v>401701.32393249817</v>
      </c>
    </row>
    <row r="998" spans="2:37" x14ac:dyDescent="0.3">
      <c r="B998" s="4" t="s">
        <v>52</v>
      </c>
      <c r="C998" s="4">
        <v>990</v>
      </c>
      <c r="D998" s="4">
        <v>401</v>
      </c>
      <c r="E998" s="11">
        <v>0</v>
      </c>
      <c r="F998" s="17">
        <f t="shared" si="178"/>
        <v>0</v>
      </c>
      <c r="G998" s="17">
        <f t="shared" si="179"/>
        <v>0</v>
      </c>
      <c r="S998">
        <f t="shared" si="169"/>
        <v>1</v>
      </c>
      <c r="T998" t="str">
        <f t="shared" si="170"/>
        <v/>
      </c>
      <c r="U998">
        <f t="shared" si="171"/>
        <v>0</v>
      </c>
      <c r="W998">
        <f t="shared" si="172"/>
        <v>0</v>
      </c>
      <c r="X998">
        <f t="shared" si="173"/>
        <v>135.9666</v>
      </c>
      <c r="Y998">
        <f t="shared" si="174"/>
        <v>0</v>
      </c>
      <c r="Z998">
        <f>Table1[[#This Row],[Accel (N)]]+Table1[[#This Row],[RR (N)]]+Table1[[#This Row],[Aero Drag (N)]]</f>
        <v>135.9666</v>
      </c>
      <c r="AA998">
        <f>Table1[[#This Row],[Total (N)]]*((E998/3.6)/1000)</f>
        <v>0</v>
      </c>
      <c r="AB998">
        <f>Table1[[#This Row],[Power (kW)]]*1000</f>
        <v>0</v>
      </c>
      <c r="AC998">
        <f>(Table1[[#This Row],[Power (kW)]]*1000)*D998</f>
        <v>0</v>
      </c>
      <c r="AD998" s="25">
        <f t="shared" si="175"/>
        <v>0</v>
      </c>
      <c r="AE998" s="25">
        <f t="shared" si="176"/>
        <v>0</v>
      </c>
      <c r="AF998" s="25">
        <f>SUM($AD$8:AD998)</f>
        <v>956945.92429955862</v>
      </c>
      <c r="AG998" s="25">
        <f>SUM($AE$8:AE998)</f>
        <v>2741005.2262936104</v>
      </c>
      <c r="AH998" s="25"/>
      <c r="AI998" s="38">
        <f>SUM($AD$598:AD998)</f>
        <v>573859.03418928315</v>
      </c>
      <c r="AJ998" s="38">
        <f>SUM($AE$598:AE998)</f>
        <v>1784378.5248240875</v>
      </c>
      <c r="AK998" s="38">
        <f t="shared" si="177"/>
        <v>401701.32393249817</v>
      </c>
    </row>
    <row r="999" spans="2:37" x14ac:dyDescent="0.3">
      <c r="B999" s="4" t="s">
        <v>52</v>
      </c>
      <c r="C999" s="4">
        <v>991</v>
      </c>
      <c r="D999" s="4">
        <v>402</v>
      </c>
      <c r="E999" s="11">
        <v>0</v>
      </c>
      <c r="F999" s="17">
        <f t="shared" si="178"/>
        <v>0</v>
      </c>
      <c r="G999" s="17">
        <f t="shared" si="179"/>
        <v>0</v>
      </c>
      <c r="S999">
        <f t="shared" si="169"/>
        <v>1</v>
      </c>
      <c r="T999" t="str">
        <f t="shared" si="170"/>
        <v/>
      </c>
      <c r="U999">
        <f t="shared" si="171"/>
        <v>0</v>
      </c>
      <c r="W999">
        <f t="shared" si="172"/>
        <v>0</v>
      </c>
      <c r="X999">
        <f t="shared" si="173"/>
        <v>135.9666</v>
      </c>
      <c r="Y999">
        <f t="shared" si="174"/>
        <v>0</v>
      </c>
      <c r="Z999">
        <f>Table1[[#This Row],[Accel (N)]]+Table1[[#This Row],[RR (N)]]+Table1[[#This Row],[Aero Drag (N)]]</f>
        <v>135.9666</v>
      </c>
      <c r="AA999">
        <f>Table1[[#This Row],[Total (N)]]*((E999/3.6)/1000)</f>
        <v>0</v>
      </c>
      <c r="AB999">
        <f>Table1[[#This Row],[Power (kW)]]*1000</f>
        <v>0</v>
      </c>
      <c r="AC999">
        <f>(Table1[[#This Row],[Power (kW)]]*1000)*D999</f>
        <v>0</v>
      </c>
      <c r="AD999" s="25">
        <f t="shared" si="175"/>
        <v>0</v>
      </c>
      <c r="AE999" s="25">
        <f t="shared" si="176"/>
        <v>0</v>
      </c>
      <c r="AF999" s="25">
        <f>SUM($AD$8:AD999)</f>
        <v>956945.92429955862</v>
      </c>
      <c r="AG999" s="25">
        <f>SUM($AE$8:AE999)</f>
        <v>2741005.2262936104</v>
      </c>
      <c r="AH999" s="25"/>
      <c r="AI999" s="38">
        <f>SUM($AD$598:AD999)</f>
        <v>573859.03418928315</v>
      </c>
      <c r="AJ999" s="38">
        <f>SUM($AE$598:AE999)</f>
        <v>1784378.5248240875</v>
      </c>
      <c r="AK999" s="38">
        <f t="shared" si="177"/>
        <v>401701.32393249817</v>
      </c>
    </row>
    <row r="1000" spans="2:37" x14ac:dyDescent="0.3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178"/>
        <v>0</v>
      </c>
      <c r="G1000" s="17">
        <f t="shared" si="179"/>
        <v>0</v>
      </c>
      <c r="S1000">
        <f t="shared" si="169"/>
        <v>1</v>
      </c>
      <c r="T1000" t="str">
        <f t="shared" si="170"/>
        <v/>
      </c>
      <c r="U1000">
        <f t="shared" si="171"/>
        <v>0</v>
      </c>
      <c r="W1000">
        <f t="shared" si="172"/>
        <v>0</v>
      </c>
      <c r="X1000">
        <f t="shared" si="173"/>
        <v>135.9666</v>
      </c>
      <c r="Y1000">
        <f t="shared" si="174"/>
        <v>0</v>
      </c>
      <c r="Z1000">
        <f>Table1[[#This Row],[Accel (N)]]+Table1[[#This Row],[RR (N)]]+Table1[[#This Row],[Aero Drag (N)]]</f>
        <v>135.9666</v>
      </c>
      <c r="AA1000">
        <f>Table1[[#This Row],[Total (N)]]*((E1000/3.6)/1000)</f>
        <v>0</v>
      </c>
      <c r="AB1000">
        <f>Table1[[#This Row],[Power (kW)]]*1000</f>
        <v>0</v>
      </c>
      <c r="AC1000">
        <f>(Table1[[#This Row],[Power (kW)]]*1000)*D1000</f>
        <v>0</v>
      </c>
      <c r="AD1000" s="25">
        <f t="shared" si="175"/>
        <v>0</v>
      </c>
      <c r="AE1000" s="25">
        <f t="shared" si="176"/>
        <v>0</v>
      </c>
      <c r="AF1000" s="25">
        <f>SUM($AD$8:AD1000)</f>
        <v>956945.92429955862</v>
      </c>
      <c r="AG1000" s="25">
        <f>SUM($AE$8:AE1000)</f>
        <v>2741005.2262936104</v>
      </c>
      <c r="AH1000" s="25"/>
      <c r="AI1000" s="38">
        <f>SUM($AD$598:AD1000)</f>
        <v>573859.03418928315</v>
      </c>
      <c r="AJ1000" s="38">
        <f>SUM($AE$598:AE1000)</f>
        <v>1784378.5248240875</v>
      </c>
      <c r="AK1000" s="38">
        <f t="shared" si="177"/>
        <v>401701.32393249817</v>
      </c>
    </row>
    <row r="1001" spans="2:37" x14ac:dyDescent="0.3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178"/>
        <v>0</v>
      </c>
      <c r="G1001" s="17">
        <f t="shared" si="179"/>
        <v>0</v>
      </c>
      <c r="S1001">
        <f t="shared" si="169"/>
        <v>1</v>
      </c>
      <c r="T1001" t="str">
        <f t="shared" si="170"/>
        <v/>
      </c>
      <c r="U1001">
        <f t="shared" si="171"/>
        <v>0</v>
      </c>
      <c r="W1001">
        <f t="shared" si="172"/>
        <v>0</v>
      </c>
      <c r="X1001">
        <f t="shared" si="173"/>
        <v>135.9666</v>
      </c>
      <c r="Y1001">
        <f t="shared" si="174"/>
        <v>0</v>
      </c>
      <c r="Z1001">
        <f>Table1[[#This Row],[Accel (N)]]+Table1[[#This Row],[RR (N)]]+Table1[[#This Row],[Aero Drag (N)]]</f>
        <v>135.9666</v>
      </c>
      <c r="AA1001">
        <f>Table1[[#This Row],[Total (N)]]*((E1001/3.6)/1000)</f>
        <v>0</v>
      </c>
      <c r="AB1001">
        <f>Table1[[#This Row],[Power (kW)]]*1000</f>
        <v>0</v>
      </c>
      <c r="AC1001">
        <f>(Table1[[#This Row],[Power (kW)]]*1000)*D1001</f>
        <v>0</v>
      </c>
      <c r="AD1001" s="25">
        <f t="shared" si="175"/>
        <v>0</v>
      </c>
      <c r="AE1001" s="25">
        <f t="shared" si="176"/>
        <v>0</v>
      </c>
      <c r="AF1001" s="25">
        <f>SUM($AD$8:AD1001)</f>
        <v>956945.92429955862</v>
      </c>
      <c r="AG1001" s="25">
        <f>SUM($AE$8:AE1001)</f>
        <v>2741005.2262936104</v>
      </c>
      <c r="AH1001" s="25"/>
      <c r="AI1001" s="38">
        <f>SUM($AD$598:AD1001)</f>
        <v>573859.03418928315</v>
      </c>
      <c r="AJ1001" s="38">
        <f>SUM($AE$598:AE1001)</f>
        <v>1784378.5248240875</v>
      </c>
      <c r="AK1001" s="38">
        <f t="shared" si="177"/>
        <v>401701.32393249817</v>
      </c>
    </row>
    <row r="1002" spans="2:37" x14ac:dyDescent="0.3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178"/>
        <v>0</v>
      </c>
      <c r="G1002" s="17">
        <f t="shared" si="179"/>
        <v>0</v>
      </c>
      <c r="S1002">
        <f t="shared" si="169"/>
        <v>1</v>
      </c>
      <c r="T1002" t="str">
        <f t="shared" si="170"/>
        <v/>
      </c>
      <c r="U1002">
        <f t="shared" si="171"/>
        <v>0</v>
      </c>
      <c r="W1002">
        <f t="shared" si="172"/>
        <v>0</v>
      </c>
      <c r="X1002">
        <f t="shared" si="173"/>
        <v>135.9666</v>
      </c>
      <c r="Y1002">
        <f t="shared" si="174"/>
        <v>0</v>
      </c>
      <c r="Z1002">
        <f>Table1[[#This Row],[Accel (N)]]+Table1[[#This Row],[RR (N)]]+Table1[[#This Row],[Aero Drag (N)]]</f>
        <v>135.9666</v>
      </c>
      <c r="AA1002">
        <f>Table1[[#This Row],[Total (N)]]*((E1002/3.6)/1000)</f>
        <v>0</v>
      </c>
      <c r="AB1002">
        <f>Table1[[#This Row],[Power (kW)]]*1000</f>
        <v>0</v>
      </c>
      <c r="AC1002">
        <f>(Table1[[#This Row],[Power (kW)]]*1000)*D1002</f>
        <v>0</v>
      </c>
      <c r="AD1002" s="25">
        <f t="shared" si="175"/>
        <v>0</v>
      </c>
      <c r="AE1002" s="25">
        <f t="shared" si="176"/>
        <v>0</v>
      </c>
      <c r="AF1002" s="25">
        <f>SUM($AD$8:AD1002)</f>
        <v>956945.92429955862</v>
      </c>
      <c r="AG1002" s="25">
        <f>SUM($AE$8:AE1002)</f>
        <v>2741005.2262936104</v>
      </c>
      <c r="AH1002" s="25"/>
      <c r="AI1002" s="38">
        <f>SUM($AD$598:AD1002)</f>
        <v>573859.03418928315</v>
      </c>
      <c r="AJ1002" s="38">
        <f>SUM($AE$598:AE1002)</f>
        <v>1784378.5248240875</v>
      </c>
      <c r="AK1002" s="38">
        <f t="shared" si="177"/>
        <v>401701.32393249817</v>
      </c>
    </row>
    <row r="1003" spans="2:37" x14ac:dyDescent="0.3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178"/>
        <v>0</v>
      </c>
      <c r="G1003" s="17">
        <f t="shared" si="179"/>
        <v>0</v>
      </c>
      <c r="S1003">
        <f t="shared" si="169"/>
        <v>1</v>
      </c>
      <c r="T1003" t="str">
        <f t="shared" si="170"/>
        <v/>
      </c>
      <c r="U1003">
        <f t="shared" si="171"/>
        <v>0</v>
      </c>
      <c r="W1003">
        <f t="shared" si="172"/>
        <v>0</v>
      </c>
      <c r="X1003">
        <f t="shared" si="173"/>
        <v>135.9666</v>
      </c>
      <c r="Y1003">
        <f t="shared" si="174"/>
        <v>0</v>
      </c>
      <c r="Z1003">
        <f>Table1[[#This Row],[Accel (N)]]+Table1[[#This Row],[RR (N)]]+Table1[[#This Row],[Aero Drag (N)]]</f>
        <v>135.9666</v>
      </c>
      <c r="AA1003">
        <f>Table1[[#This Row],[Total (N)]]*((E1003/3.6)/1000)</f>
        <v>0</v>
      </c>
      <c r="AB1003">
        <f>Table1[[#This Row],[Power (kW)]]*1000</f>
        <v>0</v>
      </c>
      <c r="AC1003">
        <f>(Table1[[#This Row],[Power (kW)]]*1000)*D1003</f>
        <v>0</v>
      </c>
      <c r="AD1003" s="25">
        <f t="shared" si="175"/>
        <v>0</v>
      </c>
      <c r="AE1003" s="25">
        <f t="shared" si="176"/>
        <v>0</v>
      </c>
      <c r="AF1003" s="25">
        <f>SUM($AD$8:AD1003)</f>
        <v>956945.92429955862</v>
      </c>
      <c r="AG1003" s="25">
        <f>SUM($AE$8:AE1003)</f>
        <v>2741005.2262936104</v>
      </c>
      <c r="AH1003" s="25"/>
      <c r="AI1003" s="38">
        <f>SUM($AD$598:AD1003)</f>
        <v>573859.03418928315</v>
      </c>
      <c r="AJ1003" s="38">
        <f>SUM($AE$598:AE1003)</f>
        <v>1784378.5248240875</v>
      </c>
      <c r="AK1003" s="38">
        <f t="shared" si="177"/>
        <v>401701.32393249817</v>
      </c>
    </row>
    <row r="1004" spans="2:37" x14ac:dyDescent="0.3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178"/>
        <v>0</v>
      </c>
      <c r="G1004" s="17">
        <f t="shared" si="179"/>
        <v>0</v>
      </c>
      <c r="S1004">
        <f t="shared" si="169"/>
        <v>1</v>
      </c>
      <c r="T1004" t="str">
        <f t="shared" si="170"/>
        <v/>
      </c>
      <c r="U1004">
        <f t="shared" si="171"/>
        <v>0</v>
      </c>
      <c r="W1004">
        <f t="shared" si="172"/>
        <v>0</v>
      </c>
      <c r="X1004">
        <f t="shared" si="173"/>
        <v>135.9666</v>
      </c>
      <c r="Y1004">
        <f t="shared" si="174"/>
        <v>0</v>
      </c>
      <c r="Z1004">
        <f>Table1[[#This Row],[Accel (N)]]+Table1[[#This Row],[RR (N)]]+Table1[[#This Row],[Aero Drag (N)]]</f>
        <v>135.9666</v>
      </c>
      <c r="AA1004">
        <f>Table1[[#This Row],[Total (N)]]*((E1004/3.6)/1000)</f>
        <v>0</v>
      </c>
      <c r="AB1004">
        <f>Table1[[#This Row],[Power (kW)]]*1000</f>
        <v>0</v>
      </c>
      <c r="AC1004">
        <f>(Table1[[#This Row],[Power (kW)]]*1000)*D1004</f>
        <v>0</v>
      </c>
      <c r="AD1004" s="25">
        <f t="shared" si="175"/>
        <v>0</v>
      </c>
      <c r="AE1004" s="25">
        <f t="shared" si="176"/>
        <v>0</v>
      </c>
      <c r="AF1004" s="25">
        <f>SUM($AD$8:AD1004)</f>
        <v>956945.92429955862</v>
      </c>
      <c r="AG1004" s="25">
        <f>SUM($AE$8:AE1004)</f>
        <v>2741005.2262936104</v>
      </c>
      <c r="AH1004" s="25"/>
      <c r="AI1004" s="38">
        <f>SUM($AD$598:AD1004)</f>
        <v>573859.03418928315</v>
      </c>
      <c r="AJ1004" s="38">
        <f>SUM($AE$598:AE1004)</f>
        <v>1784378.5248240875</v>
      </c>
      <c r="AK1004" s="38">
        <f t="shared" si="177"/>
        <v>401701.32393249817</v>
      </c>
    </row>
    <row r="1005" spans="2:37" x14ac:dyDescent="0.3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178"/>
        <v>0</v>
      </c>
      <c r="G1005" s="17">
        <f t="shared" si="179"/>
        <v>0</v>
      </c>
      <c r="S1005">
        <f t="shared" si="169"/>
        <v>1</v>
      </c>
      <c r="T1005" t="str">
        <f t="shared" si="170"/>
        <v/>
      </c>
      <c r="U1005">
        <f t="shared" si="171"/>
        <v>0</v>
      </c>
      <c r="W1005">
        <f t="shared" si="172"/>
        <v>0</v>
      </c>
      <c r="X1005">
        <f t="shared" si="173"/>
        <v>135.9666</v>
      </c>
      <c r="Y1005">
        <f t="shared" si="174"/>
        <v>0</v>
      </c>
      <c r="Z1005">
        <f>Table1[[#This Row],[Accel (N)]]+Table1[[#This Row],[RR (N)]]+Table1[[#This Row],[Aero Drag (N)]]</f>
        <v>135.9666</v>
      </c>
      <c r="AA1005">
        <f>Table1[[#This Row],[Total (N)]]*((E1005/3.6)/1000)</f>
        <v>0</v>
      </c>
      <c r="AB1005">
        <f>Table1[[#This Row],[Power (kW)]]*1000</f>
        <v>0</v>
      </c>
      <c r="AC1005">
        <f>(Table1[[#This Row],[Power (kW)]]*1000)*D1005</f>
        <v>0</v>
      </c>
      <c r="AD1005" s="25">
        <f t="shared" si="175"/>
        <v>0</v>
      </c>
      <c r="AE1005" s="25">
        <f t="shared" si="176"/>
        <v>0</v>
      </c>
      <c r="AF1005" s="25">
        <f>SUM($AD$8:AD1005)</f>
        <v>956945.92429955862</v>
      </c>
      <c r="AG1005" s="25">
        <f>SUM($AE$8:AE1005)</f>
        <v>2741005.2262936104</v>
      </c>
      <c r="AH1005" s="25"/>
      <c r="AI1005" s="38">
        <f>SUM($AD$598:AD1005)</f>
        <v>573859.03418928315</v>
      </c>
      <c r="AJ1005" s="38">
        <f>SUM($AE$598:AE1005)</f>
        <v>1784378.5248240875</v>
      </c>
      <c r="AK1005" s="38">
        <f t="shared" si="177"/>
        <v>401701.32393249817</v>
      </c>
    </row>
    <row r="1006" spans="2:37" x14ac:dyDescent="0.3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178"/>
        <v>0</v>
      </c>
      <c r="G1006" s="17">
        <f t="shared" si="179"/>
        <v>0</v>
      </c>
      <c r="S1006">
        <f t="shared" si="169"/>
        <v>1</v>
      </c>
      <c r="T1006" t="str">
        <f t="shared" si="170"/>
        <v/>
      </c>
      <c r="U1006">
        <f t="shared" si="171"/>
        <v>0</v>
      </c>
      <c r="W1006">
        <f t="shared" si="172"/>
        <v>0</v>
      </c>
      <c r="X1006">
        <f t="shared" si="173"/>
        <v>135.9666</v>
      </c>
      <c r="Y1006">
        <f t="shared" si="174"/>
        <v>0</v>
      </c>
      <c r="Z1006">
        <f>Table1[[#This Row],[Accel (N)]]+Table1[[#This Row],[RR (N)]]+Table1[[#This Row],[Aero Drag (N)]]</f>
        <v>135.9666</v>
      </c>
      <c r="AA1006">
        <f>Table1[[#This Row],[Total (N)]]*((E1006/3.6)/1000)</f>
        <v>0</v>
      </c>
      <c r="AB1006">
        <f>Table1[[#This Row],[Power (kW)]]*1000</f>
        <v>0</v>
      </c>
      <c r="AC1006">
        <f>(Table1[[#This Row],[Power (kW)]]*1000)*D1006</f>
        <v>0</v>
      </c>
      <c r="AD1006" s="25">
        <f t="shared" si="175"/>
        <v>0</v>
      </c>
      <c r="AE1006" s="25">
        <f t="shared" si="176"/>
        <v>0</v>
      </c>
      <c r="AF1006" s="25">
        <f>SUM($AD$8:AD1006)</f>
        <v>956945.92429955862</v>
      </c>
      <c r="AG1006" s="25">
        <f>SUM($AE$8:AE1006)</f>
        <v>2741005.2262936104</v>
      </c>
      <c r="AH1006" s="25"/>
      <c r="AI1006" s="38">
        <f>SUM($AD$598:AD1006)</f>
        <v>573859.03418928315</v>
      </c>
      <c r="AJ1006" s="38">
        <f>SUM($AE$598:AE1006)</f>
        <v>1784378.5248240875</v>
      </c>
      <c r="AK1006" s="38">
        <f t="shared" si="177"/>
        <v>401701.32393249817</v>
      </c>
    </row>
    <row r="1007" spans="2:37" x14ac:dyDescent="0.3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178"/>
        <v>0</v>
      </c>
      <c r="G1007" s="17">
        <f t="shared" si="179"/>
        <v>0</v>
      </c>
      <c r="S1007">
        <f t="shared" si="169"/>
        <v>1</v>
      </c>
      <c r="T1007" t="str">
        <f t="shared" si="170"/>
        <v/>
      </c>
      <c r="U1007">
        <f t="shared" si="171"/>
        <v>0</v>
      </c>
      <c r="W1007">
        <f t="shared" si="172"/>
        <v>0</v>
      </c>
      <c r="X1007">
        <f t="shared" si="173"/>
        <v>135.9666</v>
      </c>
      <c r="Y1007">
        <f t="shared" si="174"/>
        <v>0</v>
      </c>
      <c r="Z1007">
        <f>Table1[[#This Row],[Accel (N)]]+Table1[[#This Row],[RR (N)]]+Table1[[#This Row],[Aero Drag (N)]]</f>
        <v>135.9666</v>
      </c>
      <c r="AA1007">
        <f>Table1[[#This Row],[Total (N)]]*((E1007/3.6)/1000)</f>
        <v>0</v>
      </c>
      <c r="AB1007">
        <f>Table1[[#This Row],[Power (kW)]]*1000</f>
        <v>0</v>
      </c>
      <c r="AC1007">
        <f>(Table1[[#This Row],[Power (kW)]]*1000)*D1007</f>
        <v>0</v>
      </c>
      <c r="AD1007" s="25">
        <f t="shared" si="175"/>
        <v>0</v>
      </c>
      <c r="AE1007" s="25">
        <f t="shared" si="176"/>
        <v>0</v>
      </c>
      <c r="AF1007" s="25">
        <f>SUM($AD$8:AD1007)</f>
        <v>956945.92429955862</v>
      </c>
      <c r="AG1007" s="25">
        <f>SUM($AE$8:AE1007)</f>
        <v>2741005.2262936104</v>
      </c>
      <c r="AH1007" s="25"/>
      <c r="AI1007" s="38">
        <f>SUM($AD$598:AD1007)</f>
        <v>573859.03418928315</v>
      </c>
      <c r="AJ1007" s="38">
        <f>SUM($AE$598:AE1007)</f>
        <v>1784378.5248240875</v>
      </c>
      <c r="AK1007" s="38">
        <f t="shared" si="177"/>
        <v>401701.32393249817</v>
      </c>
    </row>
    <row r="1008" spans="2:37" x14ac:dyDescent="0.3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178"/>
        <v>0</v>
      </c>
      <c r="G1008" s="17">
        <f t="shared" si="179"/>
        <v>0</v>
      </c>
      <c r="S1008">
        <f t="shared" si="169"/>
        <v>1</v>
      </c>
      <c r="T1008" t="str">
        <f t="shared" si="170"/>
        <v/>
      </c>
      <c r="U1008">
        <f t="shared" si="171"/>
        <v>0</v>
      </c>
      <c r="W1008">
        <f t="shared" si="172"/>
        <v>0</v>
      </c>
      <c r="X1008">
        <f t="shared" si="173"/>
        <v>135.9666</v>
      </c>
      <c r="Y1008">
        <f t="shared" si="174"/>
        <v>0</v>
      </c>
      <c r="Z1008">
        <f>Table1[[#This Row],[Accel (N)]]+Table1[[#This Row],[RR (N)]]+Table1[[#This Row],[Aero Drag (N)]]</f>
        <v>135.9666</v>
      </c>
      <c r="AA1008">
        <f>Table1[[#This Row],[Total (N)]]*((E1008/3.6)/1000)</f>
        <v>0</v>
      </c>
      <c r="AB1008">
        <f>Table1[[#This Row],[Power (kW)]]*1000</f>
        <v>0</v>
      </c>
      <c r="AC1008">
        <f>(Table1[[#This Row],[Power (kW)]]*1000)*D1008</f>
        <v>0</v>
      </c>
      <c r="AD1008" s="25">
        <f t="shared" si="175"/>
        <v>0</v>
      </c>
      <c r="AE1008" s="25">
        <f t="shared" si="176"/>
        <v>0</v>
      </c>
      <c r="AF1008" s="25">
        <f>SUM($AD$8:AD1008)</f>
        <v>956945.92429955862</v>
      </c>
      <c r="AG1008" s="25">
        <f>SUM($AE$8:AE1008)</f>
        <v>2741005.2262936104</v>
      </c>
      <c r="AH1008" s="25"/>
      <c r="AI1008" s="38">
        <f>SUM($AD$598:AD1008)</f>
        <v>573859.03418928315</v>
      </c>
      <c r="AJ1008" s="38">
        <f>SUM($AE$598:AE1008)</f>
        <v>1784378.5248240875</v>
      </c>
      <c r="AK1008" s="38">
        <f t="shared" si="177"/>
        <v>401701.32393249817</v>
      </c>
    </row>
    <row r="1009" spans="2:37" x14ac:dyDescent="0.3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178"/>
        <v>0</v>
      </c>
      <c r="G1009" s="17">
        <f t="shared" si="179"/>
        <v>0</v>
      </c>
      <c r="S1009">
        <f t="shared" si="169"/>
        <v>1</v>
      </c>
      <c r="T1009" t="str">
        <f t="shared" si="170"/>
        <v/>
      </c>
      <c r="U1009">
        <f t="shared" si="171"/>
        <v>0</v>
      </c>
      <c r="W1009">
        <f t="shared" si="172"/>
        <v>0</v>
      </c>
      <c r="X1009">
        <f t="shared" si="173"/>
        <v>135.9666</v>
      </c>
      <c r="Y1009">
        <f t="shared" si="174"/>
        <v>0</v>
      </c>
      <c r="Z1009">
        <f>Table1[[#This Row],[Accel (N)]]+Table1[[#This Row],[RR (N)]]+Table1[[#This Row],[Aero Drag (N)]]</f>
        <v>135.9666</v>
      </c>
      <c r="AA1009">
        <f>Table1[[#This Row],[Total (N)]]*((E1009/3.6)/1000)</f>
        <v>0</v>
      </c>
      <c r="AB1009">
        <f>Table1[[#This Row],[Power (kW)]]*1000</f>
        <v>0</v>
      </c>
      <c r="AC1009">
        <f>(Table1[[#This Row],[Power (kW)]]*1000)*D1009</f>
        <v>0</v>
      </c>
      <c r="AD1009" s="25">
        <f t="shared" si="175"/>
        <v>0</v>
      </c>
      <c r="AE1009" s="25">
        <f t="shared" si="176"/>
        <v>0</v>
      </c>
      <c r="AF1009" s="25">
        <f>SUM($AD$8:AD1009)</f>
        <v>956945.92429955862</v>
      </c>
      <c r="AG1009" s="25">
        <f>SUM($AE$8:AE1009)</f>
        <v>2741005.2262936104</v>
      </c>
      <c r="AH1009" s="25"/>
      <c r="AI1009" s="38">
        <f>SUM($AD$598:AD1009)</f>
        <v>573859.03418928315</v>
      </c>
      <c r="AJ1009" s="38">
        <f>SUM($AE$598:AE1009)</f>
        <v>1784378.5248240875</v>
      </c>
      <c r="AK1009" s="38">
        <f t="shared" si="177"/>
        <v>401701.32393249817</v>
      </c>
    </row>
    <row r="1010" spans="2:37" x14ac:dyDescent="0.3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178"/>
        <v>0</v>
      </c>
      <c r="G1010" s="17">
        <f t="shared" si="179"/>
        <v>0</v>
      </c>
      <c r="S1010">
        <f t="shared" si="169"/>
        <v>1</v>
      </c>
      <c r="T1010" t="str">
        <f t="shared" si="170"/>
        <v/>
      </c>
      <c r="U1010">
        <f t="shared" si="171"/>
        <v>0</v>
      </c>
      <c r="W1010">
        <f t="shared" si="172"/>
        <v>0</v>
      </c>
      <c r="X1010">
        <f t="shared" si="173"/>
        <v>135.9666</v>
      </c>
      <c r="Y1010">
        <f t="shared" si="174"/>
        <v>0</v>
      </c>
      <c r="Z1010">
        <f>Table1[[#This Row],[Accel (N)]]+Table1[[#This Row],[RR (N)]]+Table1[[#This Row],[Aero Drag (N)]]</f>
        <v>135.9666</v>
      </c>
      <c r="AA1010">
        <f>Table1[[#This Row],[Total (N)]]*((E1010/3.6)/1000)</f>
        <v>0</v>
      </c>
      <c r="AB1010">
        <f>Table1[[#This Row],[Power (kW)]]*1000</f>
        <v>0</v>
      </c>
      <c r="AC1010">
        <f>(Table1[[#This Row],[Power (kW)]]*1000)*D1010</f>
        <v>0</v>
      </c>
      <c r="AD1010" s="25">
        <f t="shared" si="175"/>
        <v>0</v>
      </c>
      <c r="AE1010" s="25">
        <f t="shared" si="176"/>
        <v>0</v>
      </c>
      <c r="AF1010" s="25">
        <f>SUM($AD$8:AD1010)</f>
        <v>956945.92429955862</v>
      </c>
      <c r="AG1010" s="25">
        <f>SUM($AE$8:AE1010)</f>
        <v>2741005.2262936104</v>
      </c>
      <c r="AH1010" s="25"/>
      <c r="AI1010" s="38">
        <f>SUM($AD$598:AD1010)</f>
        <v>573859.03418928315</v>
      </c>
      <c r="AJ1010" s="38">
        <f>SUM($AE$598:AE1010)</f>
        <v>1784378.5248240875</v>
      </c>
      <c r="AK1010" s="38">
        <f t="shared" si="177"/>
        <v>401701.32393249817</v>
      </c>
    </row>
    <row r="1011" spans="2:37" x14ac:dyDescent="0.3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178"/>
        <v>0</v>
      </c>
      <c r="G1011" s="17">
        <f t="shared" si="179"/>
        <v>0</v>
      </c>
      <c r="S1011">
        <f t="shared" si="169"/>
        <v>1</v>
      </c>
      <c r="T1011" t="str">
        <f t="shared" si="170"/>
        <v/>
      </c>
      <c r="U1011">
        <f t="shared" si="171"/>
        <v>0</v>
      </c>
      <c r="W1011">
        <f t="shared" si="172"/>
        <v>0</v>
      </c>
      <c r="X1011">
        <f t="shared" si="173"/>
        <v>135.9666</v>
      </c>
      <c r="Y1011">
        <f t="shared" si="174"/>
        <v>0</v>
      </c>
      <c r="Z1011">
        <f>Table1[[#This Row],[Accel (N)]]+Table1[[#This Row],[RR (N)]]+Table1[[#This Row],[Aero Drag (N)]]</f>
        <v>135.9666</v>
      </c>
      <c r="AA1011">
        <f>Table1[[#This Row],[Total (N)]]*((E1011/3.6)/1000)</f>
        <v>0</v>
      </c>
      <c r="AB1011">
        <f>Table1[[#This Row],[Power (kW)]]*1000</f>
        <v>0</v>
      </c>
      <c r="AC1011">
        <f>(Table1[[#This Row],[Power (kW)]]*1000)*D1011</f>
        <v>0</v>
      </c>
      <c r="AD1011" s="25">
        <f t="shared" si="175"/>
        <v>0</v>
      </c>
      <c r="AE1011" s="25">
        <f t="shared" si="176"/>
        <v>0</v>
      </c>
      <c r="AF1011" s="25">
        <f>SUM($AD$8:AD1011)</f>
        <v>956945.92429955862</v>
      </c>
      <c r="AG1011" s="25">
        <f>SUM($AE$8:AE1011)</f>
        <v>2741005.2262936104</v>
      </c>
      <c r="AH1011" s="25"/>
      <c r="AI1011" s="38">
        <f>SUM($AD$598:AD1011)</f>
        <v>573859.03418928315</v>
      </c>
      <c r="AJ1011" s="38">
        <f>SUM($AE$598:AE1011)</f>
        <v>1784378.5248240875</v>
      </c>
      <c r="AK1011" s="38">
        <f t="shared" si="177"/>
        <v>401701.32393249817</v>
      </c>
    </row>
    <row r="1012" spans="2:37" x14ac:dyDescent="0.3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178"/>
        <v>0</v>
      </c>
      <c r="G1012" s="17">
        <f t="shared" si="179"/>
        <v>0</v>
      </c>
      <c r="S1012">
        <f t="shared" si="169"/>
        <v>1</v>
      </c>
      <c r="T1012" t="str">
        <f t="shared" si="170"/>
        <v/>
      </c>
      <c r="U1012">
        <f t="shared" si="171"/>
        <v>0</v>
      </c>
      <c r="W1012">
        <f t="shared" si="172"/>
        <v>0</v>
      </c>
      <c r="X1012">
        <f t="shared" si="173"/>
        <v>135.9666</v>
      </c>
      <c r="Y1012">
        <f t="shared" si="174"/>
        <v>0</v>
      </c>
      <c r="Z1012">
        <f>Table1[[#This Row],[Accel (N)]]+Table1[[#This Row],[RR (N)]]+Table1[[#This Row],[Aero Drag (N)]]</f>
        <v>135.9666</v>
      </c>
      <c r="AA1012">
        <f>Table1[[#This Row],[Total (N)]]*((E1012/3.6)/1000)</f>
        <v>0</v>
      </c>
      <c r="AB1012">
        <f>Table1[[#This Row],[Power (kW)]]*1000</f>
        <v>0</v>
      </c>
      <c r="AC1012">
        <f>(Table1[[#This Row],[Power (kW)]]*1000)*D1012</f>
        <v>0</v>
      </c>
      <c r="AD1012" s="25">
        <f t="shared" si="175"/>
        <v>0</v>
      </c>
      <c r="AE1012" s="25">
        <f t="shared" si="176"/>
        <v>0</v>
      </c>
      <c r="AF1012" s="25">
        <f>SUM($AD$8:AD1012)</f>
        <v>956945.92429955862</v>
      </c>
      <c r="AG1012" s="25">
        <f>SUM($AE$8:AE1012)</f>
        <v>2741005.2262936104</v>
      </c>
      <c r="AH1012" s="25"/>
      <c r="AI1012" s="38">
        <f>SUM($AD$598:AD1012)</f>
        <v>573859.03418928315</v>
      </c>
      <c r="AJ1012" s="38">
        <f>SUM($AE$598:AE1012)</f>
        <v>1784378.5248240875</v>
      </c>
      <c r="AK1012" s="38">
        <f t="shared" si="177"/>
        <v>401701.32393249817</v>
      </c>
    </row>
    <row r="1013" spans="2:37" x14ac:dyDescent="0.3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178"/>
        <v>0</v>
      </c>
      <c r="G1013" s="17">
        <f t="shared" si="179"/>
        <v>0</v>
      </c>
      <c r="S1013">
        <f t="shared" si="169"/>
        <v>1</v>
      </c>
      <c r="T1013" t="str">
        <f t="shared" si="170"/>
        <v/>
      </c>
      <c r="U1013">
        <f t="shared" si="171"/>
        <v>0</v>
      </c>
      <c r="W1013">
        <f t="shared" si="172"/>
        <v>0</v>
      </c>
      <c r="X1013">
        <f t="shared" si="173"/>
        <v>135.9666</v>
      </c>
      <c r="Y1013">
        <f t="shared" si="174"/>
        <v>0</v>
      </c>
      <c r="Z1013">
        <f>Table1[[#This Row],[Accel (N)]]+Table1[[#This Row],[RR (N)]]+Table1[[#This Row],[Aero Drag (N)]]</f>
        <v>135.9666</v>
      </c>
      <c r="AA1013">
        <f>Table1[[#This Row],[Total (N)]]*((E1013/3.6)/1000)</f>
        <v>0</v>
      </c>
      <c r="AB1013">
        <f>Table1[[#This Row],[Power (kW)]]*1000</f>
        <v>0</v>
      </c>
      <c r="AC1013">
        <f>(Table1[[#This Row],[Power (kW)]]*1000)*D1013</f>
        <v>0</v>
      </c>
      <c r="AD1013" s="25">
        <f t="shared" si="175"/>
        <v>0</v>
      </c>
      <c r="AE1013" s="25">
        <f t="shared" si="176"/>
        <v>0</v>
      </c>
      <c r="AF1013" s="25">
        <f>SUM($AD$8:AD1013)</f>
        <v>956945.92429955862</v>
      </c>
      <c r="AG1013" s="25">
        <f>SUM($AE$8:AE1013)</f>
        <v>2741005.2262936104</v>
      </c>
      <c r="AH1013" s="25"/>
      <c r="AI1013" s="38">
        <f>SUM($AD$598:AD1013)</f>
        <v>573859.03418928315</v>
      </c>
      <c r="AJ1013" s="38">
        <f>SUM($AE$598:AE1013)</f>
        <v>1784378.5248240875</v>
      </c>
      <c r="AK1013" s="38">
        <f t="shared" si="177"/>
        <v>401701.32393249817</v>
      </c>
    </row>
    <row r="1014" spans="2:37" x14ac:dyDescent="0.3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178"/>
        <v>0</v>
      </c>
      <c r="G1014" s="17">
        <f t="shared" si="179"/>
        <v>0</v>
      </c>
      <c r="S1014">
        <f t="shared" si="169"/>
        <v>1</v>
      </c>
      <c r="T1014" t="str">
        <f t="shared" si="170"/>
        <v/>
      </c>
      <c r="U1014">
        <f t="shared" si="171"/>
        <v>0</v>
      </c>
      <c r="W1014">
        <f t="shared" si="172"/>
        <v>0</v>
      </c>
      <c r="X1014">
        <f t="shared" si="173"/>
        <v>135.9666</v>
      </c>
      <c r="Y1014">
        <f t="shared" si="174"/>
        <v>0</v>
      </c>
      <c r="Z1014">
        <f>Table1[[#This Row],[Accel (N)]]+Table1[[#This Row],[RR (N)]]+Table1[[#This Row],[Aero Drag (N)]]</f>
        <v>135.9666</v>
      </c>
      <c r="AA1014">
        <f>Table1[[#This Row],[Total (N)]]*((E1014/3.6)/1000)</f>
        <v>0</v>
      </c>
      <c r="AB1014">
        <f>Table1[[#This Row],[Power (kW)]]*1000</f>
        <v>0</v>
      </c>
      <c r="AC1014">
        <f>(Table1[[#This Row],[Power (kW)]]*1000)*D1014</f>
        <v>0</v>
      </c>
      <c r="AD1014" s="25">
        <f t="shared" si="175"/>
        <v>0</v>
      </c>
      <c r="AE1014" s="25">
        <f t="shared" si="176"/>
        <v>0</v>
      </c>
      <c r="AF1014" s="25">
        <f>SUM($AD$8:AD1014)</f>
        <v>956945.92429955862</v>
      </c>
      <c r="AG1014" s="25">
        <f>SUM($AE$8:AE1014)</f>
        <v>2741005.2262936104</v>
      </c>
      <c r="AH1014" s="25"/>
      <c r="AI1014" s="38">
        <f>SUM($AD$598:AD1014)</f>
        <v>573859.03418928315</v>
      </c>
      <c r="AJ1014" s="38">
        <f>SUM($AE$598:AE1014)</f>
        <v>1784378.5248240875</v>
      </c>
      <c r="AK1014" s="38">
        <f t="shared" si="177"/>
        <v>401701.32393249817</v>
      </c>
    </row>
    <row r="1015" spans="2:37" x14ac:dyDescent="0.3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178"/>
        <v>0</v>
      </c>
      <c r="G1015" s="17">
        <f t="shared" si="179"/>
        <v>0</v>
      </c>
      <c r="S1015">
        <f t="shared" si="169"/>
        <v>1</v>
      </c>
      <c r="T1015" t="str">
        <f t="shared" si="170"/>
        <v/>
      </c>
      <c r="U1015">
        <f t="shared" si="171"/>
        <v>0</v>
      </c>
      <c r="W1015">
        <f t="shared" si="172"/>
        <v>0</v>
      </c>
      <c r="X1015">
        <f t="shared" si="173"/>
        <v>135.9666</v>
      </c>
      <c r="Y1015">
        <f t="shared" si="174"/>
        <v>0</v>
      </c>
      <c r="Z1015">
        <f>Table1[[#This Row],[Accel (N)]]+Table1[[#This Row],[RR (N)]]+Table1[[#This Row],[Aero Drag (N)]]</f>
        <v>135.9666</v>
      </c>
      <c r="AA1015">
        <f>Table1[[#This Row],[Total (N)]]*((E1015/3.6)/1000)</f>
        <v>0</v>
      </c>
      <c r="AB1015">
        <f>Table1[[#This Row],[Power (kW)]]*1000</f>
        <v>0</v>
      </c>
      <c r="AC1015">
        <f>(Table1[[#This Row],[Power (kW)]]*1000)*D1015</f>
        <v>0</v>
      </c>
      <c r="AD1015" s="25">
        <f t="shared" si="175"/>
        <v>0</v>
      </c>
      <c r="AE1015" s="25">
        <f t="shared" si="176"/>
        <v>0</v>
      </c>
      <c r="AF1015" s="25">
        <f>SUM($AD$8:AD1015)</f>
        <v>956945.92429955862</v>
      </c>
      <c r="AG1015" s="25">
        <f>SUM($AE$8:AE1015)</f>
        <v>2741005.2262936104</v>
      </c>
      <c r="AH1015" s="25"/>
      <c r="AI1015" s="38">
        <f>SUM($AD$598:AD1015)</f>
        <v>573859.03418928315</v>
      </c>
      <c r="AJ1015" s="38">
        <f>SUM($AE$598:AE1015)</f>
        <v>1784378.5248240875</v>
      </c>
      <c r="AK1015" s="38">
        <f t="shared" si="177"/>
        <v>401701.32393249817</v>
      </c>
    </row>
    <row r="1016" spans="2:37" x14ac:dyDescent="0.3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178"/>
        <v>0</v>
      </c>
      <c r="G1016" s="17">
        <f t="shared" si="179"/>
        <v>0</v>
      </c>
      <c r="S1016">
        <f t="shared" si="169"/>
        <v>1</v>
      </c>
      <c r="T1016" t="str">
        <f t="shared" si="170"/>
        <v/>
      </c>
      <c r="U1016">
        <f t="shared" si="171"/>
        <v>0</v>
      </c>
      <c r="W1016">
        <f t="shared" si="172"/>
        <v>0</v>
      </c>
      <c r="X1016">
        <f t="shared" si="173"/>
        <v>135.9666</v>
      </c>
      <c r="Y1016">
        <f t="shared" si="174"/>
        <v>0</v>
      </c>
      <c r="Z1016">
        <f>Table1[[#This Row],[Accel (N)]]+Table1[[#This Row],[RR (N)]]+Table1[[#This Row],[Aero Drag (N)]]</f>
        <v>135.9666</v>
      </c>
      <c r="AA1016">
        <f>Table1[[#This Row],[Total (N)]]*((E1016/3.6)/1000)</f>
        <v>0</v>
      </c>
      <c r="AB1016">
        <f>Table1[[#This Row],[Power (kW)]]*1000</f>
        <v>0</v>
      </c>
      <c r="AC1016">
        <f>(Table1[[#This Row],[Power (kW)]]*1000)*D1016</f>
        <v>0</v>
      </c>
      <c r="AD1016" s="25">
        <f t="shared" si="175"/>
        <v>0</v>
      </c>
      <c r="AE1016" s="25">
        <f t="shared" si="176"/>
        <v>0</v>
      </c>
      <c r="AF1016" s="25">
        <f>SUM($AD$8:AD1016)</f>
        <v>956945.92429955862</v>
      </c>
      <c r="AG1016" s="25">
        <f>SUM($AE$8:AE1016)</f>
        <v>2741005.2262936104</v>
      </c>
      <c r="AH1016" s="25"/>
      <c r="AI1016" s="38">
        <f>SUM($AD$598:AD1016)</f>
        <v>573859.03418928315</v>
      </c>
      <c r="AJ1016" s="38">
        <f>SUM($AE$598:AE1016)</f>
        <v>1784378.5248240875</v>
      </c>
      <c r="AK1016" s="38">
        <f t="shared" si="177"/>
        <v>401701.32393249817</v>
      </c>
    </row>
    <row r="1017" spans="2:37" x14ac:dyDescent="0.3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178"/>
        <v>0</v>
      </c>
      <c r="G1017" s="17">
        <f t="shared" si="179"/>
        <v>0</v>
      </c>
      <c r="S1017">
        <f t="shared" si="169"/>
        <v>1</v>
      </c>
      <c r="T1017" t="str">
        <f t="shared" si="170"/>
        <v/>
      </c>
      <c r="U1017">
        <f t="shared" si="171"/>
        <v>0</v>
      </c>
      <c r="W1017">
        <f t="shared" si="172"/>
        <v>0</v>
      </c>
      <c r="X1017">
        <f t="shared" si="173"/>
        <v>135.9666</v>
      </c>
      <c r="Y1017">
        <f t="shared" si="174"/>
        <v>0</v>
      </c>
      <c r="Z1017">
        <f>Table1[[#This Row],[Accel (N)]]+Table1[[#This Row],[RR (N)]]+Table1[[#This Row],[Aero Drag (N)]]</f>
        <v>135.9666</v>
      </c>
      <c r="AA1017">
        <f>Table1[[#This Row],[Total (N)]]*((E1017/3.6)/1000)</f>
        <v>0</v>
      </c>
      <c r="AB1017">
        <f>Table1[[#This Row],[Power (kW)]]*1000</f>
        <v>0</v>
      </c>
      <c r="AC1017">
        <f>(Table1[[#This Row],[Power (kW)]]*1000)*D1017</f>
        <v>0</v>
      </c>
      <c r="AD1017" s="25">
        <f t="shared" si="175"/>
        <v>0</v>
      </c>
      <c r="AE1017" s="25">
        <f t="shared" si="176"/>
        <v>0</v>
      </c>
      <c r="AF1017" s="25">
        <f>SUM($AD$8:AD1017)</f>
        <v>956945.92429955862</v>
      </c>
      <c r="AG1017" s="25">
        <f>SUM($AE$8:AE1017)</f>
        <v>2741005.2262936104</v>
      </c>
      <c r="AH1017" s="25"/>
      <c r="AI1017" s="38">
        <f>SUM($AD$598:AD1017)</f>
        <v>573859.03418928315</v>
      </c>
      <c r="AJ1017" s="38">
        <f>SUM($AE$598:AE1017)</f>
        <v>1784378.5248240875</v>
      </c>
      <c r="AK1017" s="38">
        <f t="shared" si="177"/>
        <v>401701.32393249817</v>
      </c>
    </row>
    <row r="1018" spans="2:37" x14ac:dyDescent="0.3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178"/>
        <v>0</v>
      </c>
      <c r="G1018" s="17">
        <f t="shared" si="179"/>
        <v>0</v>
      </c>
      <c r="S1018">
        <f t="shared" si="169"/>
        <v>1</v>
      </c>
      <c r="T1018" t="str">
        <f t="shared" si="170"/>
        <v/>
      </c>
      <c r="U1018">
        <f t="shared" si="171"/>
        <v>0</v>
      </c>
      <c r="W1018">
        <f t="shared" si="172"/>
        <v>0</v>
      </c>
      <c r="X1018">
        <f t="shared" si="173"/>
        <v>135.9666</v>
      </c>
      <c r="Y1018">
        <f t="shared" si="174"/>
        <v>0</v>
      </c>
      <c r="Z1018">
        <f>Table1[[#This Row],[Accel (N)]]+Table1[[#This Row],[RR (N)]]+Table1[[#This Row],[Aero Drag (N)]]</f>
        <v>135.9666</v>
      </c>
      <c r="AA1018">
        <f>Table1[[#This Row],[Total (N)]]*((E1018/3.6)/1000)</f>
        <v>0</v>
      </c>
      <c r="AB1018">
        <f>Table1[[#This Row],[Power (kW)]]*1000</f>
        <v>0</v>
      </c>
      <c r="AC1018">
        <f>(Table1[[#This Row],[Power (kW)]]*1000)*D1018</f>
        <v>0</v>
      </c>
      <c r="AD1018" s="25">
        <f t="shared" si="175"/>
        <v>0</v>
      </c>
      <c r="AE1018" s="25">
        <f t="shared" si="176"/>
        <v>0</v>
      </c>
      <c r="AF1018" s="25">
        <f>SUM($AD$8:AD1018)</f>
        <v>956945.92429955862</v>
      </c>
      <c r="AG1018" s="25">
        <f>SUM($AE$8:AE1018)</f>
        <v>2741005.2262936104</v>
      </c>
      <c r="AH1018" s="25"/>
      <c r="AI1018" s="38">
        <f>SUM($AD$598:AD1018)</f>
        <v>573859.03418928315</v>
      </c>
      <c r="AJ1018" s="38">
        <f>SUM($AE$598:AE1018)</f>
        <v>1784378.5248240875</v>
      </c>
      <c r="AK1018" s="38">
        <f t="shared" si="177"/>
        <v>401701.32393249817</v>
      </c>
    </row>
    <row r="1019" spans="2:37" x14ac:dyDescent="0.3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178"/>
        <v>0</v>
      </c>
      <c r="G1019" s="17">
        <f t="shared" si="179"/>
        <v>0</v>
      </c>
      <c r="S1019">
        <f t="shared" si="169"/>
        <v>1</v>
      </c>
      <c r="T1019" t="str">
        <f t="shared" si="170"/>
        <v/>
      </c>
      <c r="U1019">
        <f t="shared" si="171"/>
        <v>0</v>
      </c>
      <c r="W1019">
        <f t="shared" si="172"/>
        <v>0</v>
      </c>
      <c r="X1019">
        <f t="shared" si="173"/>
        <v>135.9666</v>
      </c>
      <c r="Y1019">
        <f t="shared" si="174"/>
        <v>0</v>
      </c>
      <c r="Z1019">
        <f>Table1[[#This Row],[Accel (N)]]+Table1[[#This Row],[RR (N)]]+Table1[[#This Row],[Aero Drag (N)]]</f>
        <v>135.9666</v>
      </c>
      <c r="AA1019">
        <f>Table1[[#This Row],[Total (N)]]*((E1019/3.6)/1000)</f>
        <v>0</v>
      </c>
      <c r="AB1019">
        <f>Table1[[#This Row],[Power (kW)]]*1000</f>
        <v>0</v>
      </c>
      <c r="AC1019">
        <f>(Table1[[#This Row],[Power (kW)]]*1000)*D1019</f>
        <v>0</v>
      </c>
      <c r="AD1019" s="25">
        <f t="shared" si="175"/>
        <v>0</v>
      </c>
      <c r="AE1019" s="25">
        <f t="shared" si="176"/>
        <v>0</v>
      </c>
      <c r="AF1019" s="25">
        <f>SUM($AD$8:AD1019)</f>
        <v>956945.92429955862</v>
      </c>
      <c r="AG1019" s="25">
        <f>SUM($AE$8:AE1019)</f>
        <v>2741005.2262936104</v>
      </c>
      <c r="AH1019" s="25"/>
      <c r="AI1019" s="38">
        <f>SUM($AD$598:AD1019)</f>
        <v>573859.03418928315</v>
      </c>
      <c r="AJ1019" s="38">
        <f>SUM($AE$598:AE1019)</f>
        <v>1784378.5248240875</v>
      </c>
      <c r="AK1019" s="38">
        <f t="shared" si="177"/>
        <v>401701.32393249817</v>
      </c>
    </row>
    <row r="1020" spans="2:37" x14ac:dyDescent="0.3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178"/>
        <v>0</v>
      </c>
      <c r="G1020" s="17">
        <f t="shared" si="179"/>
        <v>0</v>
      </c>
      <c r="S1020">
        <f t="shared" si="169"/>
        <v>1</v>
      </c>
      <c r="T1020" t="str">
        <f t="shared" si="170"/>
        <v/>
      </c>
      <c r="U1020">
        <f t="shared" si="171"/>
        <v>0</v>
      </c>
      <c r="W1020">
        <f t="shared" si="172"/>
        <v>0</v>
      </c>
      <c r="X1020">
        <f t="shared" si="173"/>
        <v>135.9666</v>
      </c>
      <c r="Y1020">
        <f t="shared" si="174"/>
        <v>0</v>
      </c>
      <c r="Z1020">
        <f>Table1[[#This Row],[Accel (N)]]+Table1[[#This Row],[RR (N)]]+Table1[[#This Row],[Aero Drag (N)]]</f>
        <v>135.9666</v>
      </c>
      <c r="AA1020">
        <f>Table1[[#This Row],[Total (N)]]*((E1020/3.6)/1000)</f>
        <v>0</v>
      </c>
      <c r="AB1020">
        <f>Table1[[#This Row],[Power (kW)]]*1000</f>
        <v>0</v>
      </c>
      <c r="AC1020">
        <f>(Table1[[#This Row],[Power (kW)]]*1000)*D1020</f>
        <v>0</v>
      </c>
      <c r="AD1020" s="25">
        <f t="shared" si="175"/>
        <v>0</v>
      </c>
      <c r="AE1020" s="25">
        <f t="shared" si="176"/>
        <v>0</v>
      </c>
      <c r="AF1020" s="25">
        <f>SUM($AD$8:AD1020)</f>
        <v>956945.92429955862</v>
      </c>
      <c r="AG1020" s="25">
        <f>SUM($AE$8:AE1020)</f>
        <v>2741005.2262936104</v>
      </c>
      <c r="AH1020" s="25"/>
      <c r="AI1020" s="38">
        <f>SUM($AD$598:AD1020)</f>
        <v>573859.03418928315</v>
      </c>
      <c r="AJ1020" s="38">
        <f>SUM($AE$598:AE1020)</f>
        <v>1784378.5248240875</v>
      </c>
      <c r="AK1020" s="38">
        <f t="shared" si="177"/>
        <v>401701.32393249817</v>
      </c>
    </row>
    <row r="1021" spans="2:37" x14ac:dyDescent="0.3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178"/>
        <v>0</v>
      </c>
      <c r="G1021" s="17">
        <f t="shared" si="179"/>
        <v>0</v>
      </c>
      <c r="S1021">
        <f t="shared" si="169"/>
        <v>1</v>
      </c>
      <c r="T1021" t="str">
        <f t="shared" si="170"/>
        <v/>
      </c>
      <c r="U1021">
        <f t="shared" si="171"/>
        <v>0</v>
      </c>
      <c r="W1021">
        <f t="shared" si="172"/>
        <v>0</v>
      </c>
      <c r="X1021">
        <f t="shared" si="173"/>
        <v>135.9666</v>
      </c>
      <c r="Y1021">
        <f t="shared" si="174"/>
        <v>0</v>
      </c>
      <c r="Z1021">
        <f>Table1[[#This Row],[Accel (N)]]+Table1[[#This Row],[RR (N)]]+Table1[[#This Row],[Aero Drag (N)]]</f>
        <v>135.9666</v>
      </c>
      <c r="AA1021">
        <f>Table1[[#This Row],[Total (N)]]*((E1021/3.6)/1000)</f>
        <v>0</v>
      </c>
      <c r="AB1021">
        <f>Table1[[#This Row],[Power (kW)]]*1000</f>
        <v>0</v>
      </c>
      <c r="AC1021">
        <f>(Table1[[#This Row],[Power (kW)]]*1000)*D1021</f>
        <v>0</v>
      </c>
      <c r="AD1021" s="25">
        <f t="shared" si="175"/>
        <v>0</v>
      </c>
      <c r="AE1021" s="25">
        <f t="shared" si="176"/>
        <v>0</v>
      </c>
      <c r="AF1021" s="25">
        <f>SUM($AD$8:AD1021)</f>
        <v>956945.92429955862</v>
      </c>
      <c r="AG1021" s="25">
        <f>SUM($AE$8:AE1021)</f>
        <v>2741005.2262936104</v>
      </c>
      <c r="AH1021" s="25"/>
      <c r="AI1021" s="38">
        <f>SUM($AD$598:AD1021)</f>
        <v>573859.03418928315</v>
      </c>
      <c r="AJ1021" s="38">
        <f>SUM($AE$598:AE1021)</f>
        <v>1784378.5248240875</v>
      </c>
      <c r="AK1021" s="38">
        <f t="shared" si="177"/>
        <v>401701.32393249817</v>
      </c>
    </row>
    <row r="1022" spans="2:37" x14ac:dyDescent="0.3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178"/>
        <v>0</v>
      </c>
      <c r="G1022" s="17">
        <f t="shared" si="179"/>
        <v>0</v>
      </c>
      <c r="S1022">
        <f t="shared" si="169"/>
        <v>1</v>
      </c>
      <c r="T1022" t="str">
        <f t="shared" si="170"/>
        <v/>
      </c>
      <c r="U1022">
        <f t="shared" si="171"/>
        <v>0</v>
      </c>
      <c r="W1022">
        <f t="shared" si="172"/>
        <v>0</v>
      </c>
      <c r="X1022">
        <f t="shared" si="173"/>
        <v>135.9666</v>
      </c>
      <c r="Y1022">
        <f t="shared" si="174"/>
        <v>0</v>
      </c>
      <c r="Z1022">
        <f>Table1[[#This Row],[Accel (N)]]+Table1[[#This Row],[RR (N)]]+Table1[[#This Row],[Aero Drag (N)]]</f>
        <v>135.9666</v>
      </c>
      <c r="AA1022">
        <f>Table1[[#This Row],[Total (N)]]*((E1022/3.6)/1000)</f>
        <v>0</v>
      </c>
      <c r="AB1022">
        <f>Table1[[#This Row],[Power (kW)]]*1000</f>
        <v>0</v>
      </c>
      <c r="AC1022">
        <f>(Table1[[#This Row],[Power (kW)]]*1000)*D1022</f>
        <v>0</v>
      </c>
      <c r="AD1022" s="25">
        <f t="shared" si="175"/>
        <v>0</v>
      </c>
      <c r="AE1022" s="25">
        <f t="shared" si="176"/>
        <v>0</v>
      </c>
      <c r="AF1022" s="25">
        <f>SUM($AD$8:AD1022)</f>
        <v>956945.92429955862</v>
      </c>
      <c r="AG1022" s="25">
        <f>SUM($AE$8:AE1022)</f>
        <v>2741005.2262936104</v>
      </c>
      <c r="AH1022" s="25"/>
      <c r="AI1022" s="38">
        <f>SUM($AD$598:AD1022)</f>
        <v>573859.03418928315</v>
      </c>
      <c r="AJ1022" s="38">
        <f>SUM($AE$598:AE1022)</f>
        <v>1784378.5248240875</v>
      </c>
      <c r="AK1022" s="38">
        <f t="shared" si="177"/>
        <v>401701.32393249817</v>
      </c>
    </row>
    <row r="1023" spans="2:37" x14ac:dyDescent="0.3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178"/>
        <v>0</v>
      </c>
      <c r="G1023" s="17">
        <f t="shared" si="179"/>
        <v>0</v>
      </c>
      <c r="S1023">
        <f t="shared" si="169"/>
        <v>1</v>
      </c>
      <c r="T1023" t="str">
        <f t="shared" si="170"/>
        <v/>
      </c>
      <c r="U1023">
        <f t="shared" si="171"/>
        <v>0</v>
      </c>
      <c r="W1023">
        <f t="shared" si="172"/>
        <v>0</v>
      </c>
      <c r="X1023">
        <f t="shared" si="173"/>
        <v>135.9666</v>
      </c>
      <c r="Y1023">
        <f t="shared" si="174"/>
        <v>0</v>
      </c>
      <c r="Z1023">
        <f>Table1[[#This Row],[Accel (N)]]+Table1[[#This Row],[RR (N)]]+Table1[[#This Row],[Aero Drag (N)]]</f>
        <v>135.9666</v>
      </c>
      <c r="AA1023">
        <f>Table1[[#This Row],[Total (N)]]*((E1023/3.6)/1000)</f>
        <v>0</v>
      </c>
      <c r="AB1023">
        <f>Table1[[#This Row],[Power (kW)]]*1000</f>
        <v>0</v>
      </c>
      <c r="AC1023">
        <f>(Table1[[#This Row],[Power (kW)]]*1000)*D1023</f>
        <v>0</v>
      </c>
      <c r="AD1023" s="25">
        <f t="shared" si="175"/>
        <v>0</v>
      </c>
      <c r="AE1023" s="25">
        <f t="shared" si="176"/>
        <v>0</v>
      </c>
      <c r="AF1023" s="25">
        <f>SUM($AD$8:AD1023)</f>
        <v>956945.92429955862</v>
      </c>
      <c r="AG1023" s="25">
        <f>SUM($AE$8:AE1023)</f>
        <v>2741005.2262936104</v>
      </c>
      <c r="AH1023" s="25"/>
      <c r="AI1023" s="38">
        <f>SUM($AD$598:AD1023)</f>
        <v>573859.03418928315</v>
      </c>
      <c r="AJ1023" s="38">
        <f>SUM($AE$598:AE1023)</f>
        <v>1784378.5248240875</v>
      </c>
      <c r="AK1023" s="38">
        <f t="shared" si="177"/>
        <v>401701.32393249817</v>
      </c>
    </row>
    <row r="1024" spans="2:37" x14ac:dyDescent="0.3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178"/>
        <v>0</v>
      </c>
      <c r="G1024" s="17">
        <f t="shared" si="179"/>
        <v>0</v>
      </c>
      <c r="S1024">
        <f t="shared" si="169"/>
        <v>1</v>
      </c>
      <c r="T1024" t="str">
        <f t="shared" si="170"/>
        <v/>
      </c>
      <c r="U1024">
        <f t="shared" si="171"/>
        <v>0</v>
      </c>
      <c r="W1024">
        <f t="shared" si="172"/>
        <v>0</v>
      </c>
      <c r="X1024">
        <f t="shared" si="173"/>
        <v>135.9666</v>
      </c>
      <c r="Y1024">
        <f t="shared" si="174"/>
        <v>0</v>
      </c>
      <c r="Z1024">
        <f>Table1[[#This Row],[Accel (N)]]+Table1[[#This Row],[RR (N)]]+Table1[[#This Row],[Aero Drag (N)]]</f>
        <v>135.9666</v>
      </c>
      <c r="AA1024">
        <f>Table1[[#This Row],[Total (N)]]*((E1024/3.6)/1000)</f>
        <v>0</v>
      </c>
      <c r="AB1024">
        <f>Table1[[#This Row],[Power (kW)]]*1000</f>
        <v>0</v>
      </c>
      <c r="AC1024">
        <f>(Table1[[#This Row],[Power (kW)]]*1000)*D1024</f>
        <v>0</v>
      </c>
      <c r="AD1024" s="25">
        <f t="shared" si="175"/>
        <v>0</v>
      </c>
      <c r="AE1024" s="25">
        <f t="shared" si="176"/>
        <v>0</v>
      </c>
      <c r="AF1024" s="25">
        <f>SUM($AD$8:AD1024)</f>
        <v>956945.92429955862</v>
      </c>
      <c r="AG1024" s="25">
        <f>SUM($AE$8:AE1024)</f>
        <v>2741005.2262936104</v>
      </c>
      <c r="AH1024" s="25"/>
      <c r="AI1024" s="38">
        <f>SUM($AD$598:AD1024)</f>
        <v>573859.03418928315</v>
      </c>
      <c r="AJ1024" s="38">
        <f>SUM($AE$598:AE1024)</f>
        <v>1784378.5248240875</v>
      </c>
      <c r="AK1024" s="38">
        <f t="shared" si="177"/>
        <v>401701.32393249817</v>
      </c>
    </row>
    <row r="1025" spans="2:37" x14ac:dyDescent="0.3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178"/>
        <v>0</v>
      </c>
      <c r="G1025" s="17">
        <f t="shared" si="179"/>
        <v>0</v>
      </c>
      <c r="S1025">
        <f t="shared" si="169"/>
        <v>1</v>
      </c>
      <c r="T1025" t="str">
        <f t="shared" si="170"/>
        <v/>
      </c>
      <c r="U1025">
        <f t="shared" si="171"/>
        <v>0</v>
      </c>
      <c r="W1025">
        <f t="shared" si="172"/>
        <v>0</v>
      </c>
      <c r="X1025">
        <f t="shared" si="173"/>
        <v>135.9666</v>
      </c>
      <c r="Y1025">
        <f t="shared" si="174"/>
        <v>0</v>
      </c>
      <c r="Z1025">
        <f>Table1[[#This Row],[Accel (N)]]+Table1[[#This Row],[RR (N)]]+Table1[[#This Row],[Aero Drag (N)]]</f>
        <v>135.9666</v>
      </c>
      <c r="AA1025">
        <f>Table1[[#This Row],[Total (N)]]*((E1025/3.6)/1000)</f>
        <v>0</v>
      </c>
      <c r="AB1025">
        <f>Table1[[#This Row],[Power (kW)]]*1000</f>
        <v>0</v>
      </c>
      <c r="AC1025">
        <f>(Table1[[#This Row],[Power (kW)]]*1000)*D1025</f>
        <v>0</v>
      </c>
      <c r="AD1025" s="25">
        <f t="shared" si="175"/>
        <v>0</v>
      </c>
      <c r="AE1025" s="25">
        <f t="shared" si="176"/>
        <v>0</v>
      </c>
      <c r="AF1025" s="25">
        <f>SUM($AD$8:AD1025)</f>
        <v>956945.92429955862</v>
      </c>
      <c r="AG1025" s="25">
        <f>SUM($AE$8:AE1025)</f>
        <v>2741005.2262936104</v>
      </c>
      <c r="AH1025" s="25"/>
      <c r="AI1025" s="38">
        <f>SUM($AD$598:AD1025)</f>
        <v>573859.03418928315</v>
      </c>
      <c r="AJ1025" s="38">
        <f>SUM($AE$598:AE1025)</f>
        <v>1784378.5248240875</v>
      </c>
      <c r="AK1025" s="38">
        <f t="shared" si="177"/>
        <v>401701.32393249817</v>
      </c>
    </row>
    <row r="1026" spans="2:37" x14ac:dyDescent="0.3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178"/>
        <v>0</v>
      </c>
      <c r="G1026" s="17">
        <f t="shared" si="179"/>
        <v>0</v>
      </c>
      <c r="S1026">
        <f t="shared" si="169"/>
        <v>1</v>
      </c>
      <c r="T1026" t="str">
        <f t="shared" si="170"/>
        <v/>
      </c>
      <c r="U1026">
        <f t="shared" si="171"/>
        <v>0</v>
      </c>
      <c r="W1026">
        <f t="shared" si="172"/>
        <v>0</v>
      </c>
      <c r="X1026">
        <f t="shared" si="173"/>
        <v>135.9666</v>
      </c>
      <c r="Y1026">
        <f t="shared" si="174"/>
        <v>0</v>
      </c>
      <c r="Z1026">
        <f>Table1[[#This Row],[Accel (N)]]+Table1[[#This Row],[RR (N)]]+Table1[[#This Row],[Aero Drag (N)]]</f>
        <v>135.9666</v>
      </c>
      <c r="AA1026">
        <f>Table1[[#This Row],[Total (N)]]*((E1026/3.6)/1000)</f>
        <v>0</v>
      </c>
      <c r="AB1026">
        <f>Table1[[#This Row],[Power (kW)]]*1000</f>
        <v>0</v>
      </c>
      <c r="AC1026">
        <f>(Table1[[#This Row],[Power (kW)]]*1000)*D1026</f>
        <v>0</v>
      </c>
      <c r="AD1026" s="25">
        <f t="shared" si="175"/>
        <v>0</v>
      </c>
      <c r="AE1026" s="25">
        <f t="shared" si="176"/>
        <v>0</v>
      </c>
      <c r="AF1026" s="25">
        <f>SUM($AD$8:AD1026)</f>
        <v>956945.92429955862</v>
      </c>
      <c r="AG1026" s="25">
        <f>SUM($AE$8:AE1026)</f>
        <v>2741005.2262936104</v>
      </c>
      <c r="AH1026" s="25"/>
      <c r="AI1026" s="38">
        <f>SUM($AD$598:AD1026)</f>
        <v>573859.03418928315</v>
      </c>
      <c r="AJ1026" s="38">
        <f>SUM($AE$598:AE1026)</f>
        <v>1784378.5248240875</v>
      </c>
      <c r="AK1026" s="38">
        <f t="shared" si="177"/>
        <v>401701.32393249817</v>
      </c>
    </row>
    <row r="1027" spans="2:37" x14ac:dyDescent="0.3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178"/>
        <v>0</v>
      </c>
      <c r="G1027" s="17">
        <f t="shared" si="179"/>
        <v>0</v>
      </c>
      <c r="S1027">
        <f t="shared" si="169"/>
        <v>1</v>
      </c>
      <c r="T1027" t="str">
        <f t="shared" si="170"/>
        <v/>
      </c>
      <c r="U1027">
        <f t="shared" si="171"/>
        <v>0</v>
      </c>
      <c r="W1027">
        <f t="shared" si="172"/>
        <v>0</v>
      </c>
      <c r="X1027">
        <f t="shared" si="173"/>
        <v>135.9666</v>
      </c>
      <c r="Y1027">
        <f t="shared" si="174"/>
        <v>0</v>
      </c>
      <c r="Z1027">
        <f>Table1[[#This Row],[Accel (N)]]+Table1[[#This Row],[RR (N)]]+Table1[[#This Row],[Aero Drag (N)]]</f>
        <v>135.9666</v>
      </c>
      <c r="AA1027">
        <f>Table1[[#This Row],[Total (N)]]*((E1027/3.6)/1000)</f>
        <v>0</v>
      </c>
      <c r="AB1027">
        <f>Table1[[#This Row],[Power (kW)]]*1000</f>
        <v>0</v>
      </c>
      <c r="AC1027">
        <f>(Table1[[#This Row],[Power (kW)]]*1000)*D1027</f>
        <v>0</v>
      </c>
      <c r="AD1027" s="25">
        <f t="shared" si="175"/>
        <v>0</v>
      </c>
      <c r="AE1027" s="25">
        <f t="shared" si="176"/>
        <v>0</v>
      </c>
      <c r="AF1027" s="25">
        <f>SUM($AD$8:AD1027)</f>
        <v>956945.92429955862</v>
      </c>
      <c r="AG1027" s="25">
        <f>SUM($AE$8:AE1027)</f>
        <v>2741005.2262936104</v>
      </c>
      <c r="AH1027" s="25"/>
      <c r="AI1027" s="38">
        <f>SUM($AD$598:AD1027)</f>
        <v>573859.03418928315</v>
      </c>
      <c r="AJ1027" s="38">
        <f>SUM($AE$598:AE1027)</f>
        <v>1784378.5248240875</v>
      </c>
      <c r="AK1027" s="38">
        <f t="shared" si="177"/>
        <v>401701.32393249817</v>
      </c>
    </row>
    <row r="1028" spans="2:37" x14ac:dyDescent="0.3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178"/>
        <v>0</v>
      </c>
      <c r="G1028" s="17">
        <f t="shared" si="179"/>
        <v>0</v>
      </c>
      <c r="S1028">
        <f t="shared" si="169"/>
        <v>1</v>
      </c>
      <c r="T1028" t="str">
        <f t="shared" si="170"/>
        <v/>
      </c>
      <c r="U1028">
        <f t="shared" si="171"/>
        <v>0</v>
      </c>
      <c r="W1028">
        <f t="shared" si="172"/>
        <v>0</v>
      </c>
      <c r="X1028">
        <f t="shared" si="173"/>
        <v>135.9666</v>
      </c>
      <c r="Y1028">
        <f t="shared" si="174"/>
        <v>0</v>
      </c>
      <c r="Z1028">
        <f>Table1[[#This Row],[Accel (N)]]+Table1[[#This Row],[RR (N)]]+Table1[[#This Row],[Aero Drag (N)]]</f>
        <v>135.9666</v>
      </c>
      <c r="AA1028">
        <f>Table1[[#This Row],[Total (N)]]*((E1028/3.6)/1000)</f>
        <v>0</v>
      </c>
      <c r="AB1028">
        <f>Table1[[#This Row],[Power (kW)]]*1000</f>
        <v>0</v>
      </c>
      <c r="AC1028">
        <f>(Table1[[#This Row],[Power (kW)]]*1000)*D1028</f>
        <v>0</v>
      </c>
      <c r="AD1028" s="25">
        <f t="shared" si="175"/>
        <v>0</v>
      </c>
      <c r="AE1028" s="25">
        <f t="shared" si="176"/>
        <v>0</v>
      </c>
      <c r="AF1028" s="25">
        <f>SUM($AD$8:AD1028)</f>
        <v>956945.92429955862</v>
      </c>
      <c r="AG1028" s="25">
        <f>SUM($AE$8:AE1028)</f>
        <v>2741005.2262936104</v>
      </c>
      <c r="AH1028" s="25"/>
      <c r="AI1028" s="38">
        <f>SUM($AD$598:AD1028)</f>
        <v>573859.03418928315</v>
      </c>
      <c r="AJ1028" s="38">
        <f>SUM($AE$598:AE1028)</f>
        <v>1784378.5248240875</v>
      </c>
      <c r="AK1028" s="38">
        <f t="shared" si="177"/>
        <v>401701.32393249817</v>
      </c>
    </row>
    <row r="1029" spans="2:37" x14ac:dyDescent="0.3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178"/>
        <v>0</v>
      </c>
      <c r="G1029" s="17">
        <f t="shared" si="179"/>
        <v>0</v>
      </c>
      <c r="S1029">
        <f t="shared" si="169"/>
        <v>1</v>
      </c>
      <c r="T1029" t="str">
        <f t="shared" si="170"/>
        <v/>
      </c>
      <c r="U1029">
        <f t="shared" si="171"/>
        <v>0</v>
      </c>
      <c r="W1029">
        <f t="shared" si="172"/>
        <v>0</v>
      </c>
      <c r="X1029">
        <f t="shared" si="173"/>
        <v>135.9666</v>
      </c>
      <c r="Y1029">
        <f t="shared" si="174"/>
        <v>0</v>
      </c>
      <c r="Z1029">
        <f>Table1[[#This Row],[Accel (N)]]+Table1[[#This Row],[RR (N)]]+Table1[[#This Row],[Aero Drag (N)]]</f>
        <v>135.9666</v>
      </c>
      <c r="AA1029">
        <f>Table1[[#This Row],[Total (N)]]*((E1029/3.6)/1000)</f>
        <v>0</v>
      </c>
      <c r="AB1029">
        <f>Table1[[#This Row],[Power (kW)]]*1000</f>
        <v>0</v>
      </c>
      <c r="AC1029">
        <f>(Table1[[#This Row],[Power (kW)]]*1000)*D1029</f>
        <v>0</v>
      </c>
      <c r="AD1029" s="25">
        <f t="shared" si="175"/>
        <v>0</v>
      </c>
      <c r="AE1029" s="25">
        <f t="shared" si="176"/>
        <v>0</v>
      </c>
      <c r="AF1029" s="25">
        <f>SUM($AD$8:AD1029)</f>
        <v>956945.92429955862</v>
      </c>
      <c r="AG1029" s="25">
        <f>SUM($AE$8:AE1029)</f>
        <v>2741005.2262936104</v>
      </c>
      <c r="AH1029" s="25"/>
      <c r="AI1029" s="38">
        <f>SUM($AD$598:AD1029)</f>
        <v>573859.03418928315</v>
      </c>
      <c r="AJ1029" s="38">
        <f>SUM($AE$598:AE1029)</f>
        <v>1784378.5248240875</v>
      </c>
      <c r="AK1029" s="38">
        <f t="shared" si="177"/>
        <v>401701.32393249817</v>
      </c>
    </row>
    <row r="1030" spans="2:37" x14ac:dyDescent="0.3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178"/>
        <v>0</v>
      </c>
      <c r="G1030" s="17">
        <f t="shared" si="179"/>
        <v>0</v>
      </c>
      <c r="S1030">
        <f t="shared" si="169"/>
        <v>1</v>
      </c>
      <c r="T1030" t="str">
        <f t="shared" si="170"/>
        <v/>
      </c>
      <c r="U1030">
        <f t="shared" si="171"/>
        <v>0</v>
      </c>
      <c r="V1030" t="s">
        <v>79</v>
      </c>
      <c r="W1030">
        <f t="shared" si="172"/>
        <v>0</v>
      </c>
      <c r="X1030">
        <f t="shared" si="173"/>
        <v>135.9666</v>
      </c>
      <c r="Y1030">
        <f t="shared" si="174"/>
        <v>0</v>
      </c>
      <c r="Z1030">
        <f>Table1[[#This Row],[Accel (N)]]+Table1[[#This Row],[RR (N)]]+Table1[[#This Row],[Aero Drag (N)]]</f>
        <v>135.9666</v>
      </c>
      <c r="AA1030">
        <f>Table1[[#This Row],[Total (N)]]*((E1030/3.6)/1000)</f>
        <v>0</v>
      </c>
      <c r="AB1030">
        <f>Table1[[#This Row],[Power (kW)]]*1000</f>
        <v>0</v>
      </c>
      <c r="AC1030">
        <f>(Table1[[#This Row],[Power (kW)]]*1000)*D1030</f>
        <v>0</v>
      </c>
      <c r="AD1030" s="25">
        <f t="shared" si="175"/>
        <v>0</v>
      </c>
      <c r="AE1030" s="25">
        <f t="shared" si="176"/>
        <v>0</v>
      </c>
      <c r="AF1030" s="25">
        <f>SUM($AD$8:AD1030)</f>
        <v>956945.92429955862</v>
      </c>
      <c r="AG1030" s="25">
        <f>SUM($AE$8:AE1030)</f>
        <v>2741005.2262936104</v>
      </c>
      <c r="AH1030" s="25"/>
      <c r="AI1030" s="38">
        <f>SUM($AD$598:AD1030)</f>
        <v>573859.03418928315</v>
      </c>
      <c r="AJ1030" s="38">
        <f>SUM($AE$598:AE1030)</f>
        <v>1784378.5248240875</v>
      </c>
      <c r="AK1030" s="38">
        <f t="shared" si="177"/>
        <v>401701.32393249817</v>
      </c>
    </row>
    <row r="1031" spans="2:37" x14ac:dyDescent="0.3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178"/>
        <v>0</v>
      </c>
      <c r="G1031" s="17">
        <f t="shared" si="179"/>
        <v>0</v>
      </c>
      <c r="S1031">
        <f t="shared" si="169"/>
        <v>1</v>
      </c>
      <c r="T1031" t="str">
        <f t="shared" si="170"/>
        <v/>
      </c>
      <c r="U1031">
        <f t="shared" si="171"/>
        <v>0</v>
      </c>
      <c r="V1031" t="s">
        <v>80</v>
      </c>
      <c r="W1031">
        <f t="shared" si="172"/>
        <v>0</v>
      </c>
      <c r="X1031">
        <f t="shared" si="173"/>
        <v>135.9666</v>
      </c>
      <c r="Y1031">
        <f t="shared" si="174"/>
        <v>0</v>
      </c>
      <c r="Z1031">
        <f>Table1[[#This Row],[Accel (N)]]+Table1[[#This Row],[RR (N)]]+Table1[[#This Row],[Aero Drag (N)]]</f>
        <v>135.9666</v>
      </c>
      <c r="AA1031">
        <f>Table1[[#This Row],[Total (N)]]*((E1031/3.6)/1000)</f>
        <v>0</v>
      </c>
      <c r="AB1031">
        <f>Table1[[#This Row],[Power (kW)]]*1000</f>
        <v>0</v>
      </c>
      <c r="AC1031">
        <f>(Table1[[#This Row],[Power (kW)]]*1000)*D1031</f>
        <v>0</v>
      </c>
      <c r="AD1031" s="25">
        <f t="shared" si="175"/>
        <v>0</v>
      </c>
      <c r="AE1031" s="25">
        <f t="shared" si="176"/>
        <v>0</v>
      </c>
      <c r="AF1031" s="25">
        <f>SUM($AD$8:AD1031)</f>
        <v>956945.92429955862</v>
      </c>
      <c r="AG1031" s="25">
        <f>SUM($AE$8:AE1031)</f>
        <v>2741005.2262936104</v>
      </c>
      <c r="AH1031" s="25"/>
      <c r="AI1031" s="39">
        <f>SUM($AD$1031:AD1031)</f>
        <v>0</v>
      </c>
      <c r="AJ1031" s="39">
        <f>SUM($AE$1031:AE1031)</f>
        <v>0</v>
      </c>
      <c r="AK1031" s="39">
        <f t="shared" si="177"/>
        <v>0</v>
      </c>
    </row>
    <row r="1032" spans="2:37" x14ac:dyDescent="0.3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178"/>
        <v>0</v>
      </c>
      <c r="G1032" s="17">
        <f t="shared" si="179"/>
        <v>0</v>
      </c>
      <c r="S1032">
        <f t="shared" ref="S1032:S1095" si="180">IF(E1032&lt;1,1,0)</f>
        <v>1</v>
      </c>
      <c r="T1032" t="str">
        <f t="shared" ref="T1032:T1095" si="181">IF(S1032=1,"",E1032)</f>
        <v/>
      </c>
      <c r="U1032">
        <f t="shared" ref="U1032:U1095" si="182">E1032/3.6</f>
        <v>0</v>
      </c>
      <c r="W1032">
        <f t="shared" ref="W1032:W1095" si="183">$J$17*F1032</f>
        <v>0</v>
      </c>
      <c r="X1032">
        <f t="shared" ref="X1032:X1095" si="184">$J$17*9.81*$J$18</f>
        <v>135.9666</v>
      </c>
      <c r="Y1032">
        <f t="shared" ref="Y1032:Y1095" si="185">0.5*$J$14*$J$21*1.29^2*(E1032/3.6)^2</f>
        <v>0</v>
      </c>
      <c r="Z1032">
        <f>Table1[[#This Row],[Accel (N)]]+Table1[[#This Row],[RR (N)]]+Table1[[#This Row],[Aero Drag (N)]]</f>
        <v>135.9666</v>
      </c>
      <c r="AA1032">
        <f>Table1[[#This Row],[Total (N)]]*((E1032/3.6)/1000)</f>
        <v>0</v>
      </c>
      <c r="AB1032">
        <f>Table1[[#This Row],[Power (kW)]]*1000</f>
        <v>0</v>
      </c>
      <c r="AC1032">
        <f>(Table1[[#This Row],[Power (kW)]]*1000)*D1032</f>
        <v>0</v>
      </c>
      <c r="AD1032" s="25">
        <f t="shared" ref="AD1032:AD1095" si="186">IF(AB1032&lt;0, AB1032, 0) *-1</f>
        <v>0</v>
      </c>
      <c r="AE1032" s="25">
        <f t="shared" ref="AE1032:AE1095" si="187">IF(AB1032&gt;0, AB1032, 0)</f>
        <v>0</v>
      </c>
      <c r="AF1032" s="25">
        <f>SUM($AD$8:AD1032)</f>
        <v>956945.92429955862</v>
      </c>
      <c r="AG1032" s="25">
        <f>SUM($AE$8:AE1032)</f>
        <v>2741005.2262936104</v>
      </c>
      <c r="AH1032" s="25"/>
      <c r="AI1032" s="39">
        <f>SUM($AD$1031:AD1032)</f>
        <v>0</v>
      </c>
      <c r="AJ1032" s="39">
        <f>SUM($AE$1031:AE1032)</f>
        <v>0</v>
      </c>
      <c r="AK1032" s="39">
        <f t="shared" si="177"/>
        <v>0</v>
      </c>
    </row>
    <row r="1033" spans="2:37" x14ac:dyDescent="0.3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178"/>
        <v>0</v>
      </c>
      <c r="G1033" s="17">
        <f t="shared" si="179"/>
        <v>0</v>
      </c>
      <c r="S1033">
        <f t="shared" si="180"/>
        <v>1</v>
      </c>
      <c r="T1033" t="str">
        <f t="shared" si="181"/>
        <v/>
      </c>
      <c r="U1033">
        <f t="shared" si="182"/>
        <v>0</v>
      </c>
      <c r="W1033">
        <f t="shared" si="183"/>
        <v>0</v>
      </c>
      <c r="X1033">
        <f t="shared" si="184"/>
        <v>135.9666</v>
      </c>
      <c r="Y1033">
        <f t="shared" si="185"/>
        <v>0</v>
      </c>
      <c r="Z1033">
        <f>Table1[[#This Row],[Accel (N)]]+Table1[[#This Row],[RR (N)]]+Table1[[#This Row],[Aero Drag (N)]]</f>
        <v>135.9666</v>
      </c>
      <c r="AA1033">
        <f>Table1[[#This Row],[Total (N)]]*((E1033/3.6)/1000)</f>
        <v>0</v>
      </c>
      <c r="AB1033">
        <f>Table1[[#This Row],[Power (kW)]]*1000</f>
        <v>0</v>
      </c>
      <c r="AC1033">
        <f>(Table1[[#This Row],[Power (kW)]]*1000)*D1033</f>
        <v>0</v>
      </c>
      <c r="AD1033" s="25">
        <f t="shared" si="186"/>
        <v>0</v>
      </c>
      <c r="AE1033" s="25">
        <f t="shared" si="187"/>
        <v>0</v>
      </c>
      <c r="AF1033" s="25">
        <f>SUM($AD$8:AD1033)</f>
        <v>956945.92429955862</v>
      </c>
      <c r="AG1033" s="25">
        <f>SUM($AE$8:AE1033)</f>
        <v>2741005.2262936104</v>
      </c>
      <c r="AH1033" s="25"/>
      <c r="AI1033" s="39">
        <f>SUM($AD$1031:AD1033)</f>
        <v>0</v>
      </c>
      <c r="AJ1033" s="39">
        <f>SUM($AE$1031:AE1033)</f>
        <v>0</v>
      </c>
      <c r="AK1033" s="39">
        <f t="shared" ref="AK1033:AK1096" si="188">AI1033*0.7</f>
        <v>0</v>
      </c>
    </row>
    <row r="1034" spans="2:37" x14ac:dyDescent="0.3">
      <c r="B1034" s="6" t="s">
        <v>53</v>
      </c>
      <c r="C1034" s="6">
        <v>1026</v>
      </c>
      <c r="D1034" s="6">
        <v>4</v>
      </c>
      <c r="E1034" s="12">
        <v>0</v>
      </c>
      <c r="F1034" s="17">
        <f t="shared" ref="F1034:F1097" si="189">($E1035-$E1033)/2/3.6</f>
        <v>0.11111111111111112</v>
      </c>
      <c r="G1034" s="17">
        <f t="shared" ref="G1034:G1097" si="190">($E1035-$E1033)/2</f>
        <v>0.4</v>
      </c>
      <c r="S1034">
        <f t="shared" si="180"/>
        <v>1</v>
      </c>
      <c r="T1034" t="str">
        <f t="shared" si="181"/>
        <v/>
      </c>
      <c r="U1034">
        <f t="shared" si="182"/>
        <v>0</v>
      </c>
      <c r="W1034">
        <f t="shared" si="183"/>
        <v>110.00000000000001</v>
      </c>
      <c r="X1034">
        <f t="shared" si="184"/>
        <v>135.9666</v>
      </c>
      <c r="Y1034">
        <f t="shared" si="185"/>
        <v>0</v>
      </c>
      <c r="Z1034">
        <f>Table1[[#This Row],[Accel (N)]]+Table1[[#This Row],[RR (N)]]+Table1[[#This Row],[Aero Drag (N)]]</f>
        <v>245.96660000000003</v>
      </c>
      <c r="AA1034">
        <f>Table1[[#This Row],[Total (N)]]*((E1034/3.6)/1000)</f>
        <v>0</v>
      </c>
      <c r="AB1034">
        <f>Table1[[#This Row],[Power (kW)]]*1000</f>
        <v>0</v>
      </c>
      <c r="AC1034">
        <f>(Table1[[#This Row],[Power (kW)]]*1000)*D1034</f>
        <v>0</v>
      </c>
      <c r="AD1034" s="25">
        <f t="shared" si="186"/>
        <v>0</v>
      </c>
      <c r="AE1034" s="25">
        <f t="shared" si="187"/>
        <v>0</v>
      </c>
      <c r="AF1034" s="25">
        <f>SUM($AD$8:AD1034)</f>
        <v>956945.92429955862</v>
      </c>
      <c r="AG1034" s="25">
        <f>SUM($AE$8:AE1034)</f>
        <v>2741005.2262936104</v>
      </c>
      <c r="AH1034" s="25"/>
      <c r="AI1034" s="39">
        <f>SUM($AD$1031:AD1034)</f>
        <v>0</v>
      </c>
      <c r="AJ1034" s="39">
        <f>SUM($AE$1031:AE1034)</f>
        <v>0</v>
      </c>
      <c r="AK1034" s="39">
        <f t="shared" si="188"/>
        <v>0</v>
      </c>
    </row>
    <row r="1035" spans="2:37" x14ac:dyDescent="0.3">
      <c r="B1035" s="6" t="s">
        <v>53</v>
      </c>
      <c r="C1035" s="6">
        <v>1027</v>
      </c>
      <c r="D1035" s="6">
        <v>5</v>
      </c>
      <c r="E1035" s="12">
        <v>0.8</v>
      </c>
      <c r="F1035" s="17">
        <f t="shared" si="189"/>
        <v>0.5</v>
      </c>
      <c r="G1035" s="17">
        <f t="shared" si="190"/>
        <v>1.8</v>
      </c>
      <c r="S1035">
        <f t="shared" si="180"/>
        <v>1</v>
      </c>
      <c r="T1035" t="str">
        <f t="shared" si="181"/>
        <v/>
      </c>
      <c r="U1035">
        <f t="shared" si="182"/>
        <v>0.22222222222222224</v>
      </c>
      <c r="W1035">
        <f t="shared" si="183"/>
        <v>495</v>
      </c>
      <c r="X1035">
        <f t="shared" si="184"/>
        <v>135.9666</v>
      </c>
      <c r="Y1035">
        <f t="shared" si="185"/>
        <v>2.6719857911111117E-2</v>
      </c>
      <c r="Z1035">
        <f>Table1[[#This Row],[Accel (N)]]+Table1[[#This Row],[RR (N)]]+Table1[[#This Row],[Aero Drag (N)]]</f>
        <v>630.99331985791105</v>
      </c>
      <c r="AA1035">
        <f>Table1[[#This Row],[Total (N)]]*((E1035/3.6)/1000)</f>
        <v>0.14022073774620247</v>
      </c>
      <c r="AB1035">
        <f>Table1[[#This Row],[Power (kW)]]*1000</f>
        <v>140.22073774620247</v>
      </c>
      <c r="AC1035">
        <f>(Table1[[#This Row],[Power (kW)]]*1000)*D1035</f>
        <v>701.10368873101243</v>
      </c>
      <c r="AD1035" s="25">
        <f t="shared" si="186"/>
        <v>0</v>
      </c>
      <c r="AE1035" s="25">
        <f t="shared" si="187"/>
        <v>140.22073774620247</v>
      </c>
      <c r="AF1035" s="25">
        <f>SUM($AD$8:AD1035)</f>
        <v>956945.92429955862</v>
      </c>
      <c r="AG1035" s="25">
        <f>SUM($AE$8:AE1035)</f>
        <v>2741145.4470313564</v>
      </c>
      <c r="AH1035" s="25"/>
      <c r="AI1035" s="39">
        <f>SUM($AD$1031:AD1035)</f>
        <v>0</v>
      </c>
      <c r="AJ1035" s="39">
        <f>SUM($AE$1031:AE1035)</f>
        <v>140.22073774620247</v>
      </c>
      <c r="AK1035" s="39">
        <f t="shared" si="188"/>
        <v>0</v>
      </c>
    </row>
    <row r="1036" spans="2:37" x14ac:dyDescent="0.3">
      <c r="B1036" s="6" t="s">
        <v>53</v>
      </c>
      <c r="C1036" s="6">
        <v>1028</v>
      </c>
      <c r="D1036" s="6">
        <v>6</v>
      </c>
      <c r="E1036" s="12">
        <v>3.6</v>
      </c>
      <c r="F1036" s="17">
        <f t="shared" si="189"/>
        <v>1.0833333333333333</v>
      </c>
      <c r="G1036" s="17">
        <f t="shared" si="190"/>
        <v>3.9</v>
      </c>
      <c r="S1036">
        <f t="shared" si="180"/>
        <v>0</v>
      </c>
      <c r="T1036">
        <f t="shared" si="181"/>
        <v>3.6</v>
      </c>
      <c r="U1036">
        <f t="shared" si="182"/>
        <v>1</v>
      </c>
      <c r="W1036">
        <f t="shared" si="183"/>
        <v>1072.5</v>
      </c>
      <c r="X1036">
        <f t="shared" si="184"/>
        <v>135.9666</v>
      </c>
      <c r="Y1036">
        <f t="shared" si="185"/>
        <v>0.54107712270000008</v>
      </c>
      <c r="Z1036">
        <f>Table1[[#This Row],[Accel (N)]]+Table1[[#This Row],[RR (N)]]+Table1[[#This Row],[Aero Drag (N)]]</f>
        <v>1209.0076771227</v>
      </c>
      <c r="AA1036">
        <f>Table1[[#This Row],[Total (N)]]*((E1036/3.6)/1000)</f>
        <v>1.2090076771227001</v>
      </c>
      <c r="AB1036">
        <f>Table1[[#This Row],[Power (kW)]]*1000</f>
        <v>1209.0076771227</v>
      </c>
      <c r="AC1036">
        <f>(Table1[[#This Row],[Power (kW)]]*1000)*D1036</f>
        <v>7254.0460627361999</v>
      </c>
      <c r="AD1036" s="25">
        <f t="shared" si="186"/>
        <v>0</v>
      </c>
      <c r="AE1036" s="25">
        <f t="shared" si="187"/>
        <v>1209.0076771227</v>
      </c>
      <c r="AF1036" s="25">
        <f>SUM($AD$8:AD1036)</f>
        <v>956945.92429955862</v>
      </c>
      <c r="AG1036" s="25">
        <f>SUM($AE$8:AE1036)</f>
        <v>2742354.4547084789</v>
      </c>
      <c r="AH1036" s="25"/>
      <c r="AI1036" s="39">
        <f>SUM($AD$1031:AD1036)</f>
        <v>0</v>
      </c>
      <c r="AJ1036" s="39">
        <f>SUM($AE$1031:AE1036)</f>
        <v>1349.2284148689025</v>
      </c>
      <c r="AK1036" s="39">
        <f t="shared" si="188"/>
        <v>0</v>
      </c>
    </row>
    <row r="1037" spans="2:37" x14ac:dyDescent="0.3">
      <c r="B1037" s="6" t="s">
        <v>53</v>
      </c>
      <c r="C1037" s="6">
        <v>1029</v>
      </c>
      <c r="D1037" s="6">
        <v>7</v>
      </c>
      <c r="E1037" s="12">
        <v>8.6</v>
      </c>
      <c r="F1037" s="17">
        <f t="shared" si="189"/>
        <v>1.5277777777777777</v>
      </c>
      <c r="G1037" s="17">
        <f t="shared" si="190"/>
        <v>5.5</v>
      </c>
      <c r="S1037">
        <f t="shared" si="180"/>
        <v>0</v>
      </c>
      <c r="T1037">
        <f t="shared" si="181"/>
        <v>8.6</v>
      </c>
      <c r="U1037">
        <f t="shared" si="182"/>
        <v>2.3888888888888888</v>
      </c>
      <c r="W1037">
        <f t="shared" si="183"/>
        <v>1512.5</v>
      </c>
      <c r="X1037">
        <f t="shared" si="184"/>
        <v>135.9666</v>
      </c>
      <c r="Y1037">
        <f t="shared" si="185"/>
        <v>3.0878135798527779</v>
      </c>
      <c r="Z1037">
        <f>Table1[[#This Row],[Accel (N)]]+Table1[[#This Row],[RR (N)]]+Table1[[#This Row],[Aero Drag (N)]]</f>
        <v>1651.5544135798527</v>
      </c>
      <c r="AA1037">
        <f>Table1[[#This Row],[Total (N)]]*((E1037/3.6)/1000)</f>
        <v>3.9453799879963145</v>
      </c>
      <c r="AB1037">
        <f>Table1[[#This Row],[Power (kW)]]*1000</f>
        <v>3945.3799879963144</v>
      </c>
      <c r="AC1037">
        <f>(Table1[[#This Row],[Power (kW)]]*1000)*D1037</f>
        <v>27617.6599159742</v>
      </c>
      <c r="AD1037" s="25">
        <f t="shared" si="186"/>
        <v>0</v>
      </c>
      <c r="AE1037" s="25">
        <f t="shared" si="187"/>
        <v>3945.3799879963144</v>
      </c>
      <c r="AF1037" s="25">
        <f>SUM($AD$8:AD1037)</f>
        <v>956945.92429955862</v>
      </c>
      <c r="AG1037" s="25">
        <f>SUM($AE$8:AE1037)</f>
        <v>2746299.8346964754</v>
      </c>
      <c r="AH1037" s="25"/>
      <c r="AI1037" s="39">
        <f>SUM($AD$1031:AD1037)</f>
        <v>0</v>
      </c>
      <c r="AJ1037" s="39">
        <f>SUM($AE$1031:AE1037)</f>
        <v>5294.6084028652167</v>
      </c>
      <c r="AK1037" s="39">
        <f t="shared" si="188"/>
        <v>0</v>
      </c>
    </row>
    <row r="1038" spans="2:37" x14ac:dyDescent="0.3">
      <c r="B1038" s="6" t="s">
        <v>53</v>
      </c>
      <c r="C1038" s="6">
        <v>1030</v>
      </c>
      <c r="D1038" s="6">
        <v>8</v>
      </c>
      <c r="E1038" s="12">
        <v>14.6</v>
      </c>
      <c r="F1038" s="17">
        <f t="shared" si="189"/>
        <v>1.5833333333333333</v>
      </c>
      <c r="G1038" s="17">
        <f t="shared" si="190"/>
        <v>5.7</v>
      </c>
      <c r="S1038">
        <f t="shared" si="180"/>
        <v>0</v>
      </c>
      <c r="T1038">
        <f t="shared" si="181"/>
        <v>14.6</v>
      </c>
      <c r="U1038">
        <f t="shared" si="182"/>
        <v>4.0555555555555554</v>
      </c>
      <c r="W1038">
        <f t="shared" si="183"/>
        <v>1567.5</v>
      </c>
      <c r="X1038">
        <f t="shared" si="184"/>
        <v>135.9666</v>
      </c>
      <c r="Y1038">
        <f t="shared" si="185"/>
        <v>8.8993826755194441</v>
      </c>
      <c r="Z1038">
        <f>Table1[[#This Row],[Accel (N)]]+Table1[[#This Row],[RR (N)]]+Table1[[#This Row],[Aero Drag (N)]]</f>
        <v>1712.3659826755195</v>
      </c>
      <c r="AA1038">
        <f>Table1[[#This Row],[Total (N)]]*((E1038/3.6)/1000)</f>
        <v>6.9445953741840505</v>
      </c>
      <c r="AB1038">
        <f>Table1[[#This Row],[Power (kW)]]*1000</f>
        <v>6944.5953741840503</v>
      </c>
      <c r="AC1038">
        <f>(Table1[[#This Row],[Power (kW)]]*1000)*D1038</f>
        <v>55556.762993472403</v>
      </c>
      <c r="AD1038" s="25">
        <f t="shared" si="186"/>
        <v>0</v>
      </c>
      <c r="AE1038" s="25">
        <f t="shared" si="187"/>
        <v>6944.5953741840503</v>
      </c>
      <c r="AF1038" s="25">
        <f>SUM($AD$8:AD1038)</f>
        <v>956945.92429955862</v>
      </c>
      <c r="AG1038" s="25">
        <f>SUM($AE$8:AE1038)</f>
        <v>2753244.4300706596</v>
      </c>
      <c r="AH1038" s="25"/>
      <c r="AI1038" s="39">
        <f>SUM($AD$1031:AD1038)</f>
        <v>0</v>
      </c>
      <c r="AJ1038" s="39">
        <f>SUM($AE$1031:AE1038)</f>
        <v>12239.203777049268</v>
      </c>
      <c r="AK1038" s="39">
        <f t="shared" si="188"/>
        <v>0</v>
      </c>
    </row>
    <row r="1039" spans="2:37" x14ac:dyDescent="0.3">
      <c r="B1039" s="6" t="s">
        <v>53</v>
      </c>
      <c r="C1039" s="6">
        <v>1031</v>
      </c>
      <c r="D1039" s="6">
        <v>9</v>
      </c>
      <c r="E1039" s="12">
        <v>20</v>
      </c>
      <c r="F1039" s="17">
        <f t="shared" si="189"/>
        <v>1.3611111111111109</v>
      </c>
      <c r="G1039" s="17">
        <f t="shared" si="190"/>
        <v>4.8999999999999995</v>
      </c>
      <c r="S1039">
        <f t="shared" si="180"/>
        <v>0</v>
      </c>
      <c r="T1039">
        <f t="shared" si="181"/>
        <v>20</v>
      </c>
      <c r="U1039">
        <f t="shared" si="182"/>
        <v>5.5555555555555554</v>
      </c>
      <c r="W1039">
        <f t="shared" si="183"/>
        <v>1347.4999999999998</v>
      </c>
      <c r="X1039">
        <f t="shared" si="184"/>
        <v>135.9666</v>
      </c>
      <c r="Y1039">
        <f t="shared" si="185"/>
        <v>16.699911194444446</v>
      </c>
      <c r="Z1039">
        <f>Table1[[#This Row],[Accel (N)]]+Table1[[#This Row],[RR (N)]]+Table1[[#This Row],[Aero Drag (N)]]</f>
        <v>1500.1665111944442</v>
      </c>
      <c r="AA1039">
        <f>Table1[[#This Row],[Total (N)]]*((E1039/3.6)/1000)</f>
        <v>8.3342583955246905</v>
      </c>
      <c r="AB1039">
        <f>Table1[[#This Row],[Power (kW)]]*1000</f>
        <v>8334.2583955246901</v>
      </c>
      <c r="AC1039">
        <f>(Table1[[#This Row],[Power (kW)]]*1000)*D1039</f>
        <v>75008.325559722216</v>
      </c>
      <c r="AD1039" s="25">
        <f t="shared" si="186"/>
        <v>0</v>
      </c>
      <c r="AE1039" s="25">
        <f t="shared" si="187"/>
        <v>8334.2583955246901</v>
      </c>
      <c r="AF1039" s="25">
        <f>SUM($AD$8:AD1039)</f>
        <v>956945.92429955862</v>
      </c>
      <c r="AG1039" s="25">
        <f>SUM($AE$8:AE1039)</f>
        <v>2761578.6884661843</v>
      </c>
      <c r="AH1039" s="25"/>
      <c r="AI1039" s="39">
        <f>SUM($AD$1031:AD1039)</f>
        <v>0</v>
      </c>
      <c r="AJ1039" s="39">
        <f>SUM($AE$1031:AE1039)</f>
        <v>20573.462172573956</v>
      </c>
      <c r="AK1039" s="39">
        <f t="shared" si="188"/>
        <v>0</v>
      </c>
    </row>
    <row r="1040" spans="2:37" x14ac:dyDescent="0.3">
      <c r="B1040" s="6" t="s">
        <v>53</v>
      </c>
      <c r="C1040" s="6">
        <v>1032</v>
      </c>
      <c r="D1040" s="6">
        <v>10</v>
      </c>
      <c r="E1040" s="12">
        <v>24.4</v>
      </c>
      <c r="F1040" s="17">
        <f t="shared" si="189"/>
        <v>1.1388888888888888</v>
      </c>
      <c r="G1040" s="17">
        <f t="shared" si="190"/>
        <v>4.0999999999999996</v>
      </c>
      <c r="S1040">
        <f t="shared" si="180"/>
        <v>0</v>
      </c>
      <c r="T1040">
        <f t="shared" si="181"/>
        <v>24.4</v>
      </c>
      <c r="U1040">
        <f t="shared" si="182"/>
        <v>6.7777777777777768</v>
      </c>
      <c r="W1040">
        <f t="shared" si="183"/>
        <v>1127.5</v>
      </c>
      <c r="X1040">
        <f t="shared" si="184"/>
        <v>135.9666</v>
      </c>
      <c r="Y1040">
        <f t="shared" si="185"/>
        <v>24.856147821811106</v>
      </c>
      <c r="Z1040">
        <f>Table1[[#This Row],[Accel (N)]]+Table1[[#This Row],[RR (N)]]+Table1[[#This Row],[Aero Drag (N)]]</f>
        <v>1288.3227478218112</v>
      </c>
      <c r="AA1040">
        <f>Table1[[#This Row],[Total (N)]]*((E1040/3.6)/1000)</f>
        <v>8.7319652907922745</v>
      </c>
      <c r="AB1040">
        <f>Table1[[#This Row],[Power (kW)]]*1000</f>
        <v>8731.9652907922737</v>
      </c>
      <c r="AC1040">
        <f>(Table1[[#This Row],[Power (kW)]]*1000)*D1040</f>
        <v>87319.652907922733</v>
      </c>
      <c r="AD1040" s="25">
        <f t="shared" si="186"/>
        <v>0</v>
      </c>
      <c r="AE1040" s="25">
        <f t="shared" si="187"/>
        <v>8731.9652907922737</v>
      </c>
      <c r="AF1040" s="25">
        <f>SUM($AD$8:AD1040)</f>
        <v>956945.92429955862</v>
      </c>
      <c r="AG1040" s="25">
        <f>SUM($AE$8:AE1040)</f>
        <v>2770310.6537569766</v>
      </c>
      <c r="AH1040" s="25"/>
      <c r="AI1040" s="39">
        <f>SUM($AD$1031:AD1040)</f>
        <v>0</v>
      </c>
      <c r="AJ1040" s="39">
        <f>SUM($AE$1031:AE1040)</f>
        <v>29305.427463366228</v>
      </c>
      <c r="AK1040" s="39">
        <f t="shared" si="188"/>
        <v>0</v>
      </c>
    </row>
    <row r="1041" spans="2:37" x14ac:dyDescent="0.3">
      <c r="B1041" s="6" t="s">
        <v>53</v>
      </c>
      <c r="C1041" s="6">
        <v>1033</v>
      </c>
      <c r="D1041" s="6">
        <v>11</v>
      </c>
      <c r="E1041" s="12">
        <v>28.2</v>
      </c>
      <c r="F1041" s="17">
        <f t="shared" si="189"/>
        <v>1.0138888888888891</v>
      </c>
      <c r="G1041" s="17">
        <f t="shared" si="190"/>
        <v>3.6500000000000004</v>
      </c>
      <c r="S1041">
        <f t="shared" si="180"/>
        <v>0</v>
      </c>
      <c r="T1041">
        <f t="shared" si="181"/>
        <v>28.2</v>
      </c>
      <c r="U1041">
        <f t="shared" si="182"/>
        <v>7.833333333333333</v>
      </c>
      <c r="W1041">
        <f t="shared" si="183"/>
        <v>1003.7500000000002</v>
      </c>
      <c r="X1041">
        <f t="shared" si="184"/>
        <v>135.9666</v>
      </c>
      <c r="Y1041">
        <f t="shared" si="185"/>
        <v>33.201093445674999</v>
      </c>
      <c r="Z1041">
        <f>Table1[[#This Row],[Accel (N)]]+Table1[[#This Row],[RR (N)]]+Table1[[#This Row],[Aero Drag (N)]]</f>
        <v>1172.9176934456752</v>
      </c>
      <c r="AA1041">
        <f>Table1[[#This Row],[Total (N)]]*((E1041/3.6)/1000)</f>
        <v>9.1878552653244547</v>
      </c>
      <c r="AB1041">
        <f>Table1[[#This Row],[Power (kW)]]*1000</f>
        <v>9187.8552653244551</v>
      </c>
      <c r="AC1041">
        <f>(Table1[[#This Row],[Power (kW)]]*1000)*D1041</f>
        <v>101066.40791856901</v>
      </c>
      <c r="AD1041" s="25">
        <f t="shared" si="186"/>
        <v>0</v>
      </c>
      <c r="AE1041" s="25">
        <f t="shared" si="187"/>
        <v>9187.8552653244551</v>
      </c>
      <c r="AF1041" s="25">
        <f>SUM($AD$8:AD1041)</f>
        <v>956945.92429955862</v>
      </c>
      <c r="AG1041" s="25">
        <f>SUM($AE$8:AE1041)</f>
        <v>2779498.5090223011</v>
      </c>
      <c r="AH1041" s="25"/>
      <c r="AI1041" s="39">
        <f>SUM($AD$1031:AD1041)</f>
        <v>0</v>
      </c>
      <c r="AJ1041" s="39">
        <f>SUM($AE$1031:AE1041)</f>
        <v>38493.282728690683</v>
      </c>
      <c r="AK1041" s="39">
        <f t="shared" si="188"/>
        <v>0</v>
      </c>
    </row>
    <row r="1042" spans="2:37" x14ac:dyDescent="0.3">
      <c r="B1042" s="6" t="s">
        <v>53</v>
      </c>
      <c r="C1042" s="6">
        <v>1034</v>
      </c>
      <c r="D1042" s="6">
        <v>12</v>
      </c>
      <c r="E1042" s="12">
        <v>31.7</v>
      </c>
      <c r="F1042" s="17">
        <f t="shared" si="189"/>
        <v>0.94444444444444453</v>
      </c>
      <c r="G1042" s="17">
        <f t="shared" si="190"/>
        <v>3.4000000000000004</v>
      </c>
      <c r="S1042">
        <f t="shared" si="180"/>
        <v>0</v>
      </c>
      <c r="T1042">
        <f t="shared" si="181"/>
        <v>31.7</v>
      </c>
      <c r="U1042">
        <f t="shared" si="182"/>
        <v>8.8055555555555554</v>
      </c>
      <c r="W1042">
        <f t="shared" si="183"/>
        <v>935.00000000000011</v>
      </c>
      <c r="X1042">
        <f t="shared" si="184"/>
        <v>135.9666</v>
      </c>
      <c r="Y1042">
        <f t="shared" si="185"/>
        <v>41.953934400463197</v>
      </c>
      <c r="Z1042">
        <f>Table1[[#This Row],[Accel (N)]]+Table1[[#This Row],[RR (N)]]+Table1[[#This Row],[Aero Drag (N)]]</f>
        <v>1112.9205344004633</v>
      </c>
      <c r="AA1042">
        <f>Table1[[#This Row],[Total (N)]]*((E1042/3.6)/1000)</f>
        <v>9.7998835945818588</v>
      </c>
      <c r="AB1042">
        <f>Table1[[#This Row],[Power (kW)]]*1000</f>
        <v>9799.8835945818591</v>
      </c>
      <c r="AC1042">
        <f>(Table1[[#This Row],[Power (kW)]]*1000)*D1042</f>
        <v>117598.60313498232</v>
      </c>
      <c r="AD1042" s="25">
        <f t="shared" si="186"/>
        <v>0</v>
      </c>
      <c r="AE1042" s="25">
        <f t="shared" si="187"/>
        <v>9799.8835945818591</v>
      </c>
      <c r="AF1042" s="25">
        <f>SUM($AD$8:AD1042)</f>
        <v>956945.92429955862</v>
      </c>
      <c r="AG1042" s="25">
        <f>SUM($AE$8:AE1042)</f>
        <v>2789298.3926168829</v>
      </c>
      <c r="AH1042" s="25"/>
      <c r="AI1042" s="39">
        <f>SUM($AD$1031:AD1042)</f>
        <v>0</v>
      </c>
      <c r="AJ1042" s="39">
        <f>SUM($AE$1031:AE1042)</f>
        <v>48293.16632327254</v>
      </c>
      <c r="AK1042" s="39">
        <f t="shared" si="188"/>
        <v>0</v>
      </c>
    </row>
    <row r="1043" spans="2:37" x14ac:dyDescent="0.3">
      <c r="B1043" s="6" t="s">
        <v>53</v>
      </c>
      <c r="C1043" s="6">
        <v>1035</v>
      </c>
      <c r="D1043" s="6">
        <v>13</v>
      </c>
      <c r="E1043" s="12">
        <v>35</v>
      </c>
      <c r="F1043" s="17">
        <f t="shared" si="189"/>
        <v>0.81944444444444475</v>
      </c>
      <c r="G1043" s="17">
        <f t="shared" si="190"/>
        <v>2.9500000000000011</v>
      </c>
      <c r="S1043">
        <f t="shared" si="180"/>
        <v>0</v>
      </c>
      <c r="T1043">
        <f t="shared" si="181"/>
        <v>35</v>
      </c>
      <c r="U1043">
        <f t="shared" si="182"/>
        <v>9.7222222222222214</v>
      </c>
      <c r="W1043">
        <f t="shared" si="183"/>
        <v>811.25000000000034</v>
      </c>
      <c r="X1043">
        <f t="shared" si="184"/>
        <v>135.9666</v>
      </c>
      <c r="Y1043">
        <f t="shared" si="185"/>
        <v>51.14347803298611</v>
      </c>
      <c r="Z1043">
        <f>Table1[[#This Row],[Accel (N)]]+Table1[[#This Row],[RR (N)]]+Table1[[#This Row],[Aero Drag (N)]]</f>
        <v>998.36007803298639</v>
      </c>
      <c r="AA1043">
        <f>Table1[[#This Row],[Total (N)]]*((E1043/3.6)/1000)</f>
        <v>9.7062785364318103</v>
      </c>
      <c r="AB1043">
        <f>Table1[[#This Row],[Power (kW)]]*1000</f>
        <v>9706.2785364318097</v>
      </c>
      <c r="AC1043">
        <f>(Table1[[#This Row],[Power (kW)]]*1000)*D1043</f>
        <v>126181.62097361352</v>
      </c>
      <c r="AD1043" s="25">
        <f t="shared" si="186"/>
        <v>0</v>
      </c>
      <c r="AE1043" s="25">
        <f t="shared" si="187"/>
        <v>9706.2785364318097</v>
      </c>
      <c r="AF1043" s="25">
        <f>SUM($AD$8:AD1043)</f>
        <v>956945.92429955862</v>
      </c>
      <c r="AG1043" s="25">
        <f>SUM($AE$8:AE1043)</f>
        <v>2799004.6711533149</v>
      </c>
      <c r="AH1043" s="25"/>
      <c r="AI1043" s="39">
        <f>SUM($AD$1031:AD1043)</f>
        <v>0</v>
      </c>
      <c r="AJ1043" s="39">
        <f>SUM($AE$1031:AE1043)</f>
        <v>57999.444859704352</v>
      </c>
      <c r="AK1043" s="39">
        <f t="shared" si="188"/>
        <v>0</v>
      </c>
    </row>
    <row r="1044" spans="2:37" x14ac:dyDescent="0.3">
      <c r="B1044" s="6" t="s">
        <v>53</v>
      </c>
      <c r="C1044" s="6">
        <v>1036</v>
      </c>
      <c r="D1044" s="6">
        <v>14</v>
      </c>
      <c r="E1044" s="12">
        <v>37.6</v>
      </c>
      <c r="F1044" s="17">
        <f t="shared" si="189"/>
        <v>0.65277777777777812</v>
      </c>
      <c r="G1044" s="17">
        <f t="shared" si="190"/>
        <v>2.3500000000000014</v>
      </c>
      <c r="S1044">
        <f t="shared" si="180"/>
        <v>0</v>
      </c>
      <c r="T1044">
        <f t="shared" si="181"/>
        <v>37.6</v>
      </c>
      <c r="U1044">
        <f t="shared" si="182"/>
        <v>10.444444444444445</v>
      </c>
      <c r="W1044">
        <f t="shared" si="183"/>
        <v>646.25000000000034</v>
      </c>
      <c r="X1044">
        <f t="shared" si="184"/>
        <v>135.9666</v>
      </c>
      <c r="Y1044">
        <f t="shared" si="185"/>
        <v>59.024166125644449</v>
      </c>
      <c r="Z1044">
        <f>Table1[[#This Row],[Accel (N)]]+Table1[[#This Row],[RR (N)]]+Table1[[#This Row],[Aero Drag (N)]]</f>
        <v>841.24076612564477</v>
      </c>
      <c r="AA1044">
        <f>Table1[[#This Row],[Total (N)]]*((E1044/3.6)/1000)</f>
        <v>8.7862924462011787</v>
      </c>
      <c r="AB1044">
        <f>Table1[[#This Row],[Power (kW)]]*1000</f>
        <v>8786.2924462011779</v>
      </c>
      <c r="AC1044">
        <f>(Table1[[#This Row],[Power (kW)]]*1000)*D1044</f>
        <v>123008.09424681649</v>
      </c>
      <c r="AD1044" s="25">
        <f t="shared" si="186"/>
        <v>0</v>
      </c>
      <c r="AE1044" s="25">
        <f t="shared" si="187"/>
        <v>8786.2924462011779</v>
      </c>
      <c r="AF1044" s="25">
        <f>SUM($AD$8:AD1044)</f>
        <v>956945.92429955862</v>
      </c>
      <c r="AG1044" s="25">
        <f>SUM($AE$8:AE1044)</f>
        <v>2807790.9635995161</v>
      </c>
      <c r="AH1044" s="25"/>
      <c r="AI1044" s="39">
        <f>SUM($AD$1031:AD1044)</f>
        <v>0</v>
      </c>
      <c r="AJ1044" s="39">
        <f>SUM($AE$1031:AE1044)</f>
        <v>66785.737305905524</v>
      </c>
      <c r="AK1044" s="39">
        <f t="shared" si="188"/>
        <v>0</v>
      </c>
    </row>
    <row r="1045" spans="2:37" x14ac:dyDescent="0.3">
      <c r="B1045" s="6" t="s">
        <v>53</v>
      </c>
      <c r="C1045" s="6">
        <v>1037</v>
      </c>
      <c r="D1045" s="6">
        <v>15</v>
      </c>
      <c r="E1045" s="12">
        <v>39.700000000000003</v>
      </c>
      <c r="F1045" s="17">
        <f t="shared" si="189"/>
        <v>0.54166666666666641</v>
      </c>
      <c r="G1045" s="17">
        <f t="shared" si="190"/>
        <v>1.9499999999999993</v>
      </c>
      <c r="S1045">
        <f t="shared" si="180"/>
        <v>0</v>
      </c>
      <c r="T1045">
        <f t="shared" si="181"/>
        <v>39.700000000000003</v>
      </c>
      <c r="U1045">
        <f t="shared" si="182"/>
        <v>11.027777777777779</v>
      </c>
      <c r="W1045">
        <f t="shared" si="183"/>
        <v>536.24999999999977</v>
      </c>
      <c r="X1045">
        <f t="shared" si="184"/>
        <v>135.9666</v>
      </c>
      <c r="Y1045">
        <f t="shared" si="185"/>
        <v>65.801407586129883</v>
      </c>
      <c r="Z1045">
        <f>Table1[[#This Row],[Accel (N)]]+Table1[[#This Row],[RR (N)]]+Table1[[#This Row],[Aero Drag (N)]]</f>
        <v>738.01800758612967</v>
      </c>
      <c r="AA1045">
        <f>Table1[[#This Row],[Total (N)]]*((E1045/3.6)/1000)</f>
        <v>8.1386985836581527</v>
      </c>
      <c r="AB1045">
        <f>Table1[[#This Row],[Power (kW)]]*1000</f>
        <v>8138.6985836581525</v>
      </c>
      <c r="AC1045">
        <f>(Table1[[#This Row],[Power (kW)]]*1000)*D1045</f>
        <v>122080.47875487228</v>
      </c>
      <c r="AD1045" s="25">
        <f t="shared" si="186"/>
        <v>0</v>
      </c>
      <c r="AE1045" s="25">
        <f t="shared" si="187"/>
        <v>8138.6985836581525</v>
      </c>
      <c r="AF1045" s="25">
        <f>SUM($AD$8:AD1045)</f>
        <v>956945.92429955862</v>
      </c>
      <c r="AG1045" s="25">
        <f>SUM($AE$8:AE1045)</f>
        <v>2815929.6621831744</v>
      </c>
      <c r="AH1045" s="25"/>
      <c r="AI1045" s="39">
        <f>SUM($AD$1031:AD1045)</f>
        <v>0</v>
      </c>
      <c r="AJ1045" s="39">
        <f>SUM($AE$1031:AE1045)</f>
        <v>74924.435889563683</v>
      </c>
      <c r="AK1045" s="39">
        <f t="shared" si="188"/>
        <v>0</v>
      </c>
    </row>
    <row r="1046" spans="2:37" x14ac:dyDescent="0.3">
      <c r="B1046" s="6" t="s">
        <v>53</v>
      </c>
      <c r="C1046" s="6">
        <v>1038</v>
      </c>
      <c r="D1046" s="6">
        <v>16</v>
      </c>
      <c r="E1046" s="12">
        <v>41.5</v>
      </c>
      <c r="F1046" s="17">
        <f t="shared" si="189"/>
        <v>0.54166666666666641</v>
      </c>
      <c r="G1046" s="17">
        <f t="shared" si="190"/>
        <v>1.9499999999999993</v>
      </c>
      <c r="S1046">
        <f t="shared" si="180"/>
        <v>0</v>
      </c>
      <c r="T1046">
        <f t="shared" si="181"/>
        <v>41.5</v>
      </c>
      <c r="U1046">
        <f t="shared" si="182"/>
        <v>11.527777777777777</v>
      </c>
      <c r="W1046">
        <f t="shared" si="183"/>
        <v>536.24999999999977</v>
      </c>
      <c r="X1046">
        <f t="shared" si="184"/>
        <v>135.9666</v>
      </c>
      <c r="Y1046">
        <f t="shared" si="185"/>
        <v>71.903555136579854</v>
      </c>
      <c r="Z1046">
        <f>Table1[[#This Row],[Accel (N)]]+Table1[[#This Row],[RR (N)]]+Table1[[#This Row],[Aero Drag (N)]]</f>
        <v>744.12015513657957</v>
      </c>
      <c r="AA1046">
        <f>Table1[[#This Row],[Total (N)]]*((E1046/3.6)/1000)</f>
        <v>8.578051788380014</v>
      </c>
      <c r="AB1046">
        <f>Table1[[#This Row],[Power (kW)]]*1000</f>
        <v>8578.0517883800148</v>
      </c>
      <c r="AC1046">
        <f>(Table1[[#This Row],[Power (kW)]]*1000)*D1046</f>
        <v>137248.82861408024</v>
      </c>
      <c r="AD1046" s="25">
        <f t="shared" si="186"/>
        <v>0</v>
      </c>
      <c r="AE1046" s="25">
        <f t="shared" si="187"/>
        <v>8578.0517883800148</v>
      </c>
      <c r="AF1046" s="25">
        <f>SUM($AD$8:AD1046)</f>
        <v>956945.92429955862</v>
      </c>
      <c r="AG1046" s="25">
        <f>SUM($AE$8:AE1046)</f>
        <v>2824507.7139715543</v>
      </c>
      <c r="AH1046" s="25"/>
      <c r="AI1046" s="39">
        <f>SUM($AD$1031:AD1046)</f>
        <v>0</v>
      </c>
      <c r="AJ1046" s="39">
        <f>SUM($AE$1031:AE1046)</f>
        <v>83502.487677943704</v>
      </c>
      <c r="AK1046" s="39">
        <f t="shared" si="188"/>
        <v>0</v>
      </c>
    </row>
    <row r="1047" spans="2:37" x14ac:dyDescent="0.3">
      <c r="B1047" s="6" t="s">
        <v>53</v>
      </c>
      <c r="C1047" s="6">
        <v>1039</v>
      </c>
      <c r="D1047" s="6">
        <v>17</v>
      </c>
      <c r="E1047" s="12">
        <v>43.6</v>
      </c>
      <c r="F1047" s="17">
        <f t="shared" si="189"/>
        <v>0.625</v>
      </c>
      <c r="G1047" s="17">
        <f t="shared" si="190"/>
        <v>2.25</v>
      </c>
      <c r="S1047">
        <f t="shared" si="180"/>
        <v>0</v>
      </c>
      <c r="T1047">
        <f t="shared" si="181"/>
        <v>43.6</v>
      </c>
      <c r="U1047">
        <f t="shared" si="182"/>
        <v>12.111111111111111</v>
      </c>
      <c r="W1047">
        <f t="shared" si="183"/>
        <v>618.75</v>
      </c>
      <c r="X1047">
        <f t="shared" si="184"/>
        <v>135.9666</v>
      </c>
      <c r="Y1047">
        <f t="shared" si="185"/>
        <v>79.364657960477786</v>
      </c>
      <c r="Z1047">
        <f>Table1[[#This Row],[Accel (N)]]+Table1[[#This Row],[RR (N)]]+Table1[[#This Row],[Aero Drag (N)]]</f>
        <v>834.08125796047773</v>
      </c>
      <c r="AA1047">
        <f>Table1[[#This Row],[Total (N)]]*((E1047/3.6)/1000)</f>
        <v>10.101650790854674</v>
      </c>
      <c r="AB1047">
        <f>Table1[[#This Row],[Power (kW)]]*1000</f>
        <v>10101.650790854674</v>
      </c>
      <c r="AC1047">
        <f>(Table1[[#This Row],[Power (kW)]]*1000)*D1047</f>
        <v>171728.06344452946</v>
      </c>
      <c r="AD1047" s="25">
        <f t="shared" si="186"/>
        <v>0</v>
      </c>
      <c r="AE1047" s="25">
        <f t="shared" si="187"/>
        <v>10101.650790854674</v>
      </c>
      <c r="AF1047" s="25">
        <f>SUM($AD$8:AD1047)</f>
        <v>956945.92429955862</v>
      </c>
      <c r="AG1047" s="25">
        <f>SUM($AE$8:AE1047)</f>
        <v>2834609.3647624091</v>
      </c>
      <c r="AH1047" s="25"/>
      <c r="AI1047" s="39">
        <f>SUM($AD$1031:AD1047)</f>
        <v>0</v>
      </c>
      <c r="AJ1047" s="39">
        <f>SUM($AE$1031:AE1047)</f>
        <v>93604.138468798381</v>
      </c>
      <c r="AK1047" s="39">
        <f t="shared" si="188"/>
        <v>0</v>
      </c>
    </row>
    <row r="1048" spans="2:37" x14ac:dyDescent="0.3">
      <c r="B1048" s="6" t="s">
        <v>53</v>
      </c>
      <c r="C1048" s="6">
        <v>1040</v>
      </c>
      <c r="D1048" s="6">
        <v>18</v>
      </c>
      <c r="E1048" s="12">
        <v>46</v>
      </c>
      <c r="F1048" s="17">
        <f t="shared" si="189"/>
        <v>0.6666666666666663</v>
      </c>
      <c r="G1048" s="17">
        <f t="shared" si="190"/>
        <v>2.3999999999999986</v>
      </c>
      <c r="S1048">
        <f t="shared" si="180"/>
        <v>0</v>
      </c>
      <c r="T1048">
        <f t="shared" si="181"/>
        <v>46</v>
      </c>
      <c r="U1048">
        <f t="shared" si="182"/>
        <v>12.777777777777777</v>
      </c>
      <c r="W1048">
        <f t="shared" si="183"/>
        <v>659.99999999999966</v>
      </c>
      <c r="X1048">
        <f t="shared" si="184"/>
        <v>135.9666</v>
      </c>
      <c r="Y1048">
        <f t="shared" si="185"/>
        <v>88.342530218611117</v>
      </c>
      <c r="Z1048">
        <f>Table1[[#This Row],[Accel (N)]]+Table1[[#This Row],[RR (N)]]+Table1[[#This Row],[Aero Drag (N)]]</f>
        <v>884.30913021861079</v>
      </c>
      <c r="AA1048">
        <f>Table1[[#This Row],[Total (N)]]*((E1048/3.6)/1000)</f>
        <v>11.299505552793359</v>
      </c>
      <c r="AB1048">
        <f>Table1[[#This Row],[Power (kW)]]*1000</f>
        <v>11299.50555279336</v>
      </c>
      <c r="AC1048">
        <f>(Table1[[#This Row],[Power (kW)]]*1000)*D1048</f>
        <v>203391.09995028048</v>
      </c>
      <c r="AD1048" s="25">
        <f t="shared" si="186"/>
        <v>0</v>
      </c>
      <c r="AE1048" s="25">
        <f t="shared" si="187"/>
        <v>11299.50555279336</v>
      </c>
      <c r="AF1048" s="25">
        <f>SUM($AD$8:AD1048)</f>
        <v>956945.92429955862</v>
      </c>
      <c r="AG1048" s="25">
        <f>SUM($AE$8:AE1048)</f>
        <v>2845908.8703152025</v>
      </c>
      <c r="AH1048" s="25"/>
      <c r="AI1048" s="39">
        <f>SUM($AD$1031:AD1048)</f>
        <v>0</v>
      </c>
      <c r="AJ1048" s="39">
        <f>SUM($AE$1031:AE1048)</f>
        <v>104903.64402159174</v>
      </c>
      <c r="AK1048" s="39">
        <f t="shared" si="188"/>
        <v>0</v>
      </c>
    </row>
    <row r="1049" spans="2:37" x14ac:dyDescent="0.3">
      <c r="B1049" s="6" t="s">
        <v>53</v>
      </c>
      <c r="C1049" s="6">
        <v>1041</v>
      </c>
      <c r="D1049" s="6">
        <v>19</v>
      </c>
      <c r="E1049" s="12">
        <v>48.4</v>
      </c>
      <c r="F1049" s="17">
        <f t="shared" si="189"/>
        <v>0.625</v>
      </c>
      <c r="G1049" s="17">
        <f t="shared" si="190"/>
        <v>2.25</v>
      </c>
      <c r="S1049">
        <f t="shared" si="180"/>
        <v>0</v>
      </c>
      <c r="T1049">
        <f t="shared" si="181"/>
        <v>48.4</v>
      </c>
      <c r="U1049">
        <f t="shared" si="182"/>
        <v>13.444444444444443</v>
      </c>
      <c r="W1049">
        <f t="shared" si="183"/>
        <v>618.75</v>
      </c>
      <c r="X1049">
        <f t="shared" si="184"/>
        <v>135.9666</v>
      </c>
      <c r="Y1049">
        <f t="shared" si="185"/>
        <v>97.801359919144431</v>
      </c>
      <c r="Z1049">
        <f>Table1[[#This Row],[Accel (N)]]+Table1[[#This Row],[RR (N)]]+Table1[[#This Row],[Aero Drag (N)]]</f>
        <v>852.51795991914446</v>
      </c>
      <c r="AA1049">
        <f>Table1[[#This Row],[Total (N)]]*((E1049/3.6)/1000)</f>
        <v>11.461630350024052</v>
      </c>
      <c r="AB1049">
        <f>Table1[[#This Row],[Power (kW)]]*1000</f>
        <v>11461.630350024052</v>
      </c>
      <c r="AC1049">
        <f>(Table1[[#This Row],[Power (kW)]]*1000)*D1049</f>
        <v>217770.97665045699</v>
      </c>
      <c r="AD1049" s="25">
        <f t="shared" si="186"/>
        <v>0</v>
      </c>
      <c r="AE1049" s="25">
        <f t="shared" si="187"/>
        <v>11461.630350024052</v>
      </c>
      <c r="AF1049" s="25">
        <f>SUM($AD$8:AD1049)</f>
        <v>956945.92429955862</v>
      </c>
      <c r="AG1049" s="25">
        <f>SUM($AE$8:AE1049)</f>
        <v>2857370.5006652265</v>
      </c>
      <c r="AH1049" s="25"/>
      <c r="AI1049" s="39">
        <f>SUM($AD$1031:AD1049)</f>
        <v>0</v>
      </c>
      <c r="AJ1049" s="39">
        <f>SUM($AE$1031:AE1049)</f>
        <v>116365.27437161579</v>
      </c>
      <c r="AK1049" s="39">
        <f t="shared" si="188"/>
        <v>0</v>
      </c>
    </row>
    <row r="1050" spans="2:37" x14ac:dyDescent="0.3">
      <c r="B1050" s="6" t="s">
        <v>53</v>
      </c>
      <c r="C1050" s="6">
        <v>1042</v>
      </c>
      <c r="D1050" s="6">
        <v>20</v>
      </c>
      <c r="E1050" s="12">
        <v>50.5</v>
      </c>
      <c r="F1050" s="17">
        <f t="shared" si="189"/>
        <v>0.4861111111111111</v>
      </c>
      <c r="G1050" s="17">
        <f t="shared" si="190"/>
        <v>1.75</v>
      </c>
      <c r="S1050">
        <f t="shared" si="180"/>
        <v>0</v>
      </c>
      <c r="T1050">
        <f t="shared" si="181"/>
        <v>50.5</v>
      </c>
      <c r="U1050">
        <f t="shared" si="182"/>
        <v>14.027777777777777</v>
      </c>
      <c r="W1050">
        <f t="shared" si="183"/>
        <v>481.25</v>
      </c>
      <c r="X1050">
        <f t="shared" si="184"/>
        <v>135.9666</v>
      </c>
      <c r="Y1050">
        <f t="shared" si="185"/>
        <v>106.47237130907986</v>
      </c>
      <c r="Z1050">
        <f>Table1[[#This Row],[Accel (N)]]+Table1[[#This Row],[RR (N)]]+Table1[[#This Row],[Aero Drag (N)]]</f>
        <v>723.68897130907988</v>
      </c>
      <c r="AA1050">
        <f>Table1[[#This Row],[Total (N)]]*((E1050/3.6)/1000)</f>
        <v>10.151748069752369</v>
      </c>
      <c r="AB1050">
        <f>Table1[[#This Row],[Power (kW)]]*1000</f>
        <v>10151.748069752368</v>
      </c>
      <c r="AC1050">
        <f>(Table1[[#This Row],[Power (kW)]]*1000)*D1050</f>
        <v>203034.96139504737</v>
      </c>
      <c r="AD1050" s="25">
        <f t="shared" si="186"/>
        <v>0</v>
      </c>
      <c r="AE1050" s="25">
        <f t="shared" si="187"/>
        <v>10151.748069752368</v>
      </c>
      <c r="AF1050" s="25">
        <f>SUM($AD$8:AD1050)</f>
        <v>956945.92429955862</v>
      </c>
      <c r="AG1050" s="25">
        <f>SUM($AE$8:AE1050)</f>
        <v>2867522.248734979</v>
      </c>
      <c r="AH1050" s="25"/>
      <c r="AI1050" s="39">
        <f>SUM($AD$1031:AD1050)</f>
        <v>0</v>
      </c>
      <c r="AJ1050" s="39">
        <f>SUM($AE$1031:AE1050)</f>
        <v>126517.02244136816</v>
      </c>
      <c r="AK1050" s="39">
        <f t="shared" si="188"/>
        <v>0</v>
      </c>
    </row>
    <row r="1051" spans="2:37" x14ac:dyDescent="0.3">
      <c r="B1051" s="6" t="s">
        <v>53</v>
      </c>
      <c r="C1051" s="6">
        <v>1043</v>
      </c>
      <c r="D1051" s="6">
        <v>21</v>
      </c>
      <c r="E1051" s="12">
        <v>51.9</v>
      </c>
      <c r="F1051" s="17">
        <f t="shared" si="189"/>
        <v>0.29166666666666685</v>
      </c>
      <c r="G1051" s="17">
        <f t="shared" si="190"/>
        <v>1.0500000000000007</v>
      </c>
      <c r="S1051">
        <f t="shared" si="180"/>
        <v>0</v>
      </c>
      <c r="T1051">
        <f t="shared" si="181"/>
        <v>51.9</v>
      </c>
      <c r="U1051">
        <f t="shared" si="182"/>
        <v>14.416666666666666</v>
      </c>
      <c r="W1051">
        <f t="shared" si="183"/>
        <v>288.75000000000017</v>
      </c>
      <c r="X1051">
        <f t="shared" si="184"/>
        <v>135.9666</v>
      </c>
      <c r="Y1051">
        <f t="shared" si="185"/>
        <v>112.45761948116876</v>
      </c>
      <c r="Z1051">
        <f>Table1[[#This Row],[Accel (N)]]+Table1[[#This Row],[RR (N)]]+Table1[[#This Row],[Aero Drag (N)]]</f>
        <v>537.17421948116896</v>
      </c>
      <c r="AA1051">
        <f>Table1[[#This Row],[Total (N)]]*((E1051/3.6)/1000)</f>
        <v>7.744261664186852</v>
      </c>
      <c r="AB1051">
        <f>Table1[[#This Row],[Power (kW)]]*1000</f>
        <v>7744.2616641868517</v>
      </c>
      <c r="AC1051">
        <f>(Table1[[#This Row],[Power (kW)]]*1000)*D1051</f>
        <v>162629.49494792387</v>
      </c>
      <c r="AD1051" s="25">
        <f t="shared" si="186"/>
        <v>0</v>
      </c>
      <c r="AE1051" s="25">
        <f t="shared" si="187"/>
        <v>7744.2616641868517</v>
      </c>
      <c r="AF1051" s="25">
        <f>SUM($AD$8:AD1051)</f>
        <v>956945.92429955862</v>
      </c>
      <c r="AG1051" s="25">
        <f>SUM($AE$8:AE1051)</f>
        <v>2875266.510399166</v>
      </c>
      <c r="AH1051" s="25"/>
      <c r="AI1051" s="39">
        <f>SUM($AD$1031:AD1051)</f>
        <v>0</v>
      </c>
      <c r="AJ1051" s="39">
        <f>SUM($AE$1031:AE1051)</f>
        <v>134261.28410555501</v>
      </c>
      <c r="AK1051" s="39">
        <f t="shared" si="188"/>
        <v>0</v>
      </c>
    </row>
    <row r="1052" spans="2:37" x14ac:dyDescent="0.3">
      <c r="B1052" s="6" t="s">
        <v>53</v>
      </c>
      <c r="C1052" s="6">
        <v>1044</v>
      </c>
      <c r="D1052" s="6">
        <v>22</v>
      </c>
      <c r="E1052" s="12">
        <v>52.6</v>
      </c>
      <c r="F1052" s="17">
        <f t="shared" si="189"/>
        <v>0.12499999999999981</v>
      </c>
      <c r="G1052" s="17">
        <f t="shared" si="190"/>
        <v>0.44999999999999929</v>
      </c>
      <c r="S1052">
        <f t="shared" si="180"/>
        <v>0</v>
      </c>
      <c r="T1052">
        <f t="shared" si="181"/>
        <v>52.6</v>
      </c>
      <c r="U1052">
        <f t="shared" si="182"/>
        <v>14.611111111111111</v>
      </c>
      <c r="W1052">
        <f t="shared" si="183"/>
        <v>123.7499999999998</v>
      </c>
      <c r="X1052">
        <f t="shared" si="184"/>
        <v>135.9666</v>
      </c>
      <c r="Y1052">
        <f t="shared" si="185"/>
        <v>115.51161574085279</v>
      </c>
      <c r="Z1052">
        <f>Table1[[#This Row],[Accel (N)]]+Table1[[#This Row],[RR (N)]]+Table1[[#This Row],[Aero Drag (N)]]</f>
        <v>375.22821574085259</v>
      </c>
      <c r="AA1052">
        <f>Table1[[#This Row],[Total (N)]]*((E1052/3.6)/1000)</f>
        <v>5.482501152213568</v>
      </c>
      <c r="AB1052">
        <f>Table1[[#This Row],[Power (kW)]]*1000</f>
        <v>5482.5011522135683</v>
      </c>
      <c r="AC1052">
        <f>(Table1[[#This Row],[Power (kW)]]*1000)*D1052</f>
        <v>120615.0253486985</v>
      </c>
      <c r="AD1052" s="25">
        <f t="shared" si="186"/>
        <v>0</v>
      </c>
      <c r="AE1052" s="25">
        <f t="shared" si="187"/>
        <v>5482.5011522135683</v>
      </c>
      <c r="AF1052" s="25">
        <f>SUM($AD$8:AD1052)</f>
        <v>956945.92429955862</v>
      </c>
      <c r="AG1052" s="25">
        <f>SUM($AE$8:AE1052)</f>
        <v>2880749.0115513797</v>
      </c>
      <c r="AH1052" s="25"/>
      <c r="AI1052" s="39">
        <f>SUM($AD$1031:AD1052)</f>
        <v>0</v>
      </c>
      <c r="AJ1052" s="39">
        <f>SUM($AE$1031:AE1052)</f>
        <v>139743.78525776858</v>
      </c>
      <c r="AK1052" s="39">
        <f t="shared" si="188"/>
        <v>0</v>
      </c>
    </row>
    <row r="1053" spans="2:37" x14ac:dyDescent="0.3">
      <c r="B1053" s="6" t="s">
        <v>53</v>
      </c>
      <c r="C1053" s="6">
        <v>1045</v>
      </c>
      <c r="D1053" s="6">
        <v>23</v>
      </c>
      <c r="E1053" s="12">
        <v>52.8</v>
      </c>
      <c r="F1053" s="17">
        <f t="shared" si="189"/>
        <v>4.1666666666666269E-2</v>
      </c>
      <c r="G1053" s="17">
        <f t="shared" si="190"/>
        <v>0.14999999999999858</v>
      </c>
      <c r="S1053">
        <f t="shared" si="180"/>
        <v>0</v>
      </c>
      <c r="T1053">
        <f t="shared" si="181"/>
        <v>52.8</v>
      </c>
      <c r="U1053">
        <f t="shared" si="182"/>
        <v>14.666666666666666</v>
      </c>
      <c r="W1053">
        <f t="shared" si="183"/>
        <v>41.249999999999609</v>
      </c>
      <c r="X1053">
        <f t="shared" si="184"/>
        <v>135.9666</v>
      </c>
      <c r="Y1053">
        <f t="shared" si="185"/>
        <v>116.3917010608</v>
      </c>
      <c r="Z1053">
        <f>Table1[[#This Row],[Accel (N)]]+Table1[[#This Row],[RR (N)]]+Table1[[#This Row],[Aero Drag (N)]]</f>
        <v>293.60830106079959</v>
      </c>
      <c r="AA1053">
        <f>Table1[[#This Row],[Total (N)]]*((E1053/3.6)/1000)</f>
        <v>4.3062550822250607</v>
      </c>
      <c r="AB1053">
        <f>Table1[[#This Row],[Power (kW)]]*1000</f>
        <v>4306.2550822250605</v>
      </c>
      <c r="AC1053">
        <f>(Table1[[#This Row],[Power (kW)]]*1000)*D1053</f>
        <v>99043.866891176396</v>
      </c>
      <c r="AD1053" s="25">
        <f t="shared" si="186"/>
        <v>0</v>
      </c>
      <c r="AE1053" s="25">
        <f t="shared" si="187"/>
        <v>4306.2550822250605</v>
      </c>
      <c r="AF1053" s="25">
        <f>SUM($AD$8:AD1053)</f>
        <v>956945.92429955862</v>
      </c>
      <c r="AG1053" s="25">
        <f>SUM($AE$8:AE1053)</f>
        <v>2885055.2666336047</v>
      </c>
      <c r="AH1053" s="25"/>
      <c r="AI1053" s="39">
        <f>SUM($AD$1031:AD1053)</f>
        <v>0</v>
      </c>
      <c r="AJ1053" s="39">
        <f>SUM($AE$1031:AE1053)</f>
        <v>144050.04033999363</v>
      </c>
      <c r="AK1053" s="39">
        <f t="shared" si="188"/>
        <v>0</v>
      </c>
    </row>
    <row r="1054" spans="2:37" x14ac:dyDescent="0.3">
      <c r="B1054" s="6" t="s">
        <v>53</v>
      </c>
      <c r="C1054" s="6">
        <v>1046</v>
      </c>
      <c r="D1054" s="6">
        <v>24</v>
      </c>
      <c r="E1054" s="12">
        <v>52.9</v>
      </c>
      <c r="F1054" s="17">
        <f t="shared" si="189"/>
        <v>4.1666666666667261E-2</v>
      </c>
      <c r="G1054" s="17">
        <f t="shared" si="190"/>
        <v>0.15000000000000213</v>
      </c>
      <c r="S1054">
        <f t="shared" si="180"/>
        <v>0</v>
      </c>
      <c r="T1054">
        <f t="shared" si="181"/>
        <v>52.9</v>
      </c>
      <c r="U1054">
        <f t="shared" si="182"/>
        <v>14.694444444444443</v>
      </c>
      <c r="W1054">
        <f t="shared" si="183"/>
        <v>41.25000000000059</v>
      </c>
      <c r="X1054">
        <f t="shared" si="184"/>
        <v>135.9666</v>
      </c>
      <c r="Y1054">
        <f t="shared" si="185"/>
        <v>116.83299621411318</v>
      </c>
      <c r="Z1054">
        <f>Table1[[#This Row],[Accel (N)]]+Table1[[#This Row],[RR (N)]]+Table1[[#This Row],[Aero Drag (N)]]</f>
        <v>294.04959621411376</v>
      </c>
      <c r="AA1054">
        <f>Table1[[#This Row],[Total (N)]]*((E1054/3.6)/1000)</f>
        <v>4.3208954554796151</v>
      </c>
      <c r="AB1054">
        <f>Table1[[#This Row],[Power (kW)]]*1000</f>
        <v>4320.8954554796146</v>
      </c>
      <c r="AC1054">
        <f>(Table1[[#This Row],[Power (kW)]]*1000)*D1054</f>
        <v>103701.49093151075</v>
      </c>
      <c r="AD1054" s="25">
        <f t="shared" si="186"/>
        <v>0</v>
      </c>
      <c r="AE1054" s="25">
        <f t="shared" si="187"/>
        <v>4320.8954554796146</v>
      </c>
      <c r="AF1054" s="25">
        <f>SUM($AD$8:AD1054)</f>
        <v>956945.92429955862</v>
      </c>
      <c r="AG1054" s="25">
        <f>SUM($AE$8:AE1054)</f>
        <v>2889376.1620890843</v>
      </c>
      <c r="AH1054" s="25"/>
      <c r="AI1054" s="39">
        <f>SUM($AD$1031:AD1054)</f>
        <v>0</v>
      </c>
      <c r="AJ1054" s="39">
        <f>SUM($AE$1031:AE1054)</f>
        <v>148370.93579547325</v>
      </c>
      <c r="AK1054" s="39">
        <f t="shared" si="188"/>
        <v>0</v>
      </c>
    </row>
    <row r="1055" spans="2:37" x14ac:dyDescent="0.3">
      <c r="B1055" s="6" t="s">
        <v>53</v>
      </c>
      <c r="C1055" s="6">
        <v>1047</v>
      </c>
      <c r="D1055" s="6">
        <v>25</v>
      </c>
      <c r="E1055" s="12">
        <v>53.1</v>
      </c>
      <c r="F1055" s="17">
        <f t="shared" si="189"/>
        <v>5.5555555555555358E-2</v>
      </c>
      <c r="G1055" s="17">
        <f t="shared" si="190"/>
        <v>0.19999999999999929</v>
      </c>
      <c r="S1055">
        <f t="shared" si="180"/>
        <v>0</v>
      </c>
      <c r="T1055">
        <f t="shared" si="181"/>
        <v>53.1</v>
      </c>
      <c r="U1055">
        <f t="shared" si="182"/>
        <v>14.75</v>
      </c>
      <c r="W1055">
        <f t="shared" si="183"/>
        <v>54.999999999999801</v>
      </c>
      <c r="X1055">
        <f t="shared" si="184"/>
        <v>135.9666</v>
      </c>
      <c r="Y1055">
        <f t="shared" si="185"/>
        <v>117.71809150741876</v>
      </c>
      <c r="Z1055">
        <f>Table1[[#This Row],[Accel (N)]]+Table1[[#This Row],[RR (N)]]+Table1[[#This Row],[Aero Drag (N)]]</f>
        <v>308.68469150741856</v>
      </c>
      <c r="AA1055">
        <f>Table1[[#This Row],[Total (N)]]*((E1055/3.6)/1000)</f>
        <v>4.5530991997344232</v>
      </c>
      <c r="AB1055">
        <f>Table1[[#This Row],[Power (kW)]]*1000</f>
        <v>4553.0991997344236</v>
      </c>
      <c r="AC1055">
        <f>(Table1[[#This Row],[Power (kW)]]*1000)*D1055</f>
        <v>113827.47999336058</v>
      </c>
      <c r="AD1055" s="25">
        <f t="shared" si="186"/>
        <v>0</v>
      </c>
      <c r="AE1055" s="25">
        <f t="shared" si="187"/>
        <v>4553.0991997344236</v>
      </c>
      <c r="AF1055" s="25">
        <f>SUM($AD$8:AD1055)</f>
        <v>956945.92429955862</v>
      </c>
      <c r="AG1055" s="25">
        <f>SUM($AE$8:AE1055)</f>
        <v>2893929.2612888189</v>
      </c>
      <c r="AH1055" s="25"/>
      <c r="AI1055" s="39">
        <f>SUM($AD$1031:AD1055)</f>
        <v>0</v>
      </c>
      <c r="AJ1055" s="39">
        <f>SUM($AE$1031:AE1055)</f>
        <v>152924.03499520768</v>
      </c>
      <c r="AK1055" s="39">
        <f t="shared" si="188"/>
        <v>0</v>
      </c>
    </row>
    <row r="1056" spans="2:37" x14ac:dyDescent="0.3">
      <c r="B1056" s="6" t="s">
        <v>53</v>
      </c>
      <c r="C1056" s="6">
        <v>1048</v>
      </c>
      <c r="D1056" s="6">
        <v>26</v>
      </c>
      <c r="E1056" s="12">
        <v>53.3</v>
      </c>
      <c r="F1056" s="17">
        <f t="shared" si="189"/>
        <v>0</v>
      </c>
      <c r="G1056" s="17">
        <f t="shared" si="190"/>
        <v>0</v>
      </c>
      <c r="S1056">
        <f t="shared" si="180"/>
        <v>0</v>
      </c>
      <c r="T1056">
        <f t="shared" si="181"/>
        <v>53.3</v>
      </c>
      <c r="U1056">
        <f t="shared" si="182"/>
        <v>14.805555555555554</v>
      </c>
      <c r="W1056">
        <f t="shared" si="183"/>
        <v>0</v>
      </c>
      <c r="X1056">
        <f t="shared" si="184"/>
        <v>135.9666</v>
      </c>
      <c r="Y1056">
        <f t="shared" si="185"/>
        <v>118.60652678296319</v>
      </c>
      <c r="Z1056">
        <f>Table1[[#This Row],[Accel (N)]]+Table1[[#This Row],[RR (N)]]+Table1[[#This Row],[Aero Drag (N)]]</f>
        <v>254.57312678296319</v>
      </c>
      <c r="AA1056">
        <f>Table1[[#This Row],[Total (N)]]*((E1056/3.6)/1000)</f>
        <v>3.7690965715366489</v>
      </c>
      <c r="AB1056">
        <f>Table1[[#This Row],[Power (kW)]]*1000</f>
        <v>3769.0965715366488</v>
      </c>
      <c r="AC1056">
        <f>(Table1[[#This Row],[Power (kW)]]*1000)*D1056</f>
        <v>97996.510859952861</v>
      </c>
      <c r="AD1056" s="25">
        <f t="shared" si="186"/>
        <v>0</v>
      </c>
      <c r="AE1056" s="25">
        <f t="shared" si="187"/>
        <v>3769.0965715366488</v>
      </c>
      <c r="AF1056" s="25">
        <f>SUM($AD$8:AD1056)</f>
        <v>956945.92429955862</v>
      </c>
      <c r="AG1056" s="25">
        <f>SUM($AE$8:AE1056)</f>
        <v>2897698.3578603556</v>
      </c>
      <c r="AH1056" s="25"/>
      <c r="AI1056" s="39">
        <f>SUM($AD$1031:AD1056)</f>
        <v>0</v>
      </c>
      <c r="AJ1056" s="39">
        <f>SUM($AE$1031:AE1056)</f>
        <v>156693.13156674433</v>
      </c>
      <c r="AK1056" s="39">
        <f t="shared" si="188"/>
        <v>0</v>
      </c>
    </row>
    <row r="1057" spans="2:37" x14ac:dyDescent="0.3">
      <c r="B1057" s="6" t="s">
        <v>53</v>
      </c>
      <c r="C1057" s="6">
        <v>1049</v>
      </c>
      <c r="D1057" s="6">
        <v>27</v>
      </c>
      <c r="E1057" s="12">
        <v>53.1</v>
      </c>
      <c r="F1057" s="17">
        <f t="shared" si="189"/>
        <v>-0.1388888888888889</v>
      </c>
      <c r="G1057" s="17">
        <f t="shared" si="190"/>
        <v>-0.5</v>
      </c>
      <c r="S1057">
        <f t="shared" si="180"/>
        <v>0</v>
      </c>
      <c r="T1057">
        <f t="shared" si="181"/>
        <v>53.1</v>
      </c>
      <c r="U1057">
        <f t="shared" si="182"/>
        <v>14.75</v>
      </c>
      <c r="W1057">
        <f t="shared" si="183"/>
        <v>-137.5</v>
      </c>
      <c r="X1057">
        <f t="shared" si="184"/>
        <v>135.9666</v>
      </c>
      <c r="Y1057">
        <f t="shared" si="185"/>
        <v>117.71809150741876</v>
      </c>
      <c r="Z1057">
        <f>Table1[[#This Row],[Accel (N)]]+Table1[[#This Row],[RR (N)]]+Table1[[#This Row],[Aero Drag (N)]]</f>
        <v>116.18469150741876</v>
      </c>
      <c r="AA1057">
        <f>Table1[[#This Row],[Total (N)]]*((E1057/3.6)/1000)</f>
        <v>1.7137241997344266</v>
      </c>
      <c r="AB1057">
        <f>Table1[[#This Row],[Power (kW)]]*1000</f>
        <v>1713.7241997344265</v>
      </c>
      <c r="AC1057">
        <f>(Table1[[#This Row],[Power (kW)]]*1000)*D1057</f>
        <v>46270.553392829519</v>
      </c>
      <c r="AD1057" s="25">
        <f t="shared" si="186"/>
        <v>0</v>
      </c>
      <c r="AE1057" s="25">
        <f t="shared" si="187"/>
        <v>1713.7241997344265</v>
      </c>
      <c r="AF1057" s="25">
        <f>SUM($AD$8:AD1057)</f>
        <v>956945.92429955862</v>
      </c>
      <c r="AG1057" s="25">
        <f>SUM($AE$8:AE1057)</f>
        <v>2899412.0820600903</v>
      </c>
      <c r="AH1057" s="25"/>
      <c r="AI1057" s="39">
        <f>SUM($AD$1031:AD1057)</f>
        <v>0</v>
      </c>
      <c r="AJ1057" s="39">
        <f>SUM($AE$1031:AE1057)</f>
        <v>158406.85576647875</v>
      </c>
      <c r="AK1057" s="39">
        <f t="shared" si="188"/>
        <v>0</v>
      </c>
    </row>
    <row r="1058" spans="2:37" x14ac:dyDescent="0.3">
      <c r="B1058" s="6" t="s">
        <v>53</v>
      </c>
      <c r="C1058" s="6">
        <v>1050</v>
      </c>
      <c r="D1058" s="6">
        <v>28</v>
      </c>
      <c r="E1058" s="12">
        <v>52.3</v>
      </c>
      <c r="F1058" s="17">
        <f t="shared" si="189"/>
        <v>-0.33333333333333315</v>
      </c>
      <c r="G1058" s="17">
        <f t="shared" si="190"/>
        <v>-1.1999999999999993</v>
      </c>
      <c r="S1058">
        <f t="shared" si="180"/>
        <v>0</v>
      </c>
      <c r="T1058">
        <f t="shared" si="181"/>
        <v>52.3</v>
      </c>
      <c r="U1058">
        <f t="shared" si="182"/>
        <v>14.527777777777777</v>
      </c>
      <c r="W1058">
        <f t="shared" si="183"/>
        <v>-329.99999999999983</v>
      </c>
      <c r="X1058">
        <f t="shared" si="184"/>
        <v>135.9666</v>
      </c>
      <c r="Y1058">
        <f t="shared" si="185"/>
        <v>114.19775022762985</v>
      </c>
      <c r="Z1058">
        <f>Table1[[#This Row],[Accel (N)]]+Table1[[#This Row],[RR (N)]]+Table1[[#This Row],[Aero Drag (N)]]</f>
        <v>-79.835649772369976</v>
      </c>
      <c r="AA1058">
        <f>Table1[[#This Row],[Total (N)]]*((E1058/3.6)/1000)</f>
        <v>-1.159834578637486</v>
      </c>
      <c r="AB1058">
        <f>Table1[[#This Row],[Power (kW)]]*1000</f>
        <v>-1159.8345786374859</v>
      </c>
      <c r="AC1058">
        <f>(Table1[[#This Row],[Power (kW)]]*1000)*D1058</f>
        <v>-32475.368201849607</v>
      </c>
      <c r="AD1058" s="25">
        <f t="shared" si="186"/>
        <v>1159.8345786374859</v>
      </c>
      <c r="AE1058" s="25">
        <f t="shared" si="187"/>
        <v>0</v>
      </c>
      <c r="AF1058" s="25">
        <f>SUM($AD$8:AD1058)</f>
        <v>958105.75887819612</v>
      </c>
      <c r="AG1058" s="25">
        <f>SUM($AE$8:AE1058)</f>
        <v>2899412.0820600903</v>
      </c>
      <c r="AH1058" s="25"/>
      <c r="AI1058" s="39">
        <f>SUM($AD$1031:AD1058)</f>
        <v>1159.8345786374859</v>
      </c>
      <c r="AJ1058" s="39">
        <f>SUM($AE$1031:AE1058)</f>
        <v>158406.85576647875</v>
      </c>
      <c r="AK1058" s="39">
        <f t="shared" si="188"/>
        <v>811.88420504624014</v>
      </c>
    </row>
    <row r="1059" spans="2:37" x14ac:dyDescent="0.3">
      <c r="B1059" s="6" t="s">
        <v>53</v>
      </c>
      <c r="C1059" s="6">
        <v>1051</v>
      </c>
      <c r="D1059" s="6">
        <v>29</v>
      </c>
      <c r="E1059" s="12">
        <v>50.7</v>
      </c>
      <c r="F1059" s="17">
        <f t="shared" si="189"/>
        <v>-0.4861111111111111</v>
      </c>
      <c r="G1059" s="17">
        <f t="shared" si="190"/>
        <v>-1.75</v>
      </c>
      <c r="S1059">
        <f t="shared" si="180"/>
        <v>0</v>
      </c>
      <c r="T1059">
        <f t="shared" si="181"/>
        <v>50.7</v>
      </c>
      <c r="U1059">
        <f t="shared" si="182"/>
        <v>14.083333333333334</v>
      </c>
      <c r="W1059">
        <f t="shared" si="183"/>
        <v>-481.25</v>
      </c>
      <c r="X1059">
        <f t="shared" si="184"/>
        <v>135.9666</v>
      </c>
      <c r="Y1059">
        <f t="shared" si="185"/>
        <v>107.31738681551877</v>
      </c>
      <c r="Z1059">
        <f>Table1[[#This Row],[Accel (N)]]+Table1[[#This Row],[RR (N)]]+Table1[[#This Row],[Aero Drag (N)]]</f>
        <v>-237.96601318448126</v>
      </c>
      <c r="AA1059">
        <f>Table1[[#This Row],[Total (N)]]*((E1059/3.6)/1000)</f>
        <v>-3.3513546856814442</v>
      </c>
      <c r="AB1059">
        <f>Table1[[#This Row],[Power (kW)]]*1000</f>
        <v>-3351.3546856814442</v>
      </c>
      <c r="AC1059">
        <f>(Table1[[#This Row],[Power (kW)]]*1000)*D1059</f>
        <v>-97189.285884761877</v>
      </c>
      <c r="AD1059" s="25">
        <f t="shared" si="186"/>
        <v>3351.3546856814442</v>
      </c>
      <c r="AE1059" s="25">
        <f t="shared" si="187"/>
        <v>0</v>
      </c>
      <c r="AF1059" s="25">
        <f>SUM($AD$8:AD1059)</f>
        <v>961457.11356387753</v>
      </c>
      <c r="AG1059" s="25">
        <f>SUM($AE$8:AE1059)</f>
        <v>2899412.0820600903</v>
      </c>
      <c r="AH1059" s="25"/>
      <c r="AI1059" s="39">
        <f>SUM($AD$1031:AD1059)</f>
        <v>4511.1892643189303</v>
      </c>
      <c r="AJ1059" s="39">
        <f>SUM($AE$1031:AE1059)</f>
        <v>158406.85576647875</v>
      </c>
      <c r="AK1059" s="39">
        <f t="shared" si="188"/>
        <v>3157.8324850232511</v>
      </c>
    </row>
    <row r="1060" spans="2:37" x14ac:dyDescent="0.3">
      <c r="B1060" s="6" t="s">
        <v>53</v>
      </c>
      <c r="C1060" s="6">
        <v>1052</v>
      </c>
      <c r="D1060" s="6">
        <v>30</v>
      </c>
      <c r="E1060" s="12">
        <v>48.8</v>
      </c>
      <c r="F1060" s="17">
        <f t="shared" si="189"/>
        <v>-0.5833333333333337</v>
      </c>
      <c r="G1060" s="17">
        <f t="shared" si="190"/>
        <v>-2.1000000000000014</v>
      </c>
      <c r="S1060">
        <f t="shared" si="180"/>
        <v>0</v>
      </c>
      <c r="T1060">
        <f t="shared" si="181"/>
        <v>48.8</v>
      </c>
      <c r="U1060">
        <f t="shared" si="182"/>
        <v>13.555555555555554</v>
      </c>
      <c r="W1060">
        <f t="shared" si="183"/>
        <v>-577.50000000000034</v>
      </c>
      <c r="X1060">
        <f t="shared" si="184"/>
        <v>135.9666</v>
      </c>
      <c r="Y1060">
        <f t="shared" si="185"/>
        <v>99.424591287244425</v>
      </c>
      <c r="Z1060">
        <f>Table1[[#This Row],[Accel (N)]]+Table1[[#This Row],[RR (N)]]+Table1[[#This Row],[Aero Drag (N)]]</f>
        <v>-342.10880871275594</v>
      </c>
      <c r="AA1060">
        <f>Table1[[#This Row],[Total (N)]]*((E1060/3.6)/1000)</f>
        <v>-4.6374749625506908</v>
      </c>
      <c r="AB1060">
        <f>Table1[[#This Row],[Power (kW)]]*1000</f>
        <v>-4637.4749625506911</v>
      </c>
      <c r="AC1060">
        <f>(Table1[[#This Row],[Power (kW)]]*1000)*D1060</f>
        <v>-139124.24887652072</v>
      </c>
      <c r="AD1060" s="25">
        <f t="shared" si="186"/>
        <v>4637.4749625506911</v>
      </c>
      <c r="AE1060" s="25">
        <f t="shared" si="187"/>
        <v>0</v>
      </c>
      <c r="AF1060" s="25">
        <f>SUM($AD$8:AD1060)</f>
        <v>966094.58852642821</v>
      </c>
      <c r="AG1060" s="25">
        <f>SUM($AE$8:AE1060)</f>
        <v>2899412.0820600903</v>
      </c>
      <c r="AH1060" s="25"/>
      <c r="AI1060" s="39">
        <f>SUM($AD$1031:AD1060)</f>
        <v>9148.6642268696214</v>
      </c>
      <c r="AJ1060" s="39">
        <f>SUM($AE$1031:AE1060)</f>
        <v>158406.85576647875</v>
      </c>
      <c r="AK1060" s="39">
        <f t="shared" si="188"/>
        <v>6404.0649588087344</v>
      </c>
    </row>
    <row r="1061" spans="2:37" x14ac:dyDescent="0.3">
      <c r="B1061" s="6" t="s">
        <v>53</v>
      </c>
      <c r="C1061" s="6">
        <v>1053</v>
      </c>
      <c r="D1061" s="6">
        <v>31</v>
      </c>
      <c r="E1061" s="12">
        <v>46.5</v>
      </c>
      <c r="F1061" s="17">
        <f t="shared" si="189"/>
        <v>-0.69444444444444442</v>
      </c>
      <c r="G1061" s="17">
        <f t="shared" si="190"/>
        <v>-2.5</v>
      </c>
      <c r="S1061">
        <f t="shared" si="180"/>
        <v>0</v>
      </c>
      <c r="T1061">
        <f t="shared" si="181"/>
        <v>46.5</v>
      </c>
      <c r="U1061">
        <f t="shared" si="182"/>
        <v>12.916666666666666</v>
      </c>
      <c r="W1061">
        <f t="shared" si="183"/>
        <v>-687.5</v>
      </c>
      <c r="X1061">
        <f t="shared" si="184"/>
        <v>135.9666</v>
      </c>
      <c r="Y1061">
        <f t="shared" si="185"/>
        <v>90.273457450468754</v>
      </c>
      <c r="Z1061">
        <f>Table1[[#This Row],[Accel (N)]]+Table1[[#This Row],[RR (N)]]+Table1[[#This Row],[Aero Drag (N)]]</f>
        <v>-461.25994254953127</v>
      </c>
      <c r="AA1061">
        <f>Table1[[#This Row],[Total (N)]]*((E1061/3.6)/1000)</f>
        <v>-5.9579409245981125</v>
      </c>
      <c r="AB1061">
        <f>Table1[[#This Row],[Power (kW)]]*1000</f>
        <v>-5957.9409245981124</v>
      </c>
      <c r="AC1061">
        <f>(Table1[[#This Row],[Power (kW)]]*1000)*D1061</f>
        <v>-184696.16866254149</v>
      </c>
      <c r="AD1061" s="25">
        <f t="shared" si="186"/>
        <v>5957.9409245981124</v>
      </c>
      <c r="AE1061" s="25">
        <f t="shared" si="187"/>
        <v>0</v>
      </c>
      <c r="AF1061" s="25">
        <f>SUM($AD$8:AD1061)</f>
        <v>972052.52945102635</v>
      </c>
      <c r="AG1061" s="25">
        <f>SUM($AE$8:AE1061)</f>
        <v>2899412.0820600903</v>
      </c>
      <c r="AH1061" s="25"/>
      <c r="AI1061" s="39">
        <f>SUM($AD$1031:AD1061)</f>
        <v>15106.605151467735</v>
      </c>
      <c r="AJ1061" s="39">
        <f>SUM($AE$1031:AE1061)</f>
        <v>158406.85576647875</v>
      </c>
      <c r="AK1061" s="39">
        <f t="shared" si="188"/>
        <v>10574.623606027413</v>
      </c>
    </row>
    <row r="1062" spans="2:37" x14ac:dyDescent="0.3">
      <c r="B1062" s="6" t="s">
        <v>53</v>
      </c>
      <c r="C1062" s="6">
        <v>1054</v>
      </c>
      <c r="D1062" s="6">
        <v>32</v>
      </c>
      <c r="E1062" s="12">
        <v>43.8</v>
      </c>
      <c r="F1062" s="17">
        <f t="shared" si="189"/>
        <v>-0.86111111111111149</v>
      </c>
      <c r="G1062" s="17">
        <f t="shared" si="190"/>
        <v>-3.1000000000000014</v>
      </c>
      <c r="S1062">
        <f t="shared" si="180"/>
        <v>0</v>
      </c>
      <c r="T1062">
        <f t="shared" si="181"/>
        <v>43.8</v>
      </c>
      <c r="U1062">
        <f t="shared" si="182"/>
        <v>12.166666666666666</v>
      </c>
      <c r="W1062">
        <f t="shared" si="183"/>
        <v>-852.50000000000034</v>
      </c>
      <c r="X1062">
        <f t="shared" si="184"/>
        <v>135.9666</v>
      </c>
      <c r="Y1062">
        <f t="shared" si="185"/>
        <v>80.094444079675014</v>
      </c>
      <c r="Z1062">
        <f>Table1[[#This Row],[Accel (N)]]+Table1[[#This Row],[RR (N)]]+Table1[[#This Row],[Aero Drag (N)]]</f>
        <v>-636.43895592032538</v>
      </c>
      <c r="AA1062">
        <f>Table1[[#This Row],[Total (N)]]*((E1062/3.6)/1000)</f>
        <v>-7.7433406303639583</v>
      </c>
      <c r="AB1062">
        <f>Table1[[#This Row],[Power (kW)]]*1000</f>
        <v>-7743.3406303639586</v>
      </c>
      <c r="AC1062">
        <f>(Table1[[#This Row],[Power (kW)]]*1000)*D1062</f>
        <v>-247786.90017164667</v>
      </c>
      <c r="AD1062" s="25">
        <f t="shared" si="186"/>
        <v>7743.3406303639586</v>
      </c>
      <c r="AE1062" s="25">
        <f t="shared" si="187"/>
        <v>0</v>
      </c>
      <c r="AF1062" s="25">
        <f>SUM($AD$8:AD1062)</f>
        <v>979795.87008139025</v>
      </c>
      <c r="AG1062" s="25">
        <f>SUM($AE$8:AE1062)</f>
        <v>2899412.0820600903</v>
      </c>
      <c r="AH1062" s="25"/>
      <c r="AI1062" s="39">
        <f>SUM($AD$1031:AD1062)</f>
        <v>22849.945781831695</v>
      </c>
      <c r="AJ1062" s="39">
        <f>SUM($AE$1031:AE1062)</f>
        <v>158406.85576647875</v>
      </c>
      <c r="AK1062" s="39">
        <f t="shared" si="188"/>
        <v>15994.962047282186</v>
      </c>
    </row>
    <row r="1063" spans="2:37" x14ac:dyDescent="0.3">
      <c r="B1063" s="6" t="s">
        <v>53</v>
      </c>
      <c r="C1063" s="6">
        <v>1055</v>
      </c>
      <c r="D1063" s="6">
        <v>33</v>
      </c>
      <c r="E1063" s="12">
        <v>40.299999999999997</v>
      </c>
      <c r="F1063" s="17">
        <f t="shared" si="189"/>
        <v>-1.0833333333333328</v>
      </c>
      <c r="G1063" s="17">
        <f t="shared" si="190"/>
        <v>-3.8999999999999986</v>
      </c>
      <c r="S1063">
        <f t="shared" si="180"/>
        <v>0</v>
      </c>
      <c r="T1063">
        <f t="shared" si="181"/>
        <v>40.299999999999997</v>
      </c>
      <c r="U1063">
        <f t="shared" si="182"/>
        <v>11.194444444444443</v>
      </c>
      <c r="W1063">
        <f t="shared" si="183"/>
        <v>-1072.4999999999995</v>
      </c>
      <c r="X1063">
        <f t="shared" si="184"/>
        <v>135.9666</v>
      </c>
      <c r="Y1063">
        <f t="shared" si="185"/>
        <v>67.805396929463186</v>
      </c>
      <c r="Z1063">
        <f>Table1[[#This Row],[Accel (N)]]+Table1[[#This Row],[RR (N)]]+Table1[[#This Row],[Aero Drag (N)]]</f>
        <v>-868.72800307053637</v>
      </c>
      <c r="AA1063">
        <f>Table1[[#This Row],[Total (N)]]*((E1063/3.6)/1000)</f>
        <v>-9.7249273677062806</v>
      </c>
      <c r="AB1063">
        <f>Table1[[#This Row],[Power (kW)]]*1000</f>
        <v>-9724.9273677062811</v>
      </c>
      <c r="AC1063">
        <f>(Table1[[#This Row],[Power (kW)]]*1000)*D1063</f>
        <v>-320922.60313430725</v>
      </c>
      <c r="AD1063" s="25">
        <f t="shared" si="186"/>
        <v>9724.9273677062811</v>
      </c>
      <c r="AE1063" s="25">
        <f t="shared" si="187"/>
        <v>0</v>
      </c>
      <c r="AF1063" s="25">
        <f>SUM($AD$8:AD1063)</f>
        <v>989520.79744909657</v>
      </c>
      <c r="AG1063" s="25">
        <f>SUM($AE$8:AE1063)</f>
        <v>2899412.0820600903</v>
      </c>
      <c r="AH1063" s="25"/>
      <c r="AI1063" s="39">
        <f>SUM($AD$1031:AD1063)</f>
        <v>32574.873149537976</v>
      </c>
      <c r="AJ1063" s="39">
        <f>SUM($AE$1031:AE1063)</f>
        <v>158406.85576647875</v>
      </c>
      <c r="AK1063" s="39">
        <f t="shared" si="188"/>
        <v>22802.41120467658</v>
      </c>
    </row>
    <row r="1064" spans="2:37" x14ac:dyDescent="0.3">
      <c r="B1064" s="6" t="s">
        <v>53</v>
      </c>
      <c r="C1064" s="6">
        <v>1056</v>
      </c>
      <c r="D1064" s="6">
        <v>34</v>
      </c>
      <c r="E1064" s="12">
        <v>36</v>
      </c>
      <c r="F1064" s="17">
        <f t="shared" si="189"/>
        <v>-1.333333333333333</v>
      </c>
      <c r="G1064" s="17">
        <f t="shared" si="190"/>
        <v>-4.7999999999999989</v>
      </c>
      <c r="S1064">
        <f t="shared" si="180"/>
        <v>0</v>
      </c>
      <c r="T1064">
        <f t="shared" si="181"/>
        <v>36</v>
      </c>
      <c r="U1064">
        <f t="shared" si="182"/>
        <v>10</v>
      </c>
      <c r="W1064">
        <f t="shared" si="183"/>
        <v>-1319.9999999999998</v>
      </c>
      <c r="X1064">
        <f t="shared" si="184"/>
        <v>135.9666</v>
      </c>
      <c r="Y1064">
        <f t="shared" si="185"/>
        <v>54.107712270000007</v>
      </c>
      <c r="Z1064">
        <f>Table1[[#This Row],[Accel (N)]]+Table1[[#This Row],[RR (N)]]+Table1[[#This Row],[Aero Drag (N)]]</f>
        <v>-1129.9256877299997</v>
      </c>
      <c r="AA1064">
        <f>Table1[[#This Row],[Total (N)]]*((E1064/3.6)/1000)</f>
        <v>-11.299256877299998</v>
      </c>
      <c r="AB1064">
        <f>Table1[[#This Row],[Power (kW)]]*1000</f>
        <v>-11299.256877299998</v>
      </c>
      <c r="AC1064">
        <f>(Table1[[#This Row],[Power (kW)]]*1000)*D1064</f>
        <v>-384174.73382819997</v>
      </c>
      <c r="AD1064" s="25">
        <f t="shared" si="186"/>
        <v>11299.256877299998</v>
      </c>
      <c r="AE1064" s="25">
        <f t="shared" si="187"/>
        <v>0</v>
      </c>
      <c r="AF1064" s="25">
        <f>SUM($AD$8:AD1064)</f>
        <v>1000820.0543263966</v>
      </c>
      <c r="AG1064" s="25">
        <f>SUM($AE$8:AE1064)</f>
        <v>2899412.0820600903</v>
      </c>
      <c r="AH1064" s="25"/>
      <c r="AI1064" s="39">
        <f>SUM($AD$1031:AD1064)</f>
        <v>43874.130026837971</v>
      </c>
      <c r="AJ1064" s="39">
        <f>SUM($AE$1031:AE1064)</f>
        <v>158406.85576647875</v>
      </c>
      <c r="AK1064" s="39">
        <f t="shared" si="188"/>
        <v>30711.891018786577</v>
      </c>
    </row>
    <row r="1065" spans="2:37" x14ac:dyDescent="0.3">
      <c r="B1065" s="6" t="s">
        <v>53</v>
      </c>
      <c r="C1065" s="6">
        <v>1057</v>
      </c>
      <c r="D1065" s="6">
        <v>35</v>
      </c>
      <c r="E1065" s="12">
        <v>30.7</v>
      </c>
      <c r="F1065" s="17">
        <f t="shared" si="189"/>
        <v>-1.4722222222222223</v>
      </c>
      <c r="G1065" s="17">
        <f t="shared" si="190"/>
        <v>-5.3000000000000007</v>
      </c>
      <c r="S1065">
        <f t="shared" si="180"/>
        <v>0</v>
      </c>
      <c r="T1065">
        <f t="shared" si="181"/>
        <v>30.7</v>
      </c>
      <c r="U1065">
        <f t="shared" si="182"/>
        <v>8.5277777777777768</v>
      </c>
      <c r="W1065">
        <f t="shared" si="183"/>
        <v>-1457.5</v>
      </c>
      <c r="X1065">
        <f t="shared" si="184"/>
        <v>135.9666</v>
      </c>
      <c r="Y1065">
        <f t="shared" si="185"/>
        <v>39.348748254129859</v>
      </c>
      <c r="Z1065">
        <f>Table1[[#This Row],[Accel (N)]]+Table1[[#This Row],[RR (N)]]+Table1[[#This Row],[Aero Drag (N)]]</f>
        <v>-1282.1846517458703</v>
      </c>
      <c r="AA1065">
        <f>Table1[[#This Row],[Total (N)]]*((E1065/3.6)/1000)</f>
        <v>-10.934185780166169</v>
      </c>
      <c r="AB1065">
        <f>Table1[[#This Row],[Power (kW)]]*1000</f>
        <v>-10934.18578016617</v>
      </c>
      <c r="AC1065">
        <f>(Table1[[#This Row],[Power (kW)]]*1000)*D1065</f>
        <v>-382696.50230581593</v>
      </c>
      <c r="AD1065" s="25">
        <f t="shared" si="186"/>
        <v>10934.18578016617</v>
      </c>
      <c r="AE1065" s="25">
        <f t="shared" si="187"/>
        <v>0</v>
      </c>
      <c r="AF1065" s="25">
        <f>SUM($AD$8:AD1065)</f>
        <v>1011754.2401065627</v>
      </c>
      <c r="AG1065" s="25">
        <f>SUM($AE$8:AE1065)</f>
        <v>2899412.0820600903</v>
      </c>
      <c r="AH1065" s="25"/>
      <c r="AI1065" s="39">
        <f>SUM($AD$1031:AD1065)</f>
        <v>54808.315807004139</v>
      </c>
      <c r="AJ1065" s="39">
        <f>SUM($AE$1031:AE1065)</f>
        <v>158406.85576647875</v>
      </c>
      <c r="AK1065" s="39">
        <f t="shared" si="188"/>
        <v>38365.821064902892</v>
      </c>
    </row>
    <row r="1066" spans="2:37" x14ac:dyDescent="0.3">
      <c r="B1066" s="6" t="s">
        <v>53</v>
      </c>
      <c r="C1066" s="6">
        <v>1058</v>
      </c>
      <c r="D1066" s="6">
        <v>36</v>
      </c>
      <c r="E1066" s="12">
        <v>25.4</v>
      </c>
      <c r="F1066" s="17">
        <f t="shared" si="189"/>
        <v>-1.3472222222222221</v>
      </c>
      <c r="G1066" s="17">
        <f t="shared" si="190"/>
        <v>-4.8499999999999996</v>
      </c>
      <c r="S1066">
        <f t="shared" si="180"/>
        <v>0</v>
      </c>
      <c r="T1066">
        <f t="shared" si="181"/>
        <v>25.4</v>
      </c>
      <c r="U1066">
        <f t="shared" si="182"/>
        <v>7.0555555555555554</v>
      </c>
      <c r="W1066">
        <f t="shared" si="183"/>
        <v>-1333.7499999999998</v>
      </c>
      <c r="X1066">
        <f t="shared" si="184"/>
        <v>135.9666</v>
      </c>
      <c r="Y1066">
        <f t="shared" si="185"/>
        <v>26.935286765519447</v>
      </c>
      <c r="Z1066">
        <f>Table1[[#This Row],[Accel (N)]]+Table1[[#This Row],[RR (N)]]+Table1[[#This Row],[Aero Drag (N)]]</f>
        <v>-1170.8481132344803</v>
      </c>
      <c r="AA1066">
        <f>Table1[[#This Row],[Total (N)]]*((E1066/3.6)/1000)</f>
        <v>-8.2609839100432776</v>
      </c>
      <c r="AB1066">
        <f>Table1[[#This Row],[Power (kW)]]*1000</f>
        <v>-8260.9839100432782</v>
      </c>
      <c r="AC1066">
        <f>(Table1[[#This Row],[Power (kW)]]*1000)*D1066</f>
        <v>-297395.42076155799</v>
      </c>
      <c r="AD1066" s="25">
        <f t="shared" si="186"/>
        <v>8260.9839100432782</v>
      </c>
      <c r="AE1066" s="25">
        <f t="shared" si="187"/>
        <v>0</v>
      </c>
      <c r="AF1066" s="25">
        <f>SUM($AD$8:AD1066)</f>
        <v>1020015.224016606</v>
      </c>
      <c r="AG1066" s="25">
        <f>SUM($AE$8:AE1066)</f>
        <v>2899412.0820600903</v>
      </c>
      <c r="AH1066" s="25"/>
      <c r="AI1066" s="39">
        <f>SUM($AD$1031:AD1066)</f>
        <v>63069.299717047419</v>
      </c>
      <c r="AJ1066" s="39">
        <f>SUM($AE$1031:AE1066)</f>
        <v>158406.85576647875</v>
      </c>
      <c r="AK1066" s="39">
        <f t="shared" si="188"/>
        <v>44148.509801933193</v>
      </c>
    </row>
    <row r="1067" spans="2:37" x14ac:dyDescent="0.3">
      <c r="B1067" s="6" t="s">
        <v>53</v>
      </c>
      <c r="C1067" s="6">
        <v>1059</v>
      </c>
      <c r="D1067" s="6">
        <v>37</v>
      </c>
      <c r="E1067" s="12">
        <v>21</v>
      </c>
      <c r="F1067" s="17">
        <f t="shared" si="189"/>
        <v>-1.2083333333333333</v>
      </c>
      <c r="G1067" s="17">
        <f t="shared" si="190"/>
        <v>-4.3499999999999996</v>
      </c>
      <c r="S1067">
        <f t="shared" si="180"/>
        <v>0</v>
      </c>
      <c r="T1067">
        <f t="shared" si="181"/>
        <v>21</v>
      </c>
      <c r="U1067">
        <f t="shared" si="182"/>
        <v>5.833333333333333</v>
      </c>
      <c r="W1067">
        <f t="shared" si="183"/>
        <v>-1196.25</v>
      </c>
      <c r="X1067">
        <f t="shared" si="184"/>
        <v>135.9666</v>
      </c>
      <c r="Y1067">
        <f t="shared" si="185"/>
        <v>18.411652091874998</v>
      </c>
      <c r="Z1067">
        <f>Table1[[#This Row],[Accel (N)]]+Table1[[#This Row],[RR (N)]]+Table1[[#This Row],[Aero Drag (N)]]</f>
        <v>-1041.8717479081251</v>
      </c>
      <c r="AA1067">
        <f>Table1[[#This Row],[Total (N)]]*((E1067/3.6)/1000)</f>
        <v>-6.0775851961307295</v>
      </c>
      <c r="AB1067">
        <f>Table1[[#This Row],[Power (kW)]]*1000</f>
        <v>-6077.5851961307299</v>
      </c>
      <c r="AC1067">
        <f>(Table1[[#This Row],[Power (kW)]]*1000)*D1067</f>
        <v>-224870.652256837</v>
      </c>
      <c r="AD1067" s="25">
        <f t="shared" si="186"/>
        <v>6077.5851961307299</v>
      </c>
      <c r="AE1067" s="25">
        <f t="shared" si="187"/>
        <v>0</v>
      </c>
      <c r="AF1067" s="25">
        <f>SUM($AD$8:AD1067)</f>
        <v>1026092.8092127367</v>
      </c>
      <c r="AG1067" s="25">
        <f>SUM($AE$8:AE1067)</f>
        <v>2899412.0820600903</v>
      </c>
      <c r="AH1067" s="25"/>
      <c r="AI1067" s="39">
        <f>SUM($AD$1031:AD1067)</f>
        <v>69146.884913178146</v>
      </c>
      <c r="AJ1067" s="39">
        <f>SUM($AE$1031:AE1067)</f>
        <v>158406.85576647875</v>
      </c>
      <c r="AK1067" s="39">
        <f t="shared" si="188"/>
        <v>48402.819439224702</v>
      </c>
    </row>
    <row r="1068" spans="2:37" x14ac:dyDescent="0.3">
      <c r="B1068" s="6" t="s">
        <v>53</v>
      </c>
      <c r="C1068" s="6">
        <v>1060</v>
      </c>
      <c r="D1068" s="6">
        <v>38</v>
      </c>
      <c r="E1068" s="12">
        <v>16.7</v>
      </c>
      <c r="F1068" s="17">
        <f t="shared" si="189"/>
        <v>-1.0555555555555556</v>
      </c>
      <c r="G1068" s="17">
        <f t="shared" si="190"/>
        <v>-3.8</v>
      </c>
      <c r="S1068">
        <f t="shared" si="180"/>
        <v>0</v>
      </c>
      <c r="T1068">
        <f t="shared" si="181"/>
        <v>16.7</v>
      </c>
      <c r="U1068">
        <f t="shared" si="182"/>
        <v>4.6388888888888884</v>
      </c>
      <c r="W1068">
        <f t="shared" si="183"/>
        <v>-1045</v>
      </c>
      <c r="X1068">
        <f t="shared" si="184"/>
        <v>135.9666</v>
      </c>
      <c r="Y1068">
        <f t="shared" si="185"/>
        <v>11.643595582546526</v>
      </c>
      <c r="Z1068">
        <f>Table1[[#This Row],[Accel (N)]]+Table1[[#This Row],[RR (N)]]+Table1[[#This Row],[Aero Drag (N)]]</f>
        <v>-897.38980441745355</v>
      </c>
      <c r="AA1068">
        <f>Table1[[#This Row],[Total (N)]]*((E1068/3.6)/1000)</f>
        <v>-4.1628915927142982</v>
      </c>
      <c r="AB1068">
        <f>Table1[[#This Row],[Power (kW)]]*1000</f>
        <v>-4162.891592714298</v>
      </c>
      <c r="AC1068">
        <f>(Table1[[#This Row],[Power (kW)]]*1000)*D1068</f>
        <v>-158189.88052314334</v>
      </c>
      <c r="AD1068" s="25">
        <f t="shared" si="186"/>
        <v>4162.891592714298</v>
      </c>
      <c r="AE1068" s="25">
        <f t="shared" si="187"/>
        <v>0</v>
      </c>
      <c r="AF1068" s="25">
        <f>SUM($AD$8:AD1068)</f>
        <v>1030255.700805451</v>
      </c>
      <c r="AG1068" s="25">
        <f>SUM($AE$8:AE1068)</f>
        <v>2899412.0820600903</v>
      </c>
      <c r="AH1068" s="25"/>
      <c r="AI1068" s="39">
        <f>SUM($AD$1031:AD1068)</f>
        <v>73309.776505892441</v>
      </c>
      <c r="AJ1068" s="39">
        <f>SUM($AE$1031:AE1068)</f>
        <v>158406.85576647875</v>
      </c>
      <c r="AK1068" s="39">
        <f t="shared" si="188"/>
        <v>51316.843554124709</v>
      </c>
    </row>
    <row r="1069" spans="2:37" x14ac:dyDescent="0.3">
      <c r="B1069" s="6" t="s">
        <v>53</v>
      </c>
      <c r="C1069" s="6">
        <v>1061</v>
      </c>
      <c r="D1069" s="6">
        <v>39</v>
      </c>
      <c r="E1069" s="12">
        <v>13.4</v>
      </c>
      <c r="F1069" s="17">
        <f t="shared" si="189"/>
        <v>-0.65277777777777768</v>
      </c>
      <c r="G1069" s="17">
        <f t="shared" si="190"/>
        <v>-2.3499999999999996</v>
      </c>
      <c r="S1069">
        <f t="shared" si="180"/>
        <v>0</v>
      </c>
      <c r="T1069">
        <f t="shared" si="181"/>
        <v>13.4</v>
      </c>
      <c r="U1069">
        <f t="shared" si="182"/>
        <v>3.7222222222222223</v>
      </c>
      <c r="W1069">
        <f t="shared" si="183"/>
        <v>-646.24999999999989</v>
      </c>
      <c r="X1069">
        <f t="shared" si="184"/>
        <v>135.9666</v>
      </c>
      <c r="Y1069">
        <f t="shared" si="185"/>
        <v>7.4965901351861124</v>
      </c>
      <c r="Z1069">
        <f>Table1[[#This Row],[Accel (N)]]+Table1[[#This Row],[RR (N)]]+Table1[[#This Row],[Aero Drag (N)]]</f>
        <v>-502.78680986481379</v>
      </c>
      <c r="AA1069">
        <f>Table1[[#This Row],[Total (N)]]*((E1069/3.6)/1000)</f>
        <v>-1.8714842367190292</v>
      </c>
      <c r="AB1069">
        <f>Table1[[#This Row],[Power (kW)]]*1000</f>
        <v>-1871.4842367190292</v>
      </c>
      <c r="AC1069">
        <f>(Table1[[#This Row],[Power (kW)]]*1000)*D1069</f>
        <v>-72987.885232042143</v>
      </c>
      <c r="AD1069" s="25">
        <f t="shared" si="186"/>
        <v>1871.4842367190292</v>
      </c>
      <c r="AE1069" s="25">
        <f t="shared" si="187"/>
        <v>0</v>
      </c>
      <c r="AF1069" s="25">
        <f>SUM($AD$8:AD1069)</f>
        <v>1032127.1850421701</v>
      </c>
      <c r="AG1069" s="25">
        <f>SUM($AE$8:AE1069)</f>
        <v>2899412.0820600903</v>
      </c>
      <c r="AH1069" s="25"/>
      <c r="AI1069" s="39">
        <f>SUM($AD$1031:AD1069)</f>
        <v>75181.26074261147</v>
      </c>
      <c r="AJ1069" s="39">
        <f>SUM($AE$1031:AE1069)</f>
        <v>158406.85576647875</v>
      </c>
      <c r="AK1069" s="39">
        <f t="shared" si="188"/>
        <v>52626.882519828025</v>
      </c>
    </row>
    <row r="1070" spans="2:37" x14ac:dyDescent="0.3">
      <c r="B1070" s="6" t="s">
        <v>53</v>
      </c>
      <c r="C1070" s="6">
        <v>1062</v>
      </c>
      <c r="D1070" s="6">
        <v>40</v>
      </c>
      <c r="E1070" s="12">
        <v>12</v>
      </c>
      <c r="F1070" s="17">
        <f t="shared" si="189"/>
        <v>-0.18055555555555566</v>
      </c>
      <c r="G1070" s="17">
        <f t="shared" si="190"/>
        <v>-0.65000000000000036</v>
      </c>
      <c r="S1070">
        <f t="shared" si="180"/>
        <v>0</v>
      </c>
      <c r="T1070">
        <f t="shared" si="181"/>
        <v>12</v>
      </c>
      <c r="U1070">
        <f t="shared" si="182"/>
        <v>3.333333333333333</v>
      </c>
      <c r="W1070">
        <f t="shared" si="183"/>
        <v>-178.75000000000011</v>
      </c>
      <c r="X1070">
        <f t="shared" si="184"/>
        <v>135.9666</v>
      </c>
      <c r="Y1070">
        <f t="shared" si="185"/>
        <v>6.0119680299999994</v>
      </c>
      <c r="Z1070">
        <f>Table1[[#This Row],[Accel (N)]]+Table1[[#This Row],[RR (N)]]+Table1[[#This Row],[Aero Drag (N)]]</f>
        <v>-36.771431970000116</v>
      </c>
      <c r="AA1070">
        <f>Table1[[#This Row],[Total (N)]]*((E1070/3.6)/1000)</f>
        <v>-0.12257143990000037</v>
      </c>
      <c r="AB1070">
        <f>Table1[[#This Row],[Power (kW)]]*1000</f>
        <v>-122.57143990000037</v>
      </c>
      <c r="AC1070">
        <f>(Table1[[#This Row],[Power (kW)]]*1000)*D1070</f>
        <v>-4902.8575960000144</v>
      </c>
      <c r="AD1070" s="25">
        <f t="shared" si="186"/>
        <v>122.57143990000037</v>
      </c>
      <c r="AE1070" s="25">
        <f t="shared" si="187"/>
        <v>0</v>
      </c>
      <c r="AF1070" s="25">
        <f>SUM($AD$8:AD1070)</f>
        <v>1032249.7564820701</v>
      </c>
      <c r="AG1070" s="25">
        <f>SUM($AE$8:AE1070)</f>
        <v>2899412.0820600903</v>
      </c>
      <c r="AH1070" s="25"/>
      <c r="AI1070" s="39">
        <f>SUM($AD$1031:AD1070)</f>
        <v>75303.832182511469</v>
      </c>
      <c r="AJ1070" s="39">
        <f>SUM($AE$1031:AE1070)</f>
        <v>158406.85576647875</v>
      </c>
      <c r="AK1070" s="39">
        <f t="shared" si="188"/>
        <v>52712.682527758028</v>
      </c>
    </row>
    <row r="1071" spans="2:37" x14ac:dyDescent="0.3">
      <c r="B1071" s="6" t="s">
        <v>53</v>
      </c>
      <c r="C1071" s="6">
        <v>1063</v>
      </c>
      <c r="D1071" s="6">
        <v>41</v>
      </c>
      <c r="E1071" s="12">
        <v>12.1</v>
      </c>
      <c r="F1071" s="17">
        <f t="shared" si="189"/>
        <v>0.1111111111111112</v>
      </c>
      <c r="G1071" s="17">
        <f t="shared" si="190"/>
        <v>0.40000000000000036</v>
      </c>
      <c r="S1071">
        <f t="shared" si="180"/>
        <v>0</v>
      </c>
      <c r="T1071">
        <f t="shared" si="181"/>
        <v>12.1</v>
      </c>
      <c r="U1071">
        <f t="shared" si="182"/>
        <v>3.3611111111111107</v>
      </c>
      <c r="W1071">
        <f t="shared" si="183"/>
        <v>110.00000000000009</v>
      </c>
      <c r="X1071">
        <f t="shared" si="184"/>
        <v>135.9666</v>
      </c>
      <c r="Y1071">
        <f t="shared" si="185"/>
        <v>6.112584994946527</v>
      </c>
      <c r="Z1071">
        <f>Table1[[#This Row],[Accel (N)]]+Table1[[#This Row],[RR (N)]]+Table1[[#This Row],[Aero Drag (N)]]</f>
        <v>252.07918499494662</v>
      </c>
      <c r="AA1071">
        <f>Table1[[#This Row],[Total (N)]]*((E1071/3.6)/1000)</f>
        <v>0.84726614956634827</v>
      </c>
      <c r="AB1071">
        <f>Table1[[#This Row],[Power (kW)]]*1000</f>
        <v>847.2661495663483</v>
      </c>
      <c r="AC1071">
        <f>(Table1[[#This Row],[Power (kW)]]*1000)*D1071</f>
        <v>34737.912132220277</v>
      </c>
      <c r="AD1071" s="25">
        <f t="shared" si="186"/>
        <v>0</v>
      </c>
      <c r="AE1071" s="25">
        <f t="shared" si="187"/>
        <v>847.2661495663483</v>
      </c>
      <c r="AF1071" s="25">
        <f>SUM($AD$8:AD1071)</f>
        <v>1032249.7564820701</v>
      </c>
      <c r="AG1071" s="25">
        <f>SUM($AE$8:AE1071)</f>
        <v>2900259.3482096568</v>
      </c>
      <c r="AH1071" s="25"/>
      <c r="AI1071" s="39">
        <f>SUM($AD$1031:AD1071)</f>
        <v>75303.832182511469</v>
      </c>
      <c r="AJ1071" s="39">
        <f>SUM($AE$1031:AE1071)</f>
        <v>159254.12191604509</v>
      </c>
      <c r="AK1071" s="39">
        <f t="shared" si="188"/>
        <v>52712.682527758028</v>
      </c>
    </row>
    <row r="1072" spans="2:37" x14ac:dyDescent="0.3">
      <c r="B1072" s="6" t="s">
        <v>53</v>
      </c>
      <c r="C1072" s="6">
        <v>1064</v>
      </c>
      <c r="D1072" s="6">
        <v>42</v>
      </c>
      <c r="E1072" s="12">
        <v>12.8</v>
      </c>
      <c r="F1072" s="17">
        <f t="shared" si="189"/>
        <v>0.4861111111111111</v>
      </c>
      <c r="G1072" s="17">
        <f t="shared" si="190"/>
        <v>1.75</v>
      </c>
      <c r="S1072">
        <f t="shared" si="180"/>
        <v>0</v>
      </c>
      <c r="T1072">
        <f t="shared" si="181"/>
        <v>12.8</v>
      </c>
      <c r="U1072">
        <f t="shared" si="182"/>
        <v>3.5555555555555558</v>
      </c>
      <c r="W1072">
        <f t="shared" si="183"/>
        <v>481.25</v>
      </c>
      <c r="X1072">
        <f t="shared" si="184"/>
        <v>135.9666</v>
      </c>
      <c r="Y1072">
        <f t="shared" si="185"/>
        <v>6.8402836252444459</v>
      </c>
      <c r="Z1072">
        <f>Table1[[#This Row],[Accel (N)]]+Table1[[#This Row],[RR (N)]]+Table1[[#This Row],[Aero Drag (N)]]</f>
        <v>624.05688362524438</v>
      </c>
      <c r="AA1072">
        <f>Table1[[#This Row],[Total (N)]]*((E1072/3.6)/1000)</f>
        <v>2.2188689195564244</v>
      </c>
      <c r="AB1072">
        <f>Table1[[#This Row],[Power (kW)]]*1000</f>
        <v>2218.8689195564243</v>
      </c>
      <c r="AC1072">
        <f>(Table1[[#This Row],[Power (kW)]]*1000)*D1072</f>
        <v>93192.494621369828</v>
      </c>
      <c r="AD1072" s="25">
        <f t="shared" si="186"/>
        <v>0</v>
      </c>
      <c r="AE1072" s="25">
        <f t="shared" si="187"/>
        <v>2218.8689195564243</v>
      </c>
      <c r="AF1072" s="25">
        <f>SUM($AD$8:AD1072)</f>
        <v>1032249.7564820701</v>
      </c>
      <c r="AG1072" s="25">
        <f>SUM($AE$8:AE1072)</f>
        <v>2902478.2171292133</v>
      </c>
      <c r="AH1072" s="25"/>
      <c r="AI1072" s="39">
        <f>SUM($AD$1031:AD1072)</f>
        <v>75303.832182511469</v>
      </c>
      <c r="AJ1072" s="39">
        <f>SUM($AE$1031:AE1072)</f>
        <v>161472.99083560152</v>
      </c>
      <c r="AK1072" s="39">
        <f t="shared" si="188"/>
        <v>52712.682527758028</v>
      </c>
    </row>
    <row r="1073" spans="2:37" x14ac:dyDescent="0.3">
      <c r="B1073" s="6" t="s">
        <v>53</v>
      </c>
      <c r="C1073" s="6">
        <v>1065</v>
      </c>
      <c r="D1073" s="6">
        <v>43</v>
      </c>
      <c r="E1073" s="12">
        <v>15.6</v>
      </c>
      <c r="F1073" s="17">
        <f t="shared" si="189"/>
        <v>0.98611111111111083</v>
      </c>
      <c r="G1073" s="17">
        <f t="shared" si="190"/>
        <v>3.5499999999999989</v>
      </c>
      <c r="S1073">
        <f t="shared" si="180"/>
        <v>0</v>
      </c>
      <c r="T1073">
        <f t="shared" si="181"/>
        <v>15.6</v>
      </c>
      <c r="U1073">
        <f t="shared" si="182"/>
        <v>4.333333333333333</v>
      </c>
      <c r="W1073">
        <f t="shared" si="183"/>
        <v>976.24999999999977</v>
      </c>
      <c r="X1073">
        <f t="shared" si="184"/>
        <v>135.9666</v>
      </c>
      <c r="Y1073">
        <f t="shared" si="185"/>
        <v>10.160225970699999</v>
      </c>
      <c r="Z1073">
        <f>Table1[[#This Row],[Accel (N)]]+Table1[[#This Row],[RR (N)]]+Table1[[#This Row],[Aero Drag (N)]]</f>
        <v>1122.3768259706997</v>
      </c>
      <c r="AA1073">
        <f>Table1[[#This Row],[Total (N)]]*((E1073/3.6)/1000)</f>
        <v>4.863632912539698</v>
      </c>
      <c r="AB1073">
        <f>Table1[[#This Row],[Power (kW)]]*1000</f>
        <v>4863.6329125396978</v>
      </c>
      <c r="AC1073">
        <f>(Table1[[#This Row],[Power (kW)]]*1000)*D1073</f>
        <v>209136.215239207</v>
      </c>
      <c r="AD1073" s="25">
        <f t="shared" si="186"/>
        <v>0</v>
      </c>
      <c r="AE1073" s="25">
        <f t="shared" si="187"/>
        <v>4863.6329125396978</v>
      </c>
      <c r="AF1073" s="25">
        <f>SUM($AD$8:AD1073)</f>
        <v>1032249.7564820701</v>
      </c>
      <c r="AG1073" s="25">
        <f>SUM($AE$8:AE1073)</f>
        <v>2907341.8500417531</v>
      </c>
      <c r="AH1073" s="25"/>
      <c r="AI1073" s="39">
        <f>SUM($AD$1031:AD1073)</f>
        <v>75303.832182511469</v>
      </c>
      <c r="AJ1073" s="39">
        <f>SUM($AE$1031:AE1073)</f>
        <v>166336.62374814122</v>
      </c>
      <c r="AK1073" s="39">
        <f t="shared" si="188"/>
        <v>52712.682527758028</v>
      </c>
    </row>
    <row r="1074" spans="2:37" x14ac:dyDescent="0.3">
      <c r="B1074" s="6" t="s">
        <v>53</v>
      </c>
      <c r="C1074" s="6">
        <v>1066</v>
      </c>
      <c r="D1074" s="6">
        <v>44</v>
      </c>
      <c r="E1074" s="12">
        <v>19.899999999999999</v>
      </c>
      <c r="F1074" s="17">
        <f t="shared" si="189"/>
        <v>1.0833333333333333</v>
      </c>
      <c r="G1074" s="17">
        <f t="shared" si="190"/>
        <v>3.8999999999999995</v>
      </c>
      <c r="S1074">
        <f t="shared" si="180"/>
        <v>0</v>
      </c>
      <c r="T1074">
        <f t="shared" si="181"/>
        <v>19.899999999999999</v>
      </c>
      <c r="U1074">
        <f t="shared" si="182"/>
        <v>5.5277777777777777</v>
      </c>
      <c r="W1074">
        <f t="shared" si="183"/>
        <v>1072.5</v>
      </c>
      <c r="X1074">
        <f t="shared" si="184"/>
        <v>135.9666</v>
      </c>
      <c r="Y1074">
        <f t="shared" si="185"/>
        <v>16.533329580279862</v>
      </c>
      <c r="Z1074">
        <f>Table1[[#This Row],[Accel (N)]]+Table1[[#This Row],[RR (N)]]+Table1[[#This Row],[Aero Drag (N)]]</f>
        <v>1224.9999295802797</v>
      </c>
      <c r="AA1074">
        <f>Table1[[#This Row],[Total (N)]]*((E1074/3.6)/1000)</f>
        <v>6.7715273885132126</v>
      </c>
      <c r="AB1074">
        <f>Table1[[#This Row],[Power (kW)]]*1000</f>
        <v>6771.5273885132128</v>
      </c>
      <c r="AC1074">
        <f>(Table1[[#This Row],[Power (kW)]]*1000)*D1074</f>
        <v>297947.20509458135</v>
      </c>
      <c r="AD1074" s="25">
        <f t="shared" si="186"/>
        <v>0</v>
      </c>
      <c r="AE1074" s="25">
        <f t="shared" si="187"/>
        <v>6771.5273885132128</v>
      </c>
      <c r="AF1074" s="25">
        <f>SUM($AD$8:AD1074)</f>
        <v>1032249.7564820701</v>
      </c>
      <c r="AG1074" s="25">
        <f>SUM($AE$8:AE1074)</f>
        <v>2914113.3774302662</v>
      </c>
      <c r="AH1074" s="25"/>
      <c r="AI1074" s="39">
        <f>SUM($AD$1031:AD1074)</f>
        <v>75303.832182511469</v>
      </c>
      <c r="AJ1074" s="39">
        <f>SUM($AE$1031:AE1074)</f>
        <v>173108.15113665443</v>
      </c>
      <c r="AK1074" s="39">
        <f t="shared" si="188"/>
        <v>52712.682527758028</v>
      </c>
    </row>
    <row r="1075" spans="2:37" x14ac:dyDescent="0.3">
      <c r="B1075" s="6" t="s">
        <v>53</v>
      </c>
      <c r="C1075" s="6">
        <v>1067</v>
      </c>
      <c r="D1075" s="6">
        <v>45</v>
      </c>
      <c r="E1075" s="12">
        <v>23.4</v>
      </c>
      <c r="F1075" s="17">
        <f t="shared" si="189"/>
        <v>0.65277777777777812</v>
      </c>
      <c r="G1075" s="17">
        <f t="shared" si="190"/>
        <v>2.3500000000000014</v>
      </c>
      <c r="S1075">
        <f t="shared" si="180"/>
        <v>0</v>
      </c>
      <c r="T1075">
        <f t="shared" si="181"/>
        <v>23.4</v>
      </c>
      <c r="U1075">
        <f t="shared" si="182"/>
        <v>6.4999999999999991</v>
      </c>
      <c r="W1075">
        <f t="shared" si="183"/>
        <v>646.25000000000034</v>
      </c>
      <c r="X1075">
        <f t="shared" si="184"/>
        <v>135.9666</v>
      </c>
      <c r="Y1075">
        <f t="shared" si="185"/>
        <v>22.860508434074994</v>
      </c>
      <c r="Z1075">
        <f>Table1[[#This Row],[Accel (N)]]+Table1[[#This Row],[RR (N)]]+Table1[[#This Row],[Aero Drag (N)]]</f>
        <v>805.07710843407529</v>
      </c>
      <c r="AA1075">
        <f>Table1[[#This Row],[Total (N)]]*((E1075/3.6)/1000)</f>
        <v>5.2330012048214885</v>
      </c>
      <c r="AB1075">
        <f>Table1[[#This Row],[Power (kW)]]*1000</f>
        <v>5233.0012048214885</v>
      </c>
      <c r="AC1075">
        <f>(Table1[[#This Row],[Power (kW)]]*1000)*D1075</f>
        <v>235485.05421696699</v>
      </c>
      <c r="AD1075" s="25">
        <f t="shared" si="186"/>
        <v>0</v>
      </c>
      <c r="AE1075" s="25">
        <f t="shared" si="187"/>
        <v>5233.0012048214885</v>
      </c>
      <c r="AF1075" s="25">
        <f>SUM($AD$8:AD1075)</f>
        <v>1032249.7564820701</v>
      </c>
      <c r="AG1075" s="25">
        <f>SUM($AE$8:AE1075)</f>
        <v>2919346.3786350875</v>
      </c>
      <c r="AH1075" s="25"/>
      <c r="AI1075" s="39">
        <f>SUM($AD$1031:AD1075)</f>
        <v>75303.832182511469</v>
      </c>
      <c r="AJ1075" s="39">
        <f>SUM($AE$1031:AE1075)</f>
        <v>178341.15234147591</v>
      </c>
      <c r="AK1075" s="39">
        <f t="shared" si="188"/>
        <v>52712.682527758028</v>
      </c>
    </row>
    <row r="1076" spans="2:37" x14ac:dyDescent="0.3">
      <c r="B1076" s="6" t="s">
        <v>53</v>
      </c>
      <c r="C1076" s="6">
        <v>1068</v>
      </c>
      <c r="D1076" s="6">
        <v>46</v>
      </c>
      <c r="E1076" s="12">
        <v>24.6</v>
      </c>
      <c r="F1076" s="17">
        <f t="shared" si="189"/>
        <v>0.25000000000000011</v>
      </c>
      <c r="G1076" s="17">
        <f t="shared" si="190"/>
        <v>0.90000000000000036</v>
      </c>
      <c r="S1076">
        <f t="shared" si="180"/>
        <v>0</v>
      </c>
      <c r="T1076">
        <f t="shared" si="181"/>
        <v>24.6</v>
      </c>
      <c r="U1076">
        <f t="shared" si="182"/>
        <v>6.8333333333333339</v>
      </c>
      <c r="W1076">
        <f t="shared" si="183"/>
        <v>247.50000000000011</v>
      </c>
      <c r="X1076">
        <f t="shared" si="184"/>
        <v>135.9666</v>
      </c>
      <c r="Y1076">
        <f t="shared" si="185"/>
        <v>25.265295646075007</v>
      </c>
      <c r="Z1076">
        <f>Table1[[#This Row],[Accel (N)]]+Table1[[#This Row],[RR (N)]]+Table1[[#This Row],[Aero Drag (N)]]</f>
        <v>408.73189564607509</v>
      </c>
      <c r="AA1076">
        <f>Table1[[#This Row],[Total (N)]]*((E1076/3.6)/1000)</f>
        <v>2.7930012869148464</v>
      </c>
      <c r="AB1076">
        <f>Table1[[#This Row],[Power (kW)]]*1000</f>
        <v>2793.0012869148463</v>
      </c>
      <c r="AC1076">
        <f>(Table1[[#This Row],[Power (kW)]]*1000)*D1076</f>
        <v>128478.05919808293</v>
      </c>
      <c r="AD1076" s="25">
        <f t="shared" si="186"/>
        <v>0</v>
      </c>
      <c r="AE1076" s="25">
        <f t="shared" si="187"/>
        <v>2793.0012869148463</v>
      </c>
      <c r="AF1076" s="25">
        <f>SUM($AD$8:AD1076)</f>
        <v>1032249.7564820701</v>
      </c>
      <c r="AG1076" s="25">
        <f>SUM($AE$8:AE1076)</f>
        <v>2922139.3799220026</v>
      </c>
      <c r="AH1076" s="25"/>
      <c r="AI1076" s="39">
        <f>SUM($AD$1031:AD1076)</f>
        <v>75303.832182511469</v>
      </c>
      <c r="AJ1076" s="39">
        <f>SUM($AE$1031:AE1076)</f>
        <v>181134.15362839075</v>
      </c>
      <c r="AK1076" s="39">
        <f t="shared" si="188"/>
        <v>52712.682527758028</v>
      </c>
    </row>
    <row r="1077" spans="2:37" x14ac:dyDescent="0.3">
      <c r="B1077" s="6" t="s">
        <v>53</v>
      </c>
      <c r="C1077" s="6">
        <v>1069</v>
      </c>
      <c r="D1077" s="6">
        <v>47</v>
      </c>
      <c r="E1077" s="12">
        <v>25.2</v>
      </c>
      <c r="F1077" s="17">
        <f t="shared" si="189"/>
        <v>0.24999999999999961</v>
      </c>
      <c r="G1077" s="17">
        <f t="shared" si="190"/>
        <v>0.89999999999999858</v>
      </c>
      <c r="S1077">
        <f t="shared" si="180"/>
        <v>0</v>
      </c>
      <c r="T1077">
        <f t="shared" si="181"/>
        <v>25.2</v>
      </c>
      <c r="U1077">
        <f t="shared" si="182"/>
        <v>7</v>
      </c>
      <c r="W1077">
        <f t="shared" si="183"/>
        <v>247.4999999999996</v>
      </c>
      <c r="X1077">
        <f t="shared" si="184"/>
        <v>135.9666</v>
      </c>
      <c r="Y1077">
        <f t="shared" si="185"/>
        <v>26.512779012300005</v>
      </c>
      <c r="Z1077">
        <f>Table1[[#This Row],[Accel (N)]]+Table1[[#This Row],[RR (N)]]+Table1[[#This Row],[Aero Drag (N)]]</f>
        <v>409.97937901229966</v>
      </c>
      <c r="AA1077">
        <f>Table1[[#This Row],[Total (N)]]*((E1077/3.6)/1000)</f>
        <v>2.8698556530860975</v>
      </c>
      <c r="AB1077">
        <f>Table1[[#This Row],[Power (kW)]]*1000</f>
        <v>2869.8556530860974</v>
      </c>
      <c r="AC1077">
        <f>(Table1[[#This Row],[Power (kW)]]*1000)*D1077</f>
        <v>134883.21569504659</v>
      </c>
      <c r="AD1077" s="25">
        <f t="shared" si="186"/>
        <v>0</v>
      </c>
      <c r="AE1077" s="25">
        <f t="shared" si="187"/>
        <v>2869.8556530860974</v>
      </c>
      <c r="AF1077" s="25">
        <f>SUM($AD$8:AD1077)</f>
        <v>1032249.7564820701</v>
      </c>
      <c r="AG1077" s="25">
        <f>SUM($AE$8:AE1077)</f>
        <v>2925009.2355750888</v>
      </c>
      <c r="AH1077" s="25"/>
      <c r="AI1077" s="39">
        <f>SUM($AD$1031:AD1077)</f>
        <v>75303.832182511469</v>
      </c>
      <c r="AJ1077" s="39">
        <f>SUM($AE$1031:AE1077)</f>
        <v>184004.00928147684</v>
      </c>
      <c r="AK1077" s="39">
        <f t="shared" si="188"/>
        <v>52712.682527758028</v>
      </c>
    </row>
    <row r="1078" spans="2:37" x14ac:dyDescent="0.3">
      <c r="B1078" s="6" t="s">
        <v>53</v>
      </c>
      <c r="C1078" s="6">
        <v>1070</v>
      </c>
      <c r="D1078" s="6">
        <v>48</v>
      </c>
      <c r="E1078" s="12">
        <v>26.4</v>
      </c>
      <c r="F1078" s="17">
        <f t="shared" si="189"/>
        <v>0.50000000000000022</v>
      </c>
      <c r="G1078" s="17">
        <f t="shared" si="190"/>
        <v>1.8000000000000007</v>
      </c>
      <c r="S1078">
        <f t="shared" si="180"/>
        <v>0</v>
      </c>
      <c r="T1078">
        <f t="shared" si="181"/>
        <v>26.4</v>
      </c>
      <c r="U1078">
        <f t="shared" si="182"/>
        <v>7.333333333333333</v>
      </c>
      <c r="W1078">
        <f t="shared" si="183"/>
        <v>495.00000000000023</v>
      </c>
      <c r="X1078">
        <f t="shared" si="184"/>
        <v>135.9666</v>
      </c>
      <c r="Y1078">
        <f t="shared" si="185"/>
        <v>29.097925265200001</v>
      </c>
      <c r="Z1078">
        <f>Table1[[#This Row],[Accel (N)]]+Table1[[#This Row],[RR (N)]]+Table1[[#This Row],[Aero Drag (N)]]</f>
        <v>660.06452526520025</v>
      </c>
      <c r="AA1078">
        <f>Table1[[#This Row],[Total (N)]]*((E1078/3.6)/1000)</f>
        <v>4.8404731852781353</v>
      </c>
      <c r="AB1078">
        <f>Table1[[#This Row],[Power (kW)]]*1000</f>
        <v>4840.4731852781351</v>
      </c>
      <c r="AC1078">
        <f>(Table1[[#This Row],[Power (kW)]]*1000)*D1078</f>
        <v>232342.71289335049</v>
      </c>
      <c r="AD1078" s="25">
        <f t="shared" si="186"/>
        <v>0</v>
      </c>
      <c r="AE1078" s="25">
        <f t="shared" si="187"/>
        <v>4840.4731852781351</v>
      </c>
      <c r="AF1078" s="25">
        <f>SUM($AD$8:AD1078)</f>
        <v>1032249.7564820701</v>
      </c>
      <c r="AG1078" s="25">
        <f>SUM($AE$8:AE1078)</f>
        <v>2929849.7087603668</v>
      </c>
      <c r="AH1078" s="25"/>
      <c r="AI1078" s="39">
        <f>SUM($AD$1031:AD1078)</f>
        <v>75303.832182511469</v>
      </c>
      <c r="AJ1078" s="39">
        <f>SUM($AE$1031:AE1078)</f>
        <v>188844.48246675497</v>
      </c>
      <c r="AK1078" s="39">
        <f t="shared" si="188"/>
        <v>52712.682527758028</v>
      </c>
    </row>
    <row r="1079" spans="2:37" x14ac:dyDescent="0.3">
      <c r="B1079" s="6" t="s">
        <v>53</v>
      </c>
      <c r="C1079" s="6">
        <v>1071</v>
      </c>
      <c r="D1079" s="6">
        <v>49</v>
      </c>
      <c r="E1079" s="12">
        <v>28.8</v>
      </c>
      <c r="F1079" s="17">
        <f t="shared" si="189"/>
        <v>0.75000000000000022</v>
      </c>
      <c r="G1079" s="17">
        <f t="shared" si="190"/>
        <v>2.7000000000000011</v>
      </c>
      <c r="S1079">
        <f t="shared" si="180"/>
        <v>0</v>
      </c>
      <c r="T1079">
        <f t="shared" si="181"/>
        <v>28.8</v>
      </c>
      <c r="U1079">
        <f t="shared" si="182"/>
        <v>8</v>
      </c>
      <c r="W1079">
        <f t="shared" si="183"/>
        <v>742.50000000000023</v>
      </c>
      <c r="X1079">
        <f t="shared" si="184"/>
        <v>135.9666</v>
      </c>
      <c r="Y1079">
        <f t="shared" si="185"/>
        <v>34.628935852800005</v>
      </c>
      <c r="Z1079">
        <f>Table1[[#This Row],[Accel (N)]]+Table1[[#This Row],[RR (N)]]+Table1[[#This Row],[Aero Drag (N)]]</f>
        <v>913.09553585280025</v>
      </c>
      <c r="AA1079">
        <f>Table1[[#This Row],[Total (N)]]*((E1079/3.6)/1000)</f>
        <v>7.3047642868224019</v>
      </c>
      <c r="AB1079">
        <f>Table1[[#This Row],[Power (kW)]]*1000</f>
        <v>7304.764286822402</v>
      </c>
      <c r="AC1079">
        <f>(Table1[[#This Row],[Power (kW)]]*1000)*D1079</f>
        <v>357933.45005429769</v>
      </c>
      <c r="AD1079" s="25">
        <f t="shared" si="186"/>
        <v>0</v>
      </c>
      <c r="AE1079" s="25">
        <f t="shared" si="187"/>
        <v>7304.764286822402</v>
      </c>
      <c r="AF1079" s="25">
        <f>SUM($AD$8:AD1079)</f>
        <v>1032249.7564820701</v>
      </c>
      <c r="AG1079" s="25">
        <f>SUM($AE$8:AE1079)</f>
        <v>2937154.4730471889</v>
      </c>
      <c r="AH1079" s="25"/>
      <c r="AI1079" s="39">
        <f>SUM($AD$1031:AD1079)</f>
        <v>75303.832182511469</v>
      </c>
      <c r="AJ1079" s="39">
        <f>SUM($AE$1031:AE1079)</f>
        <v>196149.24675357738</v>
      </c>
      <c r="AK1079" s="39">
        <f t="shared" si="188"/>
        <v>52712.682527758028</v>
      </c>
    </row>
    <row r="1080" spans="2:37" x14ac:dyDescent="0.3">
      <c r="B1080" s="6" t="s">
        <v>53</v>
      </c>
      <c r="C1080" s="6">
        <v>1072</v>
      </c>
      <c r="D1080" s="6">
        <v>50</v>
      </c>
      <c r="E1080" s="12">
        <v>31.8</v>
      </c>
      <c r="F1080" s="17">
        <f t="shared" si="189"/>
        <v>0.90277777777777724</v>
      </c>
      <c r="G1080" s="17">
        <f t="shared" si="190"/>
        <v>3.2499999999999982</v>
      </c>
      <c r="S1080">
        <f t="shared" si="180"/>
        <v>0</v>
      </c>
      <c r="T1080">
        <f t="shared" si="181"/>
        <v>31.8</v>
      </c>
      <c r="U1080">
        <f t="shared" si="182"/>
        <v>8.8333333333333339</v>
      </c>
      <c r="W1080">
        <f t="shared" si="183"/>
        <v>893.74999999999943</v>
      </c>
      <c r="X1080">
        <f t="shared" si="184"/>
        <v>135.9666</v>
      </c>
      <c r="Y1080">
        <f t="shared" si="185"/>
        <v>42.219045490675008</v>
      </c>
      <c r="Z1080">
        <f>Table1[[#This Row],[Accel (N)]]+Table1[[#This Row],[RR (N)]]+Table1[[#This Row],[Aero Drag (N)]]</f>
        <v>1071.9356454906745</v>
      </c>
      <c r="AA1080">
        <f>Table1[[#This Row],[Total (N)]]*((E1080/3.6)/1000)</f>
        <v>9.4687648685009584</v>
      </c>
      <c r="AB1080">
        <f>Table1[[#This Row],[Power (kW)]]*1000</f>
        <v>9468.764868500959</v>
      </c>
      <c r="AC1080">
        <f>(Table1[[#This Row],[Power (kW)]]*1000)*D1080</f>
        <v>473438.24342504796</v>
      </c>
      <c r="AD1080" s="25">
        <f t="shared" si="186"/>
        <v>0</v>
      </c>
      <c r="AE1080" s="25">
        <f t="shared" si="187"/>
        <v>9468.764868500959</v>
      </c>
      <c r="AF1080" s="25">
        <f>SUM($AD$8:AD1080)</f>
        <v>1032249.7564820701</v>
      </c>
      <c r="AG1080" s="25">
        <f>SUM($AE$8:AE1080)</f>
        <v>2946623.2379156901</v>
      </c>
      <c r="AH1080" s="25"/>
      <c r="AI1080" s="39">
        <f>SUM($AD$1031:AD1080)</f>
        <v>75303.832182511469</v>
      </c>
      <c r="AJ1080" s="39">
        <f>SUM($AE$1031:AE1080)</f>
        <v>205618.01162207834</v>
      </c>
      <c r="AK1080" s="39">
        <f t="shared" si="188"/>
        <v>52712.682527758028</v>
      </c>
    </row>
    <row r="1081" spans="2:37" x14ac:dyDescent="0.3">
      <c r="B1081" s="6" t="s">
        <v>53</v>
      </c>
      <c r="C1081" s="6">
        <v>1073</v>
      </c>
      <c r="D1081" s="6">
        <v>51</v>
      </c>
      <c r="E1081" s="12">
        <v>35.299999999999997</v>
      </c>
      <c r="F1081" s="17">
        <f t="shared" si="189"/>
        <v>1.0694444444444444</v>
      </c>
      <c r="G1081" s="17">
        <f t="shared" si="190"/>
        <v>3.8499999999999996</v>
      </c>
      <c r="S1081">
        <f t="shared" si="180"/>
        <v>0</v>
      </c>
      <c r="T1081">
        <f t="shared" si="181"/>
        <v>35.299999999999997</v>
      </c>
      <c r="U1081">
        <f t="shared" si="182"/>
        <v>9.8055555555555554</v>
      </c>
      <c r="W1081">
        <f t="shared" si="183"/>
        <v>1058.75</v>
      </c>
      <c r="X1081">
        <f t="shared" si="184"/>
        <v>135.9666</v>
      </c>
      <c r="Y1081">
        <f t="shared" si="185"/>
        <v>52.023980850713201</v>
      </c>
      <c r="Z1081">
        <f>Table1[[#This Row],[Accel (N)]]+Table1[[#This Row],[RR (N)]]+Table1[[#This Row],[Aero Drag (N)]]</f>
        <v>1246.7405808507133</v>
      </c>
      <c r="AA1081">
        <f>Table1[[#This Row],[Total (N)]]*((E1081/3.6)/1000)</f>
        <v>12.224984028897271</v>
      </c>
      <c r="AB1081">
        <f>Table1[[#This Row],[Power (kW)]]*1000</f>
        <v>12224.984028897272</v>
      </c>
      <c r="AC1081">
        <f>(Table1[[#This Row],[Power (kW)]]*1000)*D1081</f>
        <v>623474.18547376082</v>
      </c>
      <c r="AD1081" s="25">
        <f t="shared" si="186"/>
        <v>0</v>
      </c>
      <c r="AE1081" s="25">
        <f t="shared" si="187"/>
        <v>12224.984028897272</v>
      </c>
      <c r="AF1081" s="25">
        <f>SUM($AD$8:AD1081)</f>
        <v>1032249.7564820701</v>
      </c>
      <c r="AG1081" s="25">
        <f>SUM($AE$8:AE1081)</f>
        <v>2958848.2219445873</v>
      </c>
      <c r="AH1081" s="25"/>
      <c r="AI1081" s="39">
        <f>SUM($AD$1031:AD1081)</f>
        <v>75303.832182511469</v>
      </c>
      <c r="AJ1081" s="39">
        <f>SUM($AE$1031:AE1081)</f>
        <v>217842.99565097562</v>
      </c>
      <c r="AK1081" s="39">
        <f t="shared" si="188"/>
        <v>52712.682527758028</v>
      </c>
    </row>
    <row r="1082" spans="2:37" x14ac:dyDescent="0.3">
      <c r="B1082" s="6" t="s">
        <v>53</v>
      </c>
      <c r="C1082" s="6">
        <v>1074</v>
      </c>
      <c r="D1082" s="6">
        <v>52</v>
      </c>
      <c r="E1082" s="12">
        <v>39.5</v>
      </c>
      <c r="F1082" s="17">
        <f t="shared" si="189"/>
        <v>1.2777777777777781</v>
      </c>
      <c r="G1082" s="17">
        <f t="shared" si="190"/>
        <v>4.6000000000000014</v>
      </c>
      <c r="S1082">
        <f t="shared" si="180"/>
        <v>0</v>
      </c>
      <c r="T1082">
        <f t="shared" si="181"/>
        <v>39.5</v>
      </c>
      <c r="U1082">
        <f t="shared" si="182"/>
        <v>10.972222222222221</v>
      </c>
      <c r="W1082">
        <f t="shared" si="183"/>
        <v>1265.0000000000005</v>
      </c>
      <c r="X1082">
        <f t="shared" si="184"/>
        <v>135.9666</v>
      </c>
      <c r="Y1082">
        <f t="shared" si="185"/>
        <v>65.140091102829857</v>
      </c>
      <c r="Z1082">
        <f>Table1[[#This Row],[Accel (N)]]+Table1[[#This Row],[RR (N)]]+Table1[[#This Row],[Aero Drag (N)]]</f>
        <v>1466.1066911028304</v>
      </c>
      <c r="AA1082">
        <f>Table1[[#This Row],[Total (N)]]*((E1082/3.6)/1000)</f>
        <v>16.086448416267167</v>
      </c>
      <c r="AB1082">
        <f>Table1[[#This Row],[Power (kW)]]*1000</f>
        <v>16086.448416267167</v>
      </c>
      <c r="AC1082">
        <f>(Table1[[#This Row],[Power (kW)]]*1000)*D1082</f>
        <v>836495.31764589273</v>
      </c>
      <c r="AD1082" s="25">
        <f t="shared" si="186"/>
        <v>0</v>
      </c>
      <c r="AE1082" s="25">
        <f t="shared" si="187"/>
        <v>16086.448416267167</v>
      </c>
      <c r="AF1082" s="25">
        <f>SUM($AD$8:AD1082)</f>
        <v>1032249.7564820701</v>
      </c>
      <c r="AG1082" s="25">
        <f>SUM($AE$8:AE1082)</f>
        <v>2974934.6703608544</v>
      </c>
      <c r="AH1082" s="25"/>
      <c r="AI1082" s="39">
        <f>SUM($AD$1031:AD1082)</f>
        <v>75303.832182511469</v>
      </c>
      <c r="AJ1082" s="39">
        <f>SUM($AE$1031:AE1082)</f>
        <v>233929.44406724279</v>
      </c>
      <c r="AK1082" s="39">
        <f t="shared" si="188"/>
        <v>52712.682527758028</v>
      </c>
    </row>
    <row r="1083" spans="2:37" x14ac:dyDescent="0.3">
      <c r="B1083" s="6" t="s">
        <v>53</v>
      </c>
      <c r="C1083" s="6">
        <v>1075</v>
      </c>
      <c r="D1083" s="6">
        <v>53</v>
      </c>
      <c r="E1083" s="12">
        <v>44.5</v>
      </c>
      <c r="F1083" s="17">
        <f t="shared" si="189"/>
        <v>1.3611111111111107</v>
      </c>
      <c r="G1083" s="17">
        <f t="shared" si="190"/>
        <v>4.8999999999999986</v>
      </c>
      <c r="S1083">
        <f t="shared" si="180"/>
        <v>0</v>
      </c>
      <c r="T1083">
        <f t="shared" si="181"/>
        <v>44.5</v>
      </c>
      <c r="U1083">
        <f t="shared" si="182"/>
        <v>12.361111111111111</v>
      </c>
      <c r="W1083">
        <f t="shared" si="183"/>
        <v>1347.4999999999995</v>
      </c>
      <c r="X1083">
        <f t="shared" si="184"/>
        <v>135.9666</v>
      </c>
      <c r="Y1083">
        <f t="shared" si="185"/>
        <v>82.674997856996526</v>
      </c>
      <c r="Z1083">
        <f>Table1[[#This Row],[Accel (N)]]+Table1[[#This Row],[RR (N)]]+Table1[[#This Row],[Aero Drag (N)]]</f>
        <v>1566.141597856996</v>
      </c>
      <c r="AA1083">
        <f>Table1[[#This Row],[Total (N)]]*((E1083/3.6)/1000)</f>
        <v>19.359250306843421</v>
      </c>
      <c r="AB1083">
        <f>Table1[[#This Row],[Power (kW)]]*1000</f>
        <v>19359.25030684342</v>
      </c>
      <c r="AC1083">
        <f>(Table1[[#This Row],[Power (kW)]]*1000)*D1083</f>
        <v>1026040.2662627012</v>
      </c>
      <c r="AD1083" s="25">
        <f t="shared" si="186"/>
        <v>0</v>
      </c>
      <c r="AE1083" s="25">
        <f t="shared" si="187"/>
        <v>19359.25030684342</v>
      </c>
      <c r="AF1083" s="25">
        <f>SUM($AD$8:AD1083)</f>
        <v>1032249.7564820701</v>
      </c>
      <c r="AG1083" s="25">
        <f>SUM($AE$8:AE1083)</f>
        <v>2994293.9206676977</v>
      </c>
      <c r="AH1083" s="25"/>
      <c r="AI1083" s="39">
        <f>SUM($AD$1031:AD1083)</f>
        <v>75303.832182511469</v>
      </c>
      <c r="AJ1083" s="39">
        <f>SUM($AE$1031:AE1083)</f>
        <v>253288.69437408622</v>
      </c>
      <c r="AK1083" s="39">
        <f t="shared" si="188"/>
        <v>52712.682527758028</v>
      </c>
    </row>
    <row r="1084" spans="2:37" x14ac:dyDescent="0.3">
      <c r="B1084" s="6" t="s">
        <v>53</v>
      </c>
      <c r="C1084" s="6">
        <v>1076</v>
      </c>
      <c r="D1084" s="6">
        <v>54</v>
      </c>
      <c r="E1084" s="12">
        <v>49.3</v>
      </c>
      <c r="F1084" s="17">
        <f t="shared" si="189"/>
        <v>1.2222222222222219</v>
      </c>
      <c r="G1084" s="17">
        <f t="shared" si="190"/>
        <v>4.3999999999999986</v>
      </c>
      <c r="S1084">
        <f t="shared" si="180"/>
        <v>0</v>
      </c>
      <c r="T1084">
        <f t="shared" si="181"/>
        <v>49.3</v>
      </c>
      <c r="U1084">
        <f t="shared" si="182"/>
        <v>13.694444444444443</v>
      </c>
      <c r="W1084">
        <f t="shared" si="183"/>
        <v>1209.9999999999995</v>
      </c>
      <c r="X1084">
        <f t="shared" si="184"/>
        <v>135.9666</v>
      </c>
      <c r="Y1084">
        <f t="shared" si="185"/>
        <v>101.47241789746319</v>
      </c>
      <c r="Z1084">
        <f>Table1[[#This Row],[Accel (N)]]+Table1[[#This Row],[RR (N)]]+Table1[[#This Row],[Aero Drag (N)]]</f>
        <v>1447.4390178974627</v>
      </c>
      <c r="AA1084">
        <f>Table1[[#This Row],[Total (N)]]*((E1084/3.6)/1000)</f>
        <v>19.821873217318029</v>
      </c>
      <c r="AB1084">
        <f>Table1[[#This Row],[Power (kW)]]*1000</f>
        <v>19821.873217318029</v>
      </c>
      <c r="AC1084">
        <f>(Table1[[#This Row],[Power (kW)]]*1000)*D1084</f>
        <v>1070381.1537351736</v>
      </c>
      <c r="AD1084" s="25">
        <f t="shared" si="186"/>
        <v>0</v>
      </c>
      <c r="AE1084" s="25">
        <f t="shared" si="187"/>
        <v>19821.873217318029</v>
      </c>
      <c r="AF1084" s="25">
        <f>SUM($AD$8:AD1084)</f>
        <v>1032249.7564820701</v>
      </c>
      <c r="AG1084" s="25">
        <f>SUM($AE$8:AE1084)</f>
        <v>3014115.7938850159</v>
      </c>
      <c r="AH1084" s="25"/>
      <c r="AI1084" s="39">
        <f>SUM($AD$1031:AD1084)</f>
        <v>75303.832182511469</v>
      </c>
      <c r="AJ1084" s="39">
        <f>SUM($AE$1031:AE1084)</f>
        <v>273110.56759140425</v>
      </c>
      <c r="AK1084" s="39">
        <f t="shared" si="188"/>
        <v>52712.682527758028</v>
      </c>
    </row>
    <row r="1085" spans="2:37" x14ac:dyDescent="0.3">
      <c r="B1085" s="6" t="s">
        <v>53</v>
      </c>
      <c r="C1085" s="6">
        <v>1077</v>
      </c>
      <c r="D1085" s="6">
        <v>55</v>
      </c>
      <c r="E1085" s="12">
        <v>53.3</v>
      </c>
      <c r="F1085" s="17">
        <f t="shared" si="189"/>
        <v>0.98611111111111127</v>
      </c>
      <c r="G1085" s="17">
        <f t="shared" si="190"/>
        <v>3.5500000000000007</v>
      </c>
      <c r="S1085">
        <f t="shared" si="180"/>
        <v>0</v>
      </c>
      <c r="T1085">
        <f t="shared" si="181"/>
        <v>53.3</v>
      </c>
      <c r="U1085">
        <f t="shared" si="182"/>
        <v>14.805555555555554</v>
      </c>
      <c r="W1085">
        <f t="shared" si="183"/>
        <v>976.25000000000011</v>
      </c>
      <c r="X1085">
        <f t="shared" si="184"/>
        <v>135.9666</v>
      </c>
      <c r="Y1085">
        <f t="shared" si="185"/>
        <v>118.60652678296319</v>
      </c>
      <c r="Z1085">
        <f>Table1[[#This Row],[Accel (N)]]+Table1[[#This Row],[RR (N)]]+Table1[[#This Row],[Aero Drag (N)]]</f>
        <v>1230.8231267829633</v>
      </c>
      <c r="AA1085">
        <f>Table1[[#This Row],[Total (N)]]*((E1085/3.6)/1000)</f>
        <v>18.223020182647762</v>
      </c>
      <c r="AB1085">
        <f>Table1[[#This Row],[Power (kW)]]*1000</f>
        <v>18223.020182647761</v>
      </c>
      <c r="AC1085">
        <f>(Table1[[#This Row],[Power (kW)]]*1000)*D1085</f>
        <v>1002266.1100456269</v>
      </c>
      <c r="AD1085" s="25">
        <f t="shared" si="186"/>
        <v>0</v>
      </c>
      <c r="AE1085" s="25">
        <f t="shared" si="187"/>
        <v>18223.020182647761</v>
      </c>
      <c r="AF1085" s="25">
        <f>SUM($AD$8:AD1085)</f>
        <v>1032249.7564820701</v>
      </c>
      <c r="AG1085" s="25">
        <f>SUM($AE$8:AE1085)</f>
        <v>3032338.8140676636</v>
      </c>
      <c r="AH1085" s="25"/>
      <c r="AI1085" s="39">
        <f>SUM($AD$1031:AD1085)</f>
        <v>75303.832182511469</v>
      </c>
      <c r="AJ1085" s="39">
        <f>SUM($AE$1031:AE1085)</f>
        <v>291333.58777405199</v>
      </c>
      <c r="AK1085" s="39">
        <f t="shared" si="188"/>
        <v>52712.682527758028</v>
      </c>
    </row>
    <row r="1086" spans="2:37" x14ac:dyDescent="0.3">
      <c r="B1086" s="6" t="s">
        <v>53</v>
      </c>
      <c r="C1086" s="6">
        <v>1078</v>
      </c>
      <c r="D1086" s="6">
        <v>56</v>
      </c>
      <c r="E1086" s="12">
        <v>56.4</v>
      </c>
      <c r="F1086" s="17">
        <f t="shared" si="189"/>
        <v>0.7777777777777779</v>
      </c>
      <c r="G1086" s="17">
        <f t="shared" si="190"/>
        <v>2.8000000000000007</v>
      </c>
      <c r="S1086">
        <f t="shared" si="180"/>
        <v>0</v>
      </c>
      <c r="T1086">
        <f t="shared" si="181"/>
        <v>56.4</v>
      </c>
      <c r="U1086">
        <f t="shared" si="182"/>
        <v>15.666666666666666</v>
      </c>
      <c r="W1086">
        <f t="shared" si="183"/>
        <v>770.00000000000011</v>
      </c>
      <c r="X1086">
        <f t="shared" si="184"/>
        <v>135.9666</v>
      </c>
      <c r="Y1086">
        <f t="shared" si="185"/>
        <v>132.8043737827</v>
      </c>
      <c r="Z1086">
        <f>Table1[[#This Row],[Accel (N)]]+Table1[[#This Row],[RR (N)]]+Table1[[#This Row],[Aero Drag (N)]]</f>
        <v>1038.7709737827001</v>
      </c>
      <c r="AA1086">
        <f>Table1[[#This Row],[Total (N)]]*((E1086/3.6)/1000)</f>
        <v>16.274078589262302</v>
      </c>
      <c r="AB1086">
        <f>Table1[[#This Row],[Power (kW)]]*1000</f>
        <v>16274.078589262303</v>
      </c>
      <c r="AC1086">
        <f>(Table1[[#This Row],[Power (kW)]]*1000)*D1086</f>
        <v>911348.400998689</v>
      </c>
      <c r="AD1086" s="25">
        <f t="shared" si="186"/>
        <v>0</v>
      </c>
      <c r="AE1086" s="25">
        <f t="shared" si="187"/>
        <v>16274.078589262303</v>
      </c>
      <c r="AF1086" s="25">
        <f>SUM($AD$8:AD1086)</f>
        <v>1032249.7564820701</v>
      </c>
      <c r="AG1086" s="25">
        <f>SUM($AE$8:AE1086)</f>
        <v>3048612.8926569261</v>
      </c>
      <c r="AH1086" s="25"/>
      <c r="AI1086" s="39">
        <f>SUM($AD$1031:AD1086)</f>
        <v>75303.832182511469</v>
      </c>
      <c r="AJ1086" s="39">
        <f>SUM($AE$1031:AE1086)</f>
        <v>307607.66636331432</v>
      </c>
      <c r="AK1086" s="39">
        <f t="shared" si="188"/>
        <v>52712.682527758028</v>
      </c>
    </row>
    <row r="1087" spans="2:37" x14ac:dyDescent="0.3">
      <c r="B1087" s="6" t="s">
        <v>53</v>
      </c>
      <c r="C1087" s="6">
        <v>1079</v>
      </c>
      <c r="D1087" s="6">
        <v>57</v>
      </c>
      <c r="E1087" s="12">
        <v>58.9</v>
      </c>
      <c r="F1087" s="17">
        <f t="shared" si="189"/>
        <v>0.6666666666666673</v>
      </c>
      <c r="G1087" s="17">
        <f t="shared" si="190"/>
        <v>2.4000000000000021</v>
      </c>
      <c r="S1087">
        <f t="shared" si="180"/>
        <v>0</v>
      </c>
      <c r="T1087">
        <f t="shared" si="181"/>
        <v>58.9</v>
      </c>
      <c r="U1087">
        <f t="shared" si="182"/>
        <v>16.361111111111111</v>
      </c>
      <c r="W1087">
        <f t="shared" si="183"/>
        <v>660.00000000000057</v>
      </c>
      <c r="X1087">
        <f t="shared" si="184"/>
        <v>135.9666</v>
      </c>
      <c r="Y1087">
        <f t="shared" si="185"/>
        <v>144.83874728719655</v>
      </c>
      <c r="Z1087">
        <f>Table1[[#This Row],[Accel (N)]]+Table1[[#This Row],[RR (N)]]+Table1[[#This Row],[Aero Drag (N)]]</f>
        <v>940.80534728719704</v>
      </c>
      <c r="AA1087">
        <f>Table1[[#This Row],[Total (N)]]*((E1087/3.6)/1000)</f>
        <v>15.392620820893306</v>
      </c>
      <c r="AB1087">
        <f>Table1[[#This Row],[Power (kW)]]*1000</f>
        <v>15392.620820893306</v>
      </c>
      <c r="AC1087">
        <f>(Table1[[#This Row],[Power (kW)]]*1000)*D1087</f>
        <v>877379.38679091842</v>
      </c>
      <c r="AD1087" s="25">
        <f t="shared" si="186"/>
        <v>0</v>
      </c>
      <c r="AE1087" s="25">
        <f t="shared" si="187"/>
        <v>15392.620820893306</v>
      </c>
      <c r="AF1087" s="25">
        <f>SUM($AD$8:AD1087)</f>
        <v>1032249.7564820701</v>
      </c>
      <c r="AG1087" s="25">
        <f>SUM($AE$8:AE1087)</f>
        <v>3064005.5134778195</v>
      </c>
      <c r="AH1087" s="25"/>
      <c r="AI1087" s="39">
        <f>SUM($AD$1031:AD1087)</f>
        <v>75303.832182511469</v>
      </c>
      <c r="AJ1087" s="39">
        <f>SUM($AE$1031:AE1087)</f>
        <v>323000.28718420764</v>
      </c>
      <c r="AK1087" s="39">
        <f t="shared" si="188"/>
        <v>52712.682527758028</v>
      </c>
    </row>
    <row r="1088" spans="2:37" x14ac:dyDescent="0.3">
      <c r="B1088" s="6" t="s">
        <v>53</v>
      </c>
      <c r="C1088" s="6">
        <v>1080</v>
      </c>
      <c r="D1088" s="6">
        <v>58</v>
      </c>
      <c r="E1088" s="12">
        <v>61.2</v>
      </c>
      <c r="F1088" s="17">
        <f t="shared" si="189"/>
        <v>0.51388888888888928</v>
      </c>
      <c r="G1088" s="17">
        <f t="shared" si="190"/>
        <v>1.8500000000000014</v>
      </c>
      <c r="S1088">
        <f t="shared" si="180"/>
        <v>0</v>
      </c>
      <c r="T1088">
        <f t="shared" si="181"/>
        <v>61.2</v>
      </c>
      <c r="U1088">
        <f t="shared" si="182"/>
        <v>17</v>
      </c>
      <c r="W1088">
        <f t="shared" si="183"/>
        <v>508.7500000000004</v>
      </c>
      <c r="X1088">
        <f t="shared" si="184"/>
        <v>135.9666</v>
      </c>
      <c r="Y1088">
        <f t="shared" si="185"/>
        <v>156.37128846030004</v>
      </c>
      <c r="Z1088">
        <f>Table1[[#This Row],[Accel (N)]]+Table1[[#This Row],[RR (N)]]+Table1[[#This Row],[Aero Drag (N)]]</f>
        <v>801.08788846030052</v>
      </c>
      <c r="AA1088">
        <f>Table1[[#This Row],[Total (N)]]*((E1088/3.6)/1000)</f>
        <v>13.61849410382511</v>
      </c>
      <c r="AB1088">
        <f>Table1[[#This Row],[Power (kW)]]*1000</f>
        <v>13618.494103825111</v>
      </c>
      <c r="AC1088">
        <f>(Table1[[#This Row],[Power (kW)]]*1000)*D1088</f>
        <v>789872.65802185645</v>
      </c>
      <c r="AD1088" s="25">
        <f t="shared" si="186"/>
        <v>0</v>
      </c>
      <c r="AE1088" s="25">
        <f t="shared" si="187"/>
        <v>13618.494103825111</v>
      </c>
      <c r="AF1088" s="25">
        <f>SUM($AD$8:AD1088)</f>
        <v>1032249.7564820701</v>
      </c>
      <c r="AG1088" s="25">
        <f>SUM($AE$8:AE1088)</f>
        <v>3077624.0075816447</v>
      </c>
      <c r="AH1088" s="25"/>
      <c r="AI1088" s="39">
        <f>SUM($AD$1031:AD1088)</f>
        <v>75303.832182511469</v>
      </c>
      <c r="AJ1088" s="39">
        <f>SUM($AE$1031:AE1088)</f>
        <v>336618.78128803277</v>
      </c>
      <c r="AK1088" s="39">
        <f t="shared" si="188"/>
        <v>52712.682527758028</v>
      </c>
    </row>
    <row r="1089" spans="2:37" x14ac:dyDescent="0.3">
      <c r="B1089" s="6" t="s">
        <v>53</v>
      </c>
      <c r="C1089" s="6">
        <v>1081</v>
      </c>
      <c r="D1089" s="6">
        <v>59</v>
      </c>
      <c r="E1089" s="12">
        <v>62.6</v>
      </c>
      <c r="F1089" s="17">
        <f t="shared" si="189"/>
        <v>0.24999999999999961</v>
      </c>
      <c r="G1089" s="17">
        <f t="shared" si="190"/>
        <v>0.89999999999999858</v>
      </c>
      <c r="S1089">
        <f t="shared" si="180"/>
        <v>0</v>
      </c>
      <c r="T1089">
        <f t="shared" si="181"/>
        <v>62.6</v>
      </c>
      <c r="U1089">
        <f t="shared" si="182"/>
        <v>17.388888888888889</v>
      </c>
      <c r="W1089">
        <f t="shared" si="183"/>
        <v>247.4999999999996</v>
      </c>
      <c r="X1089">
        <f t="shared" si="184"/>
        <v>135.9666</v>
      </c>
      <c r="Y1089">
        <f t="shared" si="185"/>
        <v>163.60735998085283</v>
      </c>
      <c r="Z1089">
        <f>Table1[[#This Row],[Accel (N)]]+Table1[[#This Row],[RR (N)]]+Table1[[#This Row],[Aero Drag (N)]]</f>
        <v>547.07395998085246</v>
      </c>
      <c r="AA1089">
        <f>Table1[[#This Row],[Total (N)]]*((E1089/3.6)/1000)</f>
        <v>9.513008304111489</v>
      </c>
      <c r="AB1089">
        <f>Table1[[#This Row],[Power (kW)]]*1000</f>
        <v>9513.0083041114885</v>
      </c>
      <c r="AC1089">
        <f>(Table1[[#This Row],[Power (kW)]]*1000)*D1089</f>
        <v>561267.48994257778</v>
      </c>
      <c r="AD1089" s="25">
        <f t="shared" si="186"/>
        <v>0</v>
      </c>
      <c r="AE1089" s="25">
        <f t="shared" si="187"/>
        <v>9513.0083041114885</v>
      </c>
      <c r="AF1089" s="25">
        <f>SUM($AD$8:AD1089)</f>
        <v>1032249.7564820701</v>
      </c>
      <c r="AG1089" s="25">
        <f>SUM($AE$8:AE1089)</f>
        <v>3087137.0158857564</v>
      </c>
      <c r="AH1089" s="25"/>
      <c r="AI1089" s="39">
        <f>SUM($AD$1031:AD1089)</f>
        <v>75303.832182511469</v>
      </c>
      <c r="AJ1089" s="39">
        <f>SUM($AE$1031:AE1089)</f>
        <v>346131.78959214425</v>
      </c>
      <c r="AK1089" s="39">
        <f t="shared" si="188"/>
        <v>52712.682527758028</v>
      </c>
    </row>
    <row r="1090" spans="2:37" x14ac:dyDescent="0.3">
      <c r="B1090" s="6" t="s">
        <v>53</v>
      </c>
      <c r="C1090" s="6">
        <v>1082</v>
      </c>
      <c r="D1090" s="6">
        <v>60</v>
      </c>
      <c r="E1090" s="12">
        <v>63</v>
      </c>
      <c r="F1090" s="17">
        <f t="shared" si="189"/>
        <v>-1.3888888888889086E-2</v>
      </c>
      <c r="G1090" s="17">
        <f t="shared" si="190"/>
        <v>-5.0000000000000711E-2</v>
      </c>
      <c r="S1090">
        <f t="shared" si="180"/>
        <v>0</v>
      </c>
      <c r="T1090">
        <f t="shared" si="181"/>
        <v>63</v>
      </c>
      <c r="U1090">
        <f t="shared" si="182"/>
        <v>17.5</v>
      </c>
      <c r="W1090">
        <f t="shared" si="183"/>
        <v>-13.750000000000195</v>
      </c>
      <c r="X1090">
        <f t="shared" si="184"/>
        <v>135.9666</v>
      </c>
      <c r="Y1090">
        <f t="shared" si="185"/>
        <v>165.70486882687501</v>
      </c>
      <c r="Z1090">
        <f>Table1[[#This Row],[Accel (N)]]+Table1[[#This Row],[RR (N)]]+Table1[[#This Row],[Aero Drag (N)]]</f>
        <v>287.92146882687484</v>
      </c>
      <c r="AA1090">
        <f>Table1[[#This Row],[Total (N)]]*((E1090/3.6)/1000)</f>
        <v>5.0386257044703102</v>
      </c>
      <c r="AB1090">
        <f>Table1[[#This Row],[Power (kW)]]*1000</f>
        <v>5038.6257044703107</v>
      </c>
      <c r="AC1090">
        <f>(Table1[[#This Row],[Power (kW)]]*1000)*D1090</f>
        <v>302317.54226821865</v>
      </c>
      <c r="AD1090" s="25">
        <f t="shared" si="186"/>
        <v>0</v>
      </c>
      <c r="AE1090" s="25">
        <f t="shared" si="187"/>
        <v>5038.6257044703107</v>
      </c>
      <c r="AF1090" s="25">
        <f>SUM($AD$8:AD1090)</f>
        <v>1032249.7564820701</v>
      </c>
      <c r="AG1090" s="25">
        <f>SUM($AE$8:AE1090)</f>
        <v>3092175.6415902264</v>
      </c>
      <c r="AH1090" s="25"/>
      <c r="AI1090" s="39">
        <f>SUM($AD$1031:AD1090)</f>
        <v>75303.832182511469</v>
      </c>
      <c r="AJ1090" s="39">
        <f>SUM($AE$1031:AE1090)</f>
        <v>351170.41529661458</v>
      </c>
      <c r="AK1090" s="39">
        <f t="shared" si="188"/>
        <v>52712.682527758028</v>
      </c>
    </row>
    <row r="1091" spans="2:37" x14ac:dyDescent="0.3">
      <c r="B1091" s="6" t="s">
        <v>53</v>
      </c>
      <c r="C1091" s="6">
        <v>1083</v>
      </c>
      <c r="D1091" s="6">
        <v>61</v>
      </c>
      <c r="E1091" s="12">
        <v>62.5</v>
      </c>
      <c r="F1091" s="17">
        <f t="shared" si="189"/>
        <v>-0.29166666666666685</v>
      </c>
      <c r="G1091" s="17">
        <f t="shared" si="190"/>
        <v>-1.0500000000000007</v>
      </c>
      <c r="S1091">
        <f t="shared" si="180"/>
        <v>0</v>
      </c>
      <c r="T1091">
        <f t="shared" si="181"/>
        <v>62.5</v>
      </c>
      <c r="U1091">
        <f t="shared" si="182"/>
        <v>17.361111111111111</v>
      </c>
      <c r="W1091">
        <f t="shared" si="183"/>
        <v>-288.75000000000017</v>
      </c>
      <c r="X1091">
        <f t="shared" si="184"/>
        <v>135.9666</v>
      </c>
      <c r="Y1091">
        <f t="shared" si="185"/>
        <v>163.08507025824656</v>
      </c>
      <c r="Z1091">
        <f>Table1[[#This Row],[Accel (N)]]+Table1[[#This Row],[RR (N)]]+Table1[[#This Row],[Aero Drag (N)]]</f>
        <v>10.301670258246389</v>
      </c>
      <c r="AA1091">
        <f>Table1[[#This Row],[Total (N)]]*((E1091/3.6)/1000)</f>
        <v>0.17884844198344427</v>
      </c>
      <c r="AB1091">
        <f>Table1[[#This Row],[Power (kW)]]*1000</f>
        <v>178.84844198344427</v>
      </c>
      <c r="AC1091">
        <f>(Table1[[#This Row],[Power (kW)]]*1000)*D1091</f>
        <v>10909.754960990102</v>
      </c>
      <c r="AD1091" s="25">
        <f t="shared" si="186"/>
        <v>0</v>
      </c>
      <c r="AE1091" s="25">
        <f t="shared" si="187"/>
        <v>178.84844198344427</v>
      </c>
      <c r="AF1091" s="25">
        <f>SUM($AD$8:AD1091)</f>
        <v>1032249.7564820701</v>
      </c>
      <c r="AG1091" s="25">
        <f>SUM($AE$8:AE1091)</f>
        <v>3092354.49003221</v>
      </c>
      <c r="AH1091" s="25"/>
      <c r="AI1091" s="39">
        <f>SUM($AD$1031:AD1091)</f>
        <v>75303.832182511469</v>
      </c>
      <c r="AJ1091" s="39">
        <f>SUM($AE$1031:AE1091)</f>
        <v>351349.26373859803</v>
      </c>
      <c r="AK1091" s="39">
        <f t="shared" si="188"/>
        <v>52712.682527758028</v>
      </c>
    </row>
    <row r="1092" spans="2:37" x14ac:dyDescent="0.3">
      <c r="B1092" s="6" t="s">
        <v>53</v>
      </c>
      <c r="C1092" s="6">
        <v>1084</v>
      </c>
      <c r="D1092" s="6">
        <v>62</v>
      </c>
      <c r="E1092" s="12">
        <v>60.9</v>
      </c>
      <c r="F1092" s="17">
        <f t="shared" si="189"/>
        <v>-0.44444444444444481</v>
      </c>
      <c r="G1092" s="17">
        <f t="shared" si="190"/>
        <v>-1.6000000000000014</v>
      </c>
      <c r="S1092">
        <f t="shared" si="180"/>
        <v>0</v>
      </c>
      <c r="T1092">
        <f t="shared" si="181"/>
        <v>60.9</v>
      </c>
      <c r="U1092">
        <f t="shared" si="182"/>
        <v>16.916666666666664</v>
      </c>
      <c r="W1092">
        <f t="shared" si="183"/>
        <v>-440.00000000000034</v>
      </c>
      <c r="X1092">
        <f t="shared" si="184"/>
        <v>135.9666</v>
      </c>
      <c r="Y1092">
        <f t="shared" si="185"/>
        <v>154.84199409266873</v>
      </c>
      <c r="Z1092">
        <f>Table1[[#This Row],[Accel (N)]]+Table1[[#This Row],[RR (N)]]+Table1[[#This Row],[Aero Drag (N)]]</f>
        <v>-149.19140590733164</v>
      </c>
      <c r="AA1092">
        <f>Table1[[#This Row],[Total (N)]]*((E1092/3.6)/1000)</f>
        <v>-2.523821283265693</v>
      </c>
      <c r="AB1092">
        <f>Table1[[#This Row],[Power (kW)]]*1000</f>
        <v>-2523.8212832656932</v>
      </c>
      <c r="AC1092">
        <f>(Table1[[#This Row],[Power (kW)]]*1000)*D1092</f>
        <v>-156476.91956247299</v>
      </c>
      <c r="AD1092" s="25">
        <f t="shared" si="186"/>
        <v>2523.8212832656932</v>
      </c>
      <c r="AE1092" s="25">
        <f t="shared" si="187"/>
        <v>0</v>
      </c>
      <c r="AF1092" s="25">
        <f>SUM($AD$8:AD1092)</f>
        <v>1034773.5777653358</v>
      </c>
      <c r="AG1092" s="25">
        <f>SUM($AE$8:AE1092)</f>
        <v>3092354.49003221</v>
      </c>
      <c r="AH1092" s="25"/>
      <c r="AI1092" s="39">
        <f>SUM($AD$1031:AD1092)</f>
        <v>77827.653465777155</v>
      </c>
      <c r="AJ1092" s="39">
        <f>SUM($AE$1031:AE1092)</f>
        <v>351349.26373859803</v>
      </c>
      <c r="AK1092" s="39">
        <f t="shared" si="188"/>
        <v>54479.357426044007</v>
      </c>
    </row>
    <row r="1093" spans="2:37" x14ac:dyDescent="0.3">
      <c r="B1093" s="6" t="s">
        <v>53</v>
      </c>
      <c r="C1093" s="6">
        <v>1085</v>
      </c>
      <c r="D1093" s="6">
        <v>63</v>
      </c>
      <c r="E1093" s="12">
        <v>59.3</v>
      </c>
      <c r="F1093" s="17">
        <f t="shared" si="189"/>
        <v>-0.31944444444444403</v>
      </c>
      <c r="G1093" s="17">
        <f t="shared" si="190"/>
        <v>-1.1499999999999986</v>
      </c>
      <c r="S1093">
        <f t="shared" si="180"/>
        <v>0</v>
      </c>
      <c r="T1093">
        <f t="shared" si="181"/>
        <v>59.3</v>
      </c>
      <c r="U1093">
        <f t="shared" si="182"/>
        <v>16.472222222222221</v>
      </c>
      <c r="W1093">
        <f t="shared" si="183"/>
        <v>-316.2499999999996</v>
      </c>
      <c r="X1093">
        <f t="shared" si="184"/>
        <v>135.9666</v>
      </c>
      <c r="Y1093">
        <f t="shared" si="185"/>
        <v>146.81267679037987</v>
      </c>
      <c r="Z1093">
        <f>Table1[[#This Row],[Accel (N)]]+Table1[[#This Row],[RR (N)]]+Table1[[#This Row],[Aero Drag (N)]]</f>
        <v>-33.470723209619734</v>
      </c>
      <c r="AA1093">
        <f>Table1[[#This Row],[Total (N)]]*((E1093/3.6)/1000)</f>
        <v>-0.55133719064734732</v>
      </c>
      <c r="AB1093">
        <f>Table1[[#This Row],[Power (kW)]]*1000</f>
        <v>-551.33719064734737</v>
      </c>
      <c r="AC1093">
        <f>(Table1[[#This Row],[Power (kW)]]*1000)*D1093</f>
        <v>-34734.243010782884</v>
      </c>
      <c r="AD1093" s="25">
        <f t="shared" si="186"/>
        <v>551.33719064734737</v>
      </c>
      <c r="AE1093" s="25">
        <f t="shared" si="187"/>
        <v>0</v>
      </c>
      <c r="AF1093" s="25">
        <f>SUM($AD$8:AD1093)</f>
        <v>1035324.9149559832</v>
      </c>
      <c r="AG1093" s="25">
        <f>SUM($AE$8:AE1093)</f>
        <v>3092354.49003221</v>
      </c>
      <c r="AH1093" s="25"/>
      <c r="AI1093" s="39">
        <f>SUM($AD$1031:AD1093)</f>
        <v>78378.990656424503</v>
      </c>
      <c r="AJ1093" s="39">
        <f>SUM($AE$1031:AE1093)</f>
        <v>351349.26373859803</v>
      </c>
      <c r="AK1093" s="39">
        <f t="shared" si="188"/>
        <v>54865.293459497152</v>
      </c>
    </row>
    <row r="1094" spans="2:37" x14ac:dyDescent="0.3">
      <c r="B1094" s="6" t="s">
        <v>53</v>
      </c>
      <c r="C1094" s="6">
        <v>1086</v>
      </c>
      <c r="D1094" s="6">
        <v>64</v>
      </c>
      <c r="E1094" s="12">
        <v>58.6</v>
      </c>
      <c r="F1094" s="17">
        <f t="shared" si="189"/>
        <v>-9.7222222222221627E-2</v>
      </c>
      <c r="G1094" s="17">
        <f t="shared" si="190"/>
        <v>-0.34999999999999787</v>
      </c>
      <c r="S1094">
        <f t="shared" si="180"/>
        <v>0</v>
      </c>
      <c r="T1094">
        <f t="shared" si="181"/>
        <v>58.6</v>
      </c>
      <c r="U1094">
        <f t="shared" si="182"/>
        <v>16.277777777777779</v>
      </c>
      <c r="W1094">
        <f t="shared" si="183"/>
        <v>-96.249999999999417</v>
      </c>
      <c r="X1094">
        <f t="shared" si="184"/>
        <v>135.9666</v>
      </c>
      <c r="Y1094">
        <f t="shared" si="185"/>
        <v>143.36706761318612</v>
      </c>
      <c r="Z1094">
        <f>Table1[[#This Row],[Accel (N)]]+Table1[[#This Row],[RR (N)]]+Table1[[#This Row],[Aero Drag (N)]]</f>
        <v>183.08366761318672</v>
      </c>
      <c r="AA1094">
        <f>Table1[[#This Row],[Total (N)]]*((E1094/3.6)/1000)</f>
        <v>2.9801952561479843</v>
      </c>
      <c r="AB1094">
        <f>Table1[[#This Row],[Power (kW)]]*1000</f>
        <v>2980.1952561479843</v>
      </c>
      <c r="AC1094">
        <f>(Table1[[#This Row],[Power (kW)]]*1000)*D1094</f>
        <v>190732.496393471</v>
      </c>
      <c r="AD1094" s="25">
        <f t="shared" si="186"/>
        <v>0</v>
      </c>
      <c r="AE1094" s="25">
        <f t="shared" si="187"/>
        <v>2980.1952561479843</v>
      </c>
      <c r="AF1094" s="25">
        <f>SUM($AD$8:AD1094)</f>
        <v>1035324.9149559832</v>
      </c>
      <c r="AG1094" s="25">
        <f>SUM($AE$8:AE1094)</f>
        <v>3095334.685288358</v>
      </c>
      <c r="AH1094" s="25"/>
      <c r="AI1094" s="39">
        <f>SUM($AD$1031:AD1094)</f>
        <v>78378.990656424503</v>
      </c>
      <c r="AJ1094" s="39">
        <f>SUM($AE$1031:AE1094)</f>
        <v>354329.45899474603</v>
      </c>
      <c r="AK1094" s="39">
        <f t="shared" si="188"/>
        <v>54865.293459497152</v>
      </c>
    </row>
    <row r="1095" spans="2:37" x14ac:dyDescent="0.3">
      <c r="B1095" s="6" t="s">
        <v>53</v>
      </c>
      <c r="C1095" s="6">
        <v>1087</v>
      </c>
      <c r="D1095" s="6">
        <v>65</v>
      </c>
      <c r="E1095" s="12">
        <v>58.6</v>
      </c>
      <c r="F1095" s="17">
        <f t="shared" si="189"/>
        <v>1.3888888888889086E-2</v>
      </c>
      <c r="G1095" s="17">
        <f t="shared" si="190"/>
        <v>5.0000000000000711E-2</v>
      </c>
      <c r="S1095">
        <f t="shared" si="180"/>
        <v>0</v>
      </c>
      <c r="T1095">
        <f t="shared" si="181"/>
        <v>58.6</v>
      </c>
      <c r="U1095">
        <f t="shared" si="182"/>
        <v>16.277777777777779</v>
      </c>
      <c r="W1095">
        <f t="shared" si="183"/>
        <v>13.750000000000195</v>
      </c>
      <c r="X1095">
        <f t="shared" si="184"/>
        <v>135.9666</v>
      </c>
      <c r="Y1095">
        <f t="shared" si="185"/>
        <v>143.36706761318612</v>
      </c>
      <c r="Z1095">
        <f>Table1[[#This Row],[Accel (N)]]+Table1[[#This Row],[RR (N)]]+Table1[[#This Row],[Aero Drag (N)]]</f>
        <v>293.08366761318632</v>
      </c>
      <c r="AA1095">
        <f>Table1[[#This Row],[Total (N)]]*((E1095/3.6)/1000)</f>
        <v>4.7707508117035333</v>
      </c>
      <c r="AB1095">
        <f>Table1[[#This Row],[Power (kW)]]*1000</f>
        <v>4770.7508117035331</v>
      </c>
      <c r="AC1095">
        <f>(Table1[[#This Row],[Power (kW)]]*1000)*D1095</f>
        <v>310098.80276072968</v>
      </c>
      <c r="AD1095" s="25">
        <f t="shared" si="186"/>
        <v>0</v>
      </c>
      <c r="AE1095" s="25">
        <f t="shared" si="187"/>
        <v>4770.7508117035331</v>
      </c>
      <c r="AF1095" s="25">
        <f>SUM($AD$8:AD1095)</f>
        <v>1035324.9149559832</v>
      </c>
      <c r="AG1095" s="25">
        <f>SUM($AE$8:AE1095)</f>
        <v>3100105.4361000615</v>
      </c>
      <c r="AH1095" s="25"/>
      <c r="AI1095" s="39">
        <f>SUM($AD$1031:AD1095)</f>
        <v>78378.990656424503</v>
      </c>
      <c r="AJ1095" s="39">
        <f>SUM($AE$1031:AE1095)</f>
        <v>359100.20980644959</v>
      </c>
      <c r="AK1095" s="39">
        <f t="shared" si="188"/>
        <v>54865.293459497152</v>
      </c>
    </row>
    <row r="1096" spans="2:37" x14ac:dyDescent="0.3">
      <c r="B1096" s="6" t="s">
        <v>53</v>
      </c>
      <c r="C1096" s="6">
        <v>1088</v>
      </c>
      <c r="D1096" s="6">
        <v>66</v>
      </c>
      <c r="E1096" s="12">
        <v>58.7</v>
      </c>
      <c r="F1096" s="17">
        <f t="shared" si="189"/>
        <v>2.7777777777777186E-2</v>
      </c>
      <c r="G1096" s="17">
        <f t="shared" si="190"/>
        <v>9.9999999999997868E-2</v>
      </c>
      <c r="S1096">
        <f t="shared" ref="S1096:S1159" si="191">IF(E1096&lt;1,1,0)</f>
        <v>0</v>
      </c>
      <c r="T1096">
        <f t="shared" ref="T1096:T1159" si="192">IF(S1096=1,"",E1096)</f>
        <v>58.7</v>
      </c>
      <c r="U1096">
        <f t="shared" ref="U1096:U1159" si="193">E1096/3.6</f>
        <v>16.305555555555557</v>
      </c>
      <c r="W1096">
        <f t="shared" ref="W1096:W1159" si="194">$J$17*F1096</f>
        <v>27.499999999999414</v>
      </c>
      <c r="X1096">
        <f t="shared" ref="X1096:X1159" si="195">$J$17*9.81*$J$18</f>
        <v>135.9666</v>
      </c>
      <c r="Y1096">
        <f t="shared" ref="Y1096:Y1159" si="196">0.5*$J$14*$J$21*1.29^2*(E1096/3.6)^2</f>
        <v>143.85679250896325</v>
      </c>
      <c r="Z1096">
        <f>Table1[[#This Row],[Accel (N)]]+Table1[[#This Row],[RR (N)]]+Table1[[#This Row],[Aero Drag (N)]]</f>
        <v>307.32339250896268</v>
      </c>
      <c r="AA1096">
        <f>Table1[[#This Row],[Total (N)]]*((E1096/3.6)/1000)</f>
        <v>5.0110786500766968</v>
      </c>
      <c r="AB1096">
        <f>Table1[[#This Row],[Power (kW)]]*1000</f>
        <v>5011.0786500766972</v>
      </c>
      <c r="AC1096">
        <f>(Table1[[#This Row],[Power (kW)]]*1000)*D1096</f>
        <v>330731.19090506202</v>
      </c>
      <c r="AD1096" s="25">
        <f t="shared" ref="AD1096:AD1159" si="197">IF(AB1096&lt;0, AB1096, 0) *-1</f>
        <v>0</v>
      </c>
      <c r="AE1096" s="25">
        <f t="shared" ref="AE1096:AE1159" si="198">IF(AB1096&gt;0, AB1096, 0)</f>
        <v>5011.0786500766972</v>
      </c>
      <c r="AF1096" s="25">
        <f>SUM($AD$8:AD1096)</f>
        <v>1035324.9149559832</v>
      </c>
      <c r="AG1096" s="25">
        <f>SUM($AE$8:AE1096)</f>
        <v>3105116.5147501384</v>
      </c>
      <c r="AH1096" s="25"/>
      <c r="AI1096" s="39">
        <f>SUM($AD$1031:AD1096)</f>
        <v>78378.990656424503</v>
      </c>
      <c r="AJ1096" s="39">
        <f>SUM($AE$1031:AE1096)</f>
        <v>364111.28845652629</v>
      </c>
      <c r="AK1096" s="39">
        <f t="shared" si="188"/>
        <v>54865.293459497152</v>
      </c>
    </row>
    <row r="1097" spans="2:37" x14ac:dyDescent="0.3">
      <c r="B1097" s="6" t="s">
        <v>53</v>
      </c>
      <c r="C1097" s="6">
        <v>1089</v>
      </c>
      <c r="D1097" s="6">
        <v>67</v>
      </c>
      <c r="E1097" s="12">
        <v>58.8</v>
      </c>
      <c r="F1097" s="17">
        <f t="shared" si="189"/>
        <v>1.3888888888888099E-2</v>
      </c>
      <c r="G1097" s="17">
        <f t="shared" si="190"/>
        <v>4.9999999999997158E-2</v>
      </c>
      <c r="S1097">
        <f t="shared" si="191"/>
        <v>0</v>
      </c>
      <c r="T1097">
        <f t="shared" si="192"/>
        <v>58.8</v>
      </c>
      <c r="U1097">
        <f t="shared" si="193"/>
        <v>16.333333333333332</v>
      </c>
      <c r="W1097">
        <f t="shared" si="194"/>
        <v>13.749999999999218</v>
      </c>
      <c r="X1097">
        <f t="shared" si="195"/>
        <v>135.9666</v>
      </c>
      <c r="Y1097">
        <f t="shared" si="196"/>
        <v>144.3473524003</v>
      </c>
      <c r="Z1097">
        <f>Table1[[#This Row],[Accel (N)]]+Table1[[#This Row],[RR (N)]]+Table1[[#This Row],[Aero Drag (N)]]</f>
        <v>294.06395240029923</v>
      </c>
      <c r="AA1097">
        <f>Table1[[#This Row],[Total (N)]]*((E1097/3.6)/1000)</f>
        <v>4.803044555871554</v>
      </c>
      <c r="AB1097">
        <f>Table1[[#This Row],[Power (kW)]]*1000</f>
        <v>4803.0445558715537</v>
      </c>
      <c r="AC1097">
        <f>(Table1[[#This Row],[Power (kW)]]*1000)*D1097</f>
        <v>321803.9852433941</v>
      </c>
      <c r="AD1097" s="25">
        <f t="shared" si="197"/>
        <v>0</v>
      </c>
      <c r="AE1097" s="25">
        <f t="shared" si="198"/>
        <v>4803.0445558715537</v>
      </c>
      <c r="AF1097" s="25">
        <f>SUM($AD$8:AD1097)</f>
        <v>1035324.9149559832</v>
      </c>
      <c r="AG1097" s="25">
        <f>SUM($AE$8:AE1097)</f>
        <v>3109919.5593060101</v>
      </c>
      <c r="AH1097" s="25"/>
      <c r="AI1097" s="39">
        <f>SUM($AD$1031:AD1097)</f>
        <v>78378.990656424503</v>
      </c>
      <c r="AJ1097" s="39">
        <f>SUM($AE$1031:AE1097)</f>
        <v>368914.33301239787</v>
      </c>
      <c r="AK1097" s="39">
        <f t="shared" ref="AK1097:AK1160" si="199">AI1097*0.7</f>
        <v>54865.293459497152</v>
      </c>
    </row>
    <row r="1098" spans="2:37" x14ac:dyDescent="0.3">
      <c r="B1098" s="6" t="s">
        <v>53</v>
      </c>
      <c r="C1098" s="6">
        <v>1090</v>
      </c>
      <c r="D1098" s="6">
        <v>68</v>
      </c>
      <c r="E1098" s="12">
        <v>58.8</v>
      </c>
      <c r="F1098" s="17">
        <f t="shared" ref="F1098:F1161" si="200">($E1099-$E1097)/2/3.6</f>
        <v>0</v>
      </c>
      <c r="G1098" s="17">
        <f t="shared" ref="G1098:G1161" si="201">($E1099-$E1097)/2</f>
        <v>0</v>
      </c>
      <c r="S1098">
        <f t="shared" si="191"/>
        <v>0</v>
      </c>
      <c r="T1098">
        <f t="shared" si="192"/>
        <v>58.8</v>
      </c>
      <c r="U1098">
        <f t="shared" si="193"/>
        <v>16.333333333333332</v>
      </c>
      <c r="W1098">
        <f t="shared" si="194"/>
        <v>0</v>
      </c>
      <c r="X1098">
        <f t="shared" si="195"/>
        <v>135.9666</v>
      </c>
      <c r="Y1098">
        <f t="shared" si="196"/>
        <v>144.3473524003</v>
      </c>
      <c r="Z1098">
        <f>Table1[[#This Row],[Accel (N)]]+Table1[[#This Row],[RR (N)]]+Table1[[#This Row],[Aero Drag (N)]]</f>
        <v>280.31395240029997</v>
      </c>
      <c r="AA1098">
        <f>Table1[[#This Row],[Total (N)]]*((E1098/3.6)/1000)</f>
        <v>4.5784612225382322</v>
      </c>
      <c r="AB1098">
        <f>Table1[[#This Row],[Power (kW)]]*1000</f>
        <v>4578.4612225382325</v>
      </c>
      <c r="AC1098">
        <f>(Table1[[#This Row],[Power (kW)]]*1000)*D1098</f>
        <v>311335.3631325998</v>
      </c>
      <c r="AD1098" s="25">
        <f t="shared" si="197"/>
        <v>0</v>
      </c>
      <c r="AE1098" s="25">
        <f t="shared" si="198"/>
        <v>4578.4612225382325</v>
      </c>
      <c r="AF1098" s="25">
        <f>SUM($AD$8:AD1098)</f>
        <v>1035324.9149559832</v>
      </c>
      <c r="AG1098" s="25">
        <f>SUM($AE$8:AE1098)</f>
        <v>3114498.0205285484</v>
      </c>
      <c r="AH1098" s="25"/>
      <c r="AI1098" s="39">
        <f>SUM($AD$1031:AD1098)</f>
        <v>78378.990656424503</v>
      </c>
      <c r="AJ1098" s="39">
        <f>SUM($AE$1031:AE1098)</f>
        <v>373492.79423493613</v>
      </c>
      <c r="AK1098" s="39">
        <f t="shared" si="199"/>
        <v>54865.293459497152</v>
      </c>
    </row>
    <row r="1099" spans="2:37" x14ac:dyDescent="0.3">
      <c r="B1099" s="6" t="s">
        <v>53</v>
      </c>
      <c r="C1099" s="6">
        <v>1091</v>
      </c>
      <c r="D1099" s="6">
        <v>69</v>
      </c>
      <c r="E1099" s="12">
        <v>58.8</v>
      </c>
      <c r="F1099" s="17">
        <f t="shared" si="200"/>
        <v>4.1666666666667261E-2</v>
      </c>
      <c r="G1099" s="17">
        <f t="shared" si="201"/>
        <v>0.15000000000000213</v>
      </c>
      <c r="S1099">
        <f t="shared" si="191"/>
        <v>0</v>
      </c>
      <c r="T1099">
        <f t="shared" si="192"/>
        <v>58.8</v>
      </c>
      <c r="U1099">
        <f t="shared" si="193"/>
        <v>16.333333333333332</v>
      </c>
      <c r="W1099">
        <f t="shared" si="194"/>
        <v>41.25000000000059</v>
      </c>
      <c r="X1099">
        <f t="shared" si="195"/>
        <v>135.9666</v>
      </c>
      <c r="Y1099">
        <f t="shared" si="196"/>
        <v>144.3473524003</v>
      </c>
      <c r="Z1099">
        <f>Table1[[#This Row],[Accel (N)]]+Table1[[#This Row],[RR (N)]]+Table1[[#This Row],[Aero Drag (N)]]</f>
        <v>321.56395240030059</v>
      </c>
      <c r="AA1099">
        <f>Table1[[#This Row],[Total (N)]]*((E1099/3.6)/1000)</f>
        <v>5.2522112225382429</v>
      </c>
      <c r="AB1099">
        <f>Table1[[#This Row],[Power (kW)]]*1000</f>
        <v>5252.2112225382425</v>
      </c>
      <c r="AC1099">
        <f>(Table1[[#This Row],[Power (kW)]]*1000)*D1099</f>
        <v>362402.57435513876</v>
      </c>
      <c r="AD1099" s="25">
        <f t="shared" si="197"/>
        <v>0</v>
      </c>
      <c r="AE1099" s="25">
        <f t="shared" si="198"/>
        <v>5252.2112225382425</v>
      </c>
      <c r="AF1099" s="25">
        <f>SUM($AD$8:AD1099)</f>
        <v>1035324.9149559832</v>
      </c>
      <c r="AG1099" s="25">
        <f>SUM($AE$8:AE1099)</f>
        <v>3119750.2317510867</v>
      </c>
      <c r="AH1099" s="25"/>
      <c r="AI1099" s="39">
        <f>SUM($AD$1031:AD1099)</f>
        <v>78378.990656424503</v>
      </c>
      <c r="AJ1099" s="39">
        <f>SUM($AE$1031:AE1099)</f>
        <v>378745.00545747438</v>
      </c>
      <c r="AK1099" s="39">
        <f t="shared" si="199"/>
        <v>54865.293459497152</v>
      </c>
    </row>
    <row r="1100" spans="2:37" x14ac:dyDescent="0.3">
      <c r="B1100" s="6" t="s">
        <v>53</v>
      </c>
      <c r="C1100" s="6">
        <v>1092</v>
      </c>
      <c r="D1100" s="6">
        <v>70</v>
      </c>
      <c r="E1100" s="12">
        <v>59.1</v>
      </c>
      <c r="F1100" s="17">
        <f t="shared" si="200"/>
        <v>0.18055555555555614</v>
      </c>
      <c r="G1100" s="17">
        <f t="shared" si="201"/>
        <v>0.65000000000000213</v>
      </c>
      <c r="S1100">
        <f t="shared" si="191"/>
        <v>0</v>
      </c>
      <c r="T1100">
        <f t="shared" si="192"/>
        <v>59.1</v>
      </c>
      <c r="U1100">
        <f t="shared" si="193"/>
        <v>16.416666666666668</v>
      </c>
      <c r="W1100">
        <f t="shared" si="194"/>
        <v>178.75000000000057</v>
      </c>
      <c r="X1100">
        <f t="shared" si="195"/>
        <v>135.9666</v>
      </c>
      <c r="Y1100">
        <f t="shared" si="196"/>
        <v>145.82404204766877</v>
      </c>
      <c r="Z1100">
        <f>Table1[[#This Row],[Accel (N)]]+Table1[[#This Row],[RR (N)]]+Table1[[#This Row],[Aero Drag (N)]]</f>
        <v>460.54064204766928</v>
      </c>
      <c r="AA1100">
        <f>Table1[[#This Row],[Total (N)]]*((E1100/3.6)/1000)</f>
        <v>7.5605422069492372</v>
      </c>
      <c r="AB1100">
        <f>Table1[[#This Row],[Power (kW)]]*1000</f>
        <v>7560.542206949237</v>
      </c>
      <c r="AC1100">
        <f>(Table1[[#This Row],[Power (kW)]]*1000)*D1100</f>
        <v>529237.95448644657</v>
      </c>
      <c r="AD1100" s="25">
        <f t="shared" si="197"/>
        <v>0</v>
      </c>
      <c r="AE1100" s="25">
        <f t="shared" si="198"/>
        <v>7560.542206949237</v>
      </c>
      <c r="AF1100" s="25">
        <f>SUM($AD$8:AD1100)</f>
        <v>1035324.9149559832</v>
      </c>
      <c r="AG1100" s="25">
        <f>SUM($AE$8:AE1100)</f>
        <v>3127310.7739580357</v>
      </c>
      <c r="AH1100" s="25"/>
      <c r="AI1100" s="39">
        <f>SUM($AD$1031:AD1100)</f>
        <v>78378.990656424503</v>
      </c>
      <c r="AJ1100" s="39">
        <f>SUM($AE$1031:AE1100)</f>
        <v>386305.54766442365</v>
      </c>
      <c r="AK1100" s="39">
        <f t="shared" si="199"/>
        <v>54865.293459497152</v>
      </c>
    </row>
    <row r="1101" spans="2:37" x14ac:dyDescent="0.3">
      <c r="B1101" s="6" t="s">
        <v>53</v>
      </c>
      <c r="C1101" s="6">
        <v>1093</v>
      </c>
      <c r="D1101" s="6">
        <v>71</v>
      </c>
      <c r="E1101" s="12">
        <v>60.1</v>
      </c>
      <c r="F1101" s="17">
        <f t="shared" si="200"/>
        <v>0.36111111111111133</v>
      </c>
      <c r="G1101" s="17">
        <f t="shared" si="201"/>
        <v>1.3000000000000007</v>
      </c>
      <c r="S1101">
        <f t="shared" si="191"/>
        <v>0</v>
      </c>
      <c r="T1101">
        <f t="shared" si="192"/>
        <v>60.1</v>
      </c>
      <c r="U1101">
        <f t="shared" si="193"/>
        <v>16.694444444444443</v>
      </c>
      <c r="W1101">
        <f t="shared" si="194"/>
        <v>357.50000000000023</v>
      </c>
      <c r="X1101">
        <f t="shared" si="195"/>
        <v>135.9666</v>
      </c>
      <c r="Y1101">
        <f t="shared" si="196"/>
        <v>150.80061558361319</v>
      </c>
      <c r="Z1101">
        <f>Table1[[#This Row],[Accel (N)]]+Table1[[#This Row],[RR (N)]]+Table1[[#This Row],[Aero Drag (N)]]</f>
        <v>644.26721558361339</v>
      </c>
      <c r="AA1101">
        <f>Table1[[#This Row],[Total (N)]]*((E1101/3.6)/1000)</f>
        <v>10.755683237937545</v>
      </c>
      <c r="AB1101">
        <f>Table1[[#This Row],[Power (kW)]]*1000</f>
        <v>10755.683237937545</v>
      </c>
      <c r="AC1101">
        <f>(Table1[[#This Row],[Power (kW)]]*1000)*D1101</f>
        <v>763653.50989356567</v>
      </c>
      <c r="AD1101" s="25">
        <f t="shared" si="197"/>
        <v>0</v>
      </c>
      <c r="AE1101" s="25">
        <f t="shared" si="198"/>
        <v>10755.683237937545</v>
      </c>
      <c r="AF1101" s="25">
        <f>SUM($AD$8:AD1101)</f>
        <v>1035324.9149559832</v>
      </c>
      <c r="AG1101" s="25">
        <f>SUM($AE$8:AE1101)</f>
        <v>3138066.4571959735</v>
      </c>
      <c r="AH1101" s="25"/>
      <c r="AI1101" s="39">
        <f>SUM($AD$1031:AD1101)</f>
        <v>78378.990656424503</v>
      </c>
      <c r="AJ1101" s="39">
        <f>SUM($AE$1031:AE1101)</f>
        <v>397061.23090236122</v>
      </c>
      <c r="AK1101" s="39">
        <f t="shared" si="199"/>
        <v>54865.293459497152</v>
      </c>
    </row>
    <row r="1102" spans="2:37" x14ac:dyDescent="0.3">
      <c r="B1102" s="6" t="s">
        <v>53</v>
      </c>
      <c r="C1102" s="6">
        <v>1094</v>
      </c>
      <c r="D1102" s="6">
        <v>72</v>
      </c>
      <c r="E1102" s="12">
        <v>61.7</v>
      </c>
      <c r="F1102" s="17">
        <f t="shared" si="200"/>
        <v>0.40277777777777757</v>
      </c>
      <c r="G1102" s="17">
        <f t="shared" si="201"/>
        <v>1.4499999999999993</v>
      </c>
      <c r="S1102">
        <f t="shared" si="191"/>
        <v>0</v>
      </c>
      <c r="T1102">
        <f t="shared" si="192"/>
        <v>61.7</v>
      </c>
      <c r="U1102">
        <f t="shared" si="193"/>
        <v>17.138888888888889</v>
      </c>
      <c r="W1102">
        <f t="shared" si="194"/>
        <v>398.74999999999977</v>
      </c>
      <c r="X1102">
        <f t="shared" si="195"/>
        <v>135.9666</v>
      </c>
      <c r="Y1102">
        <f t="shared" si="196"/>
        <v>158.93681231754655</v>
      </c>
      <c r="Z1102">
        <f>Table1[[#This Row],[Accel (N)]]+Table1[[#This Row],[RR (N)]]+Table1[[#This Row],[Aero Drag (N)]]</f>
        <v>693.65341231754633</v>
      </c>
      <c r="AA1102">
        <f>Table1[[#This Row],[Total (N)]]*((E1102/3.6)/1000)</f>
        <v>11.888448761109059</v>
      </c>
      <c r="AB1102">
        <f>Table1[[#This Row],[Power (kW)]]*1000</f>
        <v>11888.448761109059</v>
      </c>
      <c r="AC1102">
        <f>(Table1[[#This Row],[Power (kW)]]*1000)*D1102</f>
        <v>855968.31079985225</v>
      </c>
      <c r="AD1102" s="25">
        <f t="shared" si="197"/>
        <v>0</v>
      </c>
      <c r="AE1102" s="25">
        <f t="shared" si="198"/>
        <v>11888.448761109059</v>
      </c>
      <c r="AF1102" s="25">
        <f>SUM($AD$8:AD1102)</f>
        <v>1035324.9149559832</v>
      </c>
      <c r="AG1102" s="25">
        <f>SUM($AE$8:AE1102)</f>
        <v>3149954.9059570828</v>
      </c>
      <c r="AH1102" s="25"/>
      <c r="AI1102" s="39">
        <f>SUM($AD$1031:AD1102)</f>
        <v>78378.990656424503</v>
      </c>
      <c r="AJ1102" s="39">
        <f>SUM($AE$1031:AE1102)</f>
        <v>408949.67966347025</v>
      </c>
      <c r="AK1102" s="39">
        <f t="shared" si="199"/>
        <v>54865.293459497152</v>
      </c>
    </row>
    <row r="1103" spans="2:37" x14ac:dyDescent="0.3">
      <c r="B1103" s="6" t="s">
        <v>53</v>
      </c>
      <c r="C1103" s="6">
        <v>1095</v>
      </c>
      <c r="D1103" s="6">
        <v>73</v>
      </c>
      <c r="E1103" s="12">
        <v>63</v>
      </c>
      <c r="F1103" s="17">
        <f t="shared" si="200"/>
        <v>0.27777777777777779</v>
      </c>
      <c r="G1103" s="17">
        <f t="shared" si="201"/>
        <v>1</v>
      </c>
      <c r="S1103">
        <f t="shared" si="191"/>
        <v>0</v>
      </c>
      <c r="T1103">
        <f t="shared" si="192"/>
        <v>63</v>
      </c>
      <c r="U1103">
        <f t="shared" si="193"/>
        <v>17.5</v>
      </c>
      <c r="W1103">
        <f t="shared" si="194"/>
        <v>275</v>
      </c>
      <c r="X1103">
        <f t="shared" si="195"/>
        <v>135.9666</v>
      </c>
      <c r="Y1103">
        <f t="shared" si="196"/>
        <v>165.70486882687501</v>
      </c>
      <c r="Z1103">
        <f>Table1[[#This Row],[Accel (N)]]+Table1[[#This Row],[RR (N)]]+Table1[[#This Row],[Aero Drag (N)]]</f>
        <v>576.67146882687496</v>
      </c>
      <c r="AA1103">
        <f>Table1[[#This Row],[Total (N)]]*((E1103/3.6)/1000)</f>
        <v>10.091750704470313</v>
      </c>
      <c r="AB1103">
        <f>Table1[[#This Row],[Power (kW)]]*1000</f>
        <v>10091.750704470312</v>
      </c>
      <c r="AC1103">
        <f>(Table1[[#This Row],[Power (kW)]]*1000)*D1103</f>
        <v>736697.80142633279</v>
      </c>
      <c r="AD1103" s="25">
        <f t="shared" si="197"/>
        <v>0</v>
      </c>
      <c r="AE1103" s="25">
        <f t="shared" si="198"/>
        <v>10091.750704470312</v>
      </c>
      <c r="AF1103" s="25">
        <f>SUM($AD$8:AD1103)</f>
        <v>1035324.9149559832</v>
      </c>
      <c r="AG1103" s="25">
        <f>SUM($AE$8:AE1103)</f>
        <v>3160046.6566615528</v>
      </c>
      <c r="AH1103" s="25"/>
      <c r="AI1103" s="39">
        <f>SUM($AD$1031:AD1103)</f>
        <v>78378.990656424503</v>
      </c>
      <c r="AJ1103" s="39">
        <f>SUM($AE$1031:AE1103)</f>
        <v>419041.43036794057</v>
      </c>
      <c r="AK1103" s="39">
        <f t="shared" si="199"/>
        <v>54865.293459497152</v>
      </c>
    </row>
    <row r="1104" spans="2:37" x14ac:dyDescent="0.3">
      <c r="B1104" s="6" t="s">
        <v>53</v>
      </c>
      <c r="C1104" s="6">
        <v>1096</v>
      </c>
      <c r="D1104" s="6">
        <v>74</v>
      </c>
      <c r="E1104" s="12">
        <v>63.7</v>
      </c>
      <c r="F1104" s="17">
        <f t="shared" si="200"/>
        <v>0.12499999999999981</v>
      </c>
      <c r="G1104" s="17">
        <f t="shared" si="201"/>
        <v>0.44999999999999929</v>
      </c>
      <c r="S1104">
        <f t="shared" si="191"/>
        <v>0</v>
      </c>
      <c r="T1104">
        <f t="shared" si="192"/>
        <v>63.7</v>
      </c>
      <c r="U1104">
        <f t="shared" si="193"/>
        <v>17.694444444444446</v>
      </c>
      <c r="W1104">
        <f t="shared" si="194"/>
        <v>123.7499999999998</v>
      </c>
      <c r="X1104">
        <f t="shared" si="195"/>
        <v>135.9666</v>
      </c>
      <c r="Y1104">
        <f t="shared" si="196"/>
        <v>169.40765663646326</v>
      </c>
      <c r="Z1104">
        <f>Table1[[#This Row],[Accel (N)]]+Table1[[#This Row],[RR (N)]]+Table1[[#This Row],[Aero Drag (N)]]</f>
        <v>429.12425663646309</v>
      </c>
      <c r="AA1104">
        <f>Table1[[#This Row],[Total (N)]]*((E1104/3.6)/1000)</f>
        <v>7.593115318817417</v>
      </c>
      <c r="AB1104">
        <f>Table1[[#This Row],[Power (kW)]]*1000</f>
        <v>7593.1153188174167</v>
      </c>
      <c r="AC1104">
        <f>(Table1[[#This Row],[Power (kW)]]*1000)*D1104</f>
        <v>561890.53359248885</v>
      </c>
      <c r="AD1104" s="25">
        <f t="shared" si="197"/>
        <v>0</v>
      </c>
      <c r="AE1104" s="25">
        <f t="shared" si="198"/>
        <v>7593.1153188174167</v>
      </c>
      <c r="AF1104" s="25">
        <f>SUM($AD$8:AD1104)</f>
        <v>1035324.9149559832</v>
      </c>
      <c r="AG1104" s="25">
        <f>SUM($AE$8:AE1104)</f>
        <v>3167639.7719803704</v>
      </c>
      <c r="AH1104" s="25"/>
      <c r="AI1104" s="39">
        <f>SUM($AD$1031:AD1104)</f>
        <v>78378.990656424503</v>
      </c>
      <c r="AJ1104" s="39">
        <f>SUM($AE$1031:AE1104)</f>
        <v>426634.54568675801</v>
      </c>
      <c r="AK1104" s="39">
        <f t="shared" si="199"/>
        <v>54865.293459497152</v>
      </c>
    </row>
    <row r="1105" spans="2:37" x14ac:dyDescent="0.3">
      <c r="B1105" s="6" t="s">
        <v>53</v>
      </c>
      <c r="C1105" s="6">
        <v>1097</v>
      </c>
      <c r="D1105" s="6">
        <v>75</v>
      </c>
      <c r="E1105" s="12">
        <v>63.9</v>
      </c>
      <c r="F1105" s="17">
        <f t="shared" si="200"/>
        <v>-2.7777777777778172E-2</v>
      </c>
      <c r="G1105" s="17">
        <f t="shared" si="201"/>
        <v>-0.10000000000000142</v>
      </c>
      <c r="S1105">
        <f t="shared" si="191"/>
        <v>0</v>
      </c>
      <c r="T1105">
        <f t="shared" si="192"/>
        <v>63.9</v>
      </c>
      <c r="U1105">
        <f t="shared" si="193"/>
        <v>17.75</v>
      </c>
      <c r="W1105">
        <f t="shared" si="194"/>
        <v>-27.500000000000391</v>
      </c>
      <c r="X1105">
        <f t="shared" si="195"/>
        <v>135.9666</v>
      </c>
      <c r="Y1105">
        <f t="shared" si="196"/>
        <v>170.47311097066878</v>
      </c>
      <c r="Z1105">
        <f>Table1[[#This Row],[Accel (N)]]+Table1[[#This Row],[RR (N)]]+Table1[[#This Row],[Aero Drag (N)]]</f>
        <v>278.93971097066839</v>
      </c>
      <c r="AA1105">
        <f>Table1[[#This Row],[Total (N)]]*((E1105/3.6)/1000)</f>
        <v>4.9511798697293639</v>
      </c>
      <c r="AB1105">
        <f>Table1[[#This Row],[Power (kW)]]*1000</f>
        <v>4951.1798697293634</v>
      </c>
      <c r="AC1105">
        <f>(Table1[[#This Row],[Power (kW)]]*1000)*D1105</f>
        <v>371338.49022970226</v>
      </c>
      <c r="AD1105" s="25">
        <f t="shared" si="197"/>
        <v>0</v>
      </c>
      <c r="AE1105" s="25">
        <f t="shared" si="198"/>
        <v>4951.1798697293634</v>
      </c>
      <c r="AF1105" s="25">
        <f>SUM($AD$8:AD1105)</f>
        <v>1035324.9149559832</v>
      </c>
      <c r="AG1105" s="25">
        <f>SUM($AE$8:AE1105)</f>
        <v>3172590.9518501</v>
      </c>
      <c r="AH1105" s="25"/>
      <c r="AI1105" s="39">
        <f>SUM($AD$1031:AD1105)</f>
        <v>78378.990656424503</v>
      </c>
      <c r="AJ1105" s="39">
        <f>SUM($AE$1031:AE1105)</f>
        <v>431585.72555648739</v>
      </c>
      <c r="AK1105" s="39">
        <f t="shared" si="199"/>
        <v>54865.293459497152</v>
      </c>
    </row>
    <row r="1106" spans="2:37" x14ac:dyDescent="0.3">
      <c r="B1106" s="6" t="s">
        <v>53</v>
      </c>
      <c r="C1106" s="6">
        <v>1098</v>
      </c>
      <c r="D1106" s="6">
        <v>76</v>
      </c>
      <c r="E1106" s="12">
        <v>63.5</v>
      </c>
      <c r="F1106" s="17">
        <f t="shared" si="200"/>
        <v>-0.2222222222222224</v>
      </c>
      <c r="G1106" s="17">
        <f t="shared" si="201"/>
        <v>-0.80000000000000071</v>
      </c>
      <c r="S1106">
        <f t="shared" si="191"/>
        <v>0</v>
      </c>
      <c r="T1106">
        <f t="shared" si="192"/>
        <v>63.5</v>
      </c>
      <c r="U1106">
        <f t="shared" si="193"/>
        <v>17.638888888888889</v>
      </c>
      <c r="W1106">
        <f t="shared" si="194"/>
        <v>-220.00000000000017</v>
      </c>
      <c r="X1106">
        <f t="shared" si="195"/>
        <v>135.9666</v>
      </c>
      <c r="Y1106">
        <f t="shared" si="196"/>
        <v>168.34554228449656</v>
      </c>
      <c r="Z1106">
        <f>Table1[[#This Row],[Accel (N)]]+Table1[[#This Row],[RR (N)]]+Table1[[#This Row],[Aero Drag (N)]]</f>
        <v>84.312142284496389</v>
      </c>
      <c r="AA1106">
        <f>Table1[[#This Row],[Total (N)]]*((E1106/3.6)/1000)</f>
        <v>1.4871725097404223</v>
      </c>
      <c r="AB1106">
        <f>Table1[[#This Row],[Power (kW)]]*1000</f>
        <v>1487.1725097404224</v>
      </c>
      <c r="AC1106">
        <f>(Table1[[#This Row],[Power (kW)]]*1000)*D1106</f>
        <v>113025.1107402721</v>
      </c>
      <c r="AD1106" s="25">
        <f t="shared" si="197"/>
        <v>0</v>
      </c>
      <c r="AE1106" s="25">
        <f t="shared" si="198"/>
        <v>1487.1725097404224</v>
      </c>
      <c r="AF1106" s="25">
        <f>SUM($AD$8:AD1106)</f>
        <v>1035324.9149559832</v>
      </c>
      <c r="AG1106" s="25">
        <f>SUM($AE$8:AE1106)</f>
        <v>3174078.1243598405</v>
      </c>
      <c r="AH1106" s="25"/>
      <c r="AI1106" s="39">
        <f>SUM($AD$1031:AD1106)</f>
        <v>78378.990656424503</v>
      </c>
      <c r="AJ1106" s="39">
        <f>SUM($AE$1031:AE1106)</f>
        <v>433072.89806622779</v>
      </c>
      <c r="AK1106" s="39">
        <f t="shared" si="199"/>
        <v>54865.293459497152</v>
      </c>
    </row>
    <row r="1107" spans="2:37" x14ac:dyDescent="0.3">
      <c r="B1107" s="6" t="s">
        <v>53</v>
      </c>
      <c r="C1107" s="6">
        <v>1099</v>
      </c>
      <c r="D1107" s="6">
        <v>77</v>
      </c>
      <c r="E1107" s="12">
        <v>62.3</v>
      </c>
      <c r="F1107" s="17">
        <f t="shared" si="200"/>
        <v>-0.44444444444444481</v>
      </c>
      <c r="G1107" s="17">
        <f t="shared" si="201"/>
        <v>-1.6000000000000014</v>
      </c>
      <c r="S1107">
        <f t="shared" si="191"/>
        <v>0</v>
      </c>
      <c r="T1107">
        <f t="shared" si="192"/>
        <v>62.3</v>
      </c>
      <c r="U1107">
        <f t="shared" si="193"/>
        <v>17.305555555555554</v>
      </c>
      <c r="W1107">
        <f t="shared" si="194"/>
        <v>-440.00000000000034</v>
      </c>
      <c r="X1107">
        <f t="shared" si="195"/>
        <v>135.9666</v>
      </c>
      <c r="Y1107">
        <f t="shared" si="196"/>
        <v>162.0429957997132</v>
      </c>
      <c r="Z1107">
        <f>Table1[[#This Row],[Accel (N)]]+Table1[[#This Row],[RR (N)]]+Table1[[#This Row],[Aero Drag (N)]]</f>
        <v>-141.99040420028717</v>
      </c>
      <c r="AA1107">
        <f>Table1[[#This Row],[Total (N)]]*((E1107/3.6)/1000)</f>
        <v>-2.4572228282438582</v>
      </c>
      <c r="AB1107">
        <f>Table1[[#This Row],[Power (kW)]]*1000</f>
        <v>-2457.2228282438582</v>
      </c>
      <c r="AC1107">
        <f>(Table1[[#This Row],[Power (kW)]]*1000)*D1107</f>
        <v>-189206.15777477709</v>
      </c>
      <c r="AD1107" s="25">
        <f t="shared" si="197"/>
        <v>2457.2228282438582</v>
      </c>
      <c r="AE1107" s="25">
        <f t="shared" si="198"/>
        <v>0</v>
      </c>
      <c r="AF1107" s="25">
        <f>SUM($AD$8:AD1107)</f>
        <v>1037782.137784227</v>
      </c>
      <c r="AG1107" s="25">
        <f>SUM($AE$8:AE1107)</f>
        <v>3174078.1243598405</v>
      </c>
      <c r="AH1107" s="25"/>
      <c r="AI1107" s="39">
        <f>SUM($AD$1031:AD1107)</f>
        <v>80836.213484668362</v>
      </c>
      <c r="AJ1107" s="39">
        <f>SUM($AE$1031:AE1107)</f>
        <v>433072.89806622779</v>
      </c>
      <c r="AK1107" s="39">
        <f t="shared" si="199"/>
        <v>56585.349439267848</v>
      </c>
    </row>
    <row r="1108" spans="2:37" x14ac:dyDescent="0.3">
      <c r="B1108" s="6" t="s">
        <v>53</v>
      </c>
      <c r="C1108" s="6">
        <v>1100</v>
      </c>
      <c r="D1108" s="6">
        <v>78</v>
      </c>
      <c r="E1108" s="12">
        <v>60.3</v>
      </c>
      <c r="F1108" s="17">
        <f t="shared" si="200"/>
        <v>-0.47222222222222199</v>
      </c>
      <c r="G1108" s="17">
        <f t="shared" si="201"/>
        <v>-1.6999999999999993</v>
      </c>
      <c r="S1108">
        <f t="shared" si="191"/>
        <v>0</v>
      </c>
      <c r="T1108">
        <f t="shared" si="192"/>
        <v>60.3</v>
      </c>
      <c r="U1108">
        <f t="shared" si="193"/>
        <v>16.75</v>
      </c>
      <c r="W1108">
        <f t="shared" si="194"/>
        <v>-467.49999999999977</v>
      </c>
      <c r="X1108">
        <f t="shared" si="195"/>
        <v>135.9666</v>
      </c>
      <c r="Y1108">
        <f t="shared" si="196"/>
        <v>151.80595023751877</v>
      </c>
      <c r="Z1108">
        <f>Table1[[#This Row],[Accel (N)]]+Table1[[#This Row],[RR (N)]]+Table1[[#This Row],[Aero Drag (N)]]</f>
        <v>-179.72744976248103</v>
      </c>
      <c r="AA1108">
        <f>Table1[[#This Row],[Total (N)]]*((E1108/3.6)/1000)</f>
        <v>-3.0104347835215575</v>
      </c>
      <c r="AB1108">
        <f>Table1[[#This Row],[Power (kW)]]*1000</f>
        <v>-3010.4347835215576</v>
      </c>
      <c r="AC1108">
        <f>(Table1[[#This Row],[Power (kW)]]*1000)*D1108</f>
        <v>-234813.91311468149</v>
      </c>
      <c r="AD1108" s="25">
        <f t="shared" si="197"/>
        <v>3010.4347835215576</v>
      </c>
      <c r="AE1108" s="25">
        <f t="shared" si="198"/>
        <v>0</v>
      </c>
      <c r="AF1108" s="25">
        <f>SUM($AD$8:AD1108)</f>
        <v>1040792.5725677486</v>
      </c>
      <c r="AG1108" s="25">
        <f>SUM($AE$8:AE1108)</f>
        <v>3174078.1243598405</v>
      </c>
      <c r="AH1108" s="25"/>
      <c r="AI1108" s="39">
        <f>SUM($AD$1031:AD1108)</f>
        <v>83846.648268189922</v>
      </c>
      <c r="AJ1108" s="39">
        <f>SUM($AE$1031:AE1108)</f>
        <v>433072.89806622779</v>
      </c>
      <c r="AK1108" s="39">
        <f t="shared" si="199"/>
        <v>58692.653787732939</v>
      </c>
    </row>
    <row r="1109" spans="2:37" x14ac:dyDescent="0.3">
      <c r="B1109" s="6" t="s">
        <v>53</v>
      </c>
      <c r="C1109" s="6">
        <v>1101</v>
      </c>
      <c r="D1109" s="6">
        <v>79</v>
      </c>
      <c r="E1109" s="12">
        <v>58.9</v>
      </c>
      <c r="F1109" s="17">
        <f t="shared" si="200"/>
        <v>-0.26388888888888867</v>
      </c>
      <c r="G1109" s="17">
        <f t="shared" si="201"/>
        <v>-0.94999999999999929</v>
      </c>
      <c r="S1109">
        <f t="shared" si="191"/>
        <v>0</v>
      </c>
      <c r="T1109">
        <f t="shared" si="192"/>
        <v>58.9</v>
      </c>
      <c r="U1109">
        <f t="shared" si="193"/>
        <v>16.361111111111111</v>
      </c>
      <c r="W1109">
        <f t="shared" si="194"/>
        <v>-261.24999999999977</v>
      </c>
      <c r="X1109">
        <f t="shared" si="195"/>
        <v>135.9666</v>
      </c>
      <c r="Y1109">
        <f t="shared" si="196"/>
        <v>144.83874728719655</v>
      </c>
      <c r="Z1109">
        <f>Table1[[#This Row],[Accel (N)]]+Table1[[#This Row],[RR (N)]]+Table1[[#This Row],[Aero Drag (N)]]</f>
        <v>19.555347287196781</v>
      </c>
      <c r="AA1109">
        <f>Table1[[#This Row],[Total (N)]]*((E1109/3.6)/1000)</f>
        <v>0.31994720978219177</v>
      </c>
      <c r="AB1109">
        <f>Table1[[#This Row],[Power (kW)]]*1000</f>
        <v>319.94720978219175</v>
      </c>
      <c r="AC1109">
        <f>(Table1[[#This Row],[Power (kW)]]*1000)*D1109</f>
        <v>25275.829572793147</v>
      </c>
      <c r="AD1109" s="25">
        <f t="shared" si="197"/>
        <v>0</v>
      </c>
      <c r="AE1109" s="25">
        <f t="shared" si="198"/>
        <v>319.94720978219175</v>
      </c>
      <c r="AF1109" s="25">
        <f>SUM($AD$8:AD1109)</f>
        <v>1040792.5725677486</v>
      </c>
      <c r="AG1109" s="25">
        <f>SUM($AE$8:AE1109)</f>
        <v>3174398.0715696225</v>
      </c>
      <c r="AH1109" s="25"/>
      <c r="AI1109" s="39">
        <f>SUM($AD$1031:AD1109)</f>
        <v>83846.648268189922</v>
      </c>
      <c r="AJ1109" s="39">
        <f>SUM($AE$1031:AE1109)</f>
        <v>433392.84527600999</v>
      </c>
      <c r="AK1109" s="39">
        <f t="shared" si="199"/>
        <v>58692.653787732939</v>
      </c>
    </row>
    <row r="1110" spans="2:37" x14ac:dyDescent="0.3">
      <c r="B1110" s="6" t="s">
        <v>53</v>
      </c>
      <c r="C1110" s="6">
        <v>1102</v>
      </c>
      <c r="D1110" s="6">
        <v>80</v>
      </c>
      <c r="E1110" s="12">
        <v>58.4</v>
      </c>
      <c r="F1110" s="17">
        <f t="shared" si="200"/>
        <v>-1.3888888888889086E-2</v>
      </c>
      <c r="G1110" s="17">
        <f t="shared" si="201"/>
        <v>-5.0000000000000711E-2</v>
      </c>
      <c r="S1110">
        <f t="shared" si="191"/>
        <v>0</v>
      </c>
      <c r="T1110">
        <f t="shared" si="192"/>
        <v>58.4</v>
      </c>
      <c r="U1110">
        <f t="shared" si="193"/>
        <v>16.222222222222221</v>
      </c>
      <c r="W1110">
        <f t="shared" si="194"/>
        <v>-13.750000000000195</v>
      </c>
      <c r="X1110">
        <f t="shared" si="195"/>
        <v>135.9666</v>
      </c>
      <c r="Y1110">
        <f t="shared" si="196"/>
        <v>142.39012280831111</v>
      </c>
      <c r="Z1110">
        <f>Table1[[#This Row],[Accel (N)]]+Table1[[#This Row],[RR (N)]]+Table1[[#This Row],[Aero Drag (N)]]</f>
        <v>264.60672280831091</v>
      </c>
      <c r="AA1110">
        <f>Table1[[#This Row],[Total (N)]]*((E1110/3.6)/1000)</f>
        <v>4.2925090588903769</v>
      </c>
      <c r="AB1110">
        <f>Table1[[#This Row],[Power (kW)]]*1000</f>
        <v>4292.5090588903768</v>
      </c>
      <c r="AC1110">
        <f>(Table1[[#This Row],[Power (kW)]]*1000)*D1110</f>
        <v>343400.72471123014</v>
      </c>
      <c r="AD1110" s="25">
        <f t="shared" si="197"/>
        <v>0</v>
      </c>
      <c r="AE1110" s="25">
        <f t="shared" si="198"/>
        <v>4292.5090588903768</v>
      </c>
      <c r="AF1110" s="25">
        <f>SUM($AD$8:AD1110)</f>
        <v>1040792.5725677486</v>
      </c>
      <c r="AG1110" s="25">
        <f>SUM($AE$8:AE1110)</f>
        <v>3178690.5806285129</v>
      </c>
      <c r="AH1110" s="25"/>
      <c r="AI1110" s="39">
        <f>SUM($AD$1031:AD1110)</f>
        <v>83846.648268189922</v>
      </c>
      <c r="AJ1110" s="39">
        <f>SUM($AE$1031:AE1110)</f>
        <v>437685.35433490039</v>
      </c>
      <c r="AK1110" s="39">
        <f t="shared" si="199"/>
        <v>58692.653787732939</v>
      </c>
    </row>
    <row r="1111" spans="2:37" x14ac:dyDescent="0.3">
      <c r="B1111" s="6" t="s">
        <v>53</v>
      </c>
      <c r="C1111" s="6">
        <v>1103</v>
      </c>
      <c r="D1111" s="6">
        <v>81</v>
      </c>
      <c r="E1111" s="12">
        <v>58.8</v>
      </c>
      <c r="F1111" s="17">
        <f t="shared" si="200"/>
        <v>0.25000000000000061</v>
      </c>
      <c r="G1111" s="17">
        <f t="shared" si="201"/>
        <v>0.90000000000000213</v>
      </c>
      <c r="S1111">
        <f t="shared" si="191"/>
        <v>0</v>
      </c>
      <c r="T1111">
        <f t="shared" si="192"/>
        <v>58.8</v>
      </c>
      <c r="U1111">
        <f t="shared" si="193"/>
        <v>16.333333333333332</v>
      </c>
      <c r="W1111">
        <f t="shared" si="194"/>
        <v>247.5000000000006</v>
      </c>
      <c r="X1111">
        <f t="shared" si="195"/>
        <v>135.9666</v>
      </c>
      <c r="Y1111">
        <f t="shared" si="196"/>
        <v>144.3473524003</v>
      </c>
      <c r="Z1111">
        <f>Table1[[#This Row],[Accel (N)]]+Table1[[#This Row],[RR (N)]]+Table1[[#This Row],[Aero Drag (N)]]</f>
        <v>527.81395240030065</v>
      </c>
      <c r="AA1111">
        <f>Table1[[#This Row],[Total (N)]]*((E1111/3.6)/1000)</f>
        <v>8.6209612225382433</v>
      </c>
      <c r="AB1111">
        <f>Table1[[#This Row],[Power (kW)]]*1000</f>
        <v>8620.9612225382425</v>
      </c>
      <c r="AC1111">
        <f>(Table1[[#This Row],[Power (kW)]]*1000)*D1111</f>
        <v>698297.85902559769</v>
      </c>
      <c r="AD1111" s="25">
        <f t="shared" si="197"/>
        <v>0</v>
      </c>
      <c r="AE1111" s="25">
        <f t="shared" si="198"/>
        <v>8620.9612225382425</v>
      </c>
      <c r="AF1111" s="25">
        <f>SUM($AD$8:AD1111)</f>
        <v>1040792.5725677486</v>
      </c>
      <c r="AG1111" s="25">
        <f>SUM($AE$8:AE1111)</f>
        <v>3187311.5418510512</v>
      </c>
      <c r="AH1111" s="25"/>
      <c r="AI1111" s="39">
        <f>SUM($AD$1031:AD1111)</f>
        <v>83846.648268189922</v>
      </c>
      <c r="AJ1111" s="39">
        <f>SUM($AE$1031:AE1111)</f>
        <v>446306.31555743865</v>
      </c>
      <c r="AK1111" s="39">
        <f t="shared" si="199"/>
        <v>58692.653787732939</v>
      </c>
    </row>
    <row r="1112" spans="2:37" x14ac:dyDescent="0.3">
      <c r="B1112" s="6" t="s">
        <v>53</v>
      </c>
      <c r="C1112" s="6">
        <v>1104</v>
      </c>
      <c r="D1112" s="6">
        <v>82</v>
      </c>
      <c r="E1112" s="12">
        <v>60.2</v>
      </c>
      <c r="F1112" s="17">
        <f t="shared" si="200"/>
        <v>0.4861111111111111</v>
      </c>
      <c r="G1112" s="17">
        <f t="shared" si="201"/>
        <v>1.75</v>
      </c>
      <c r="S1112">
        <f t="shared" si="191"/>
        <v>0</v>
      </c>
      <c r="T1112">
        <f t="shared" si="192"/>
        <v>60.2</v>
      </c>
      <c r="U1112">
        <f t="shared" si="193"/>
        <v>16.722222222222221</v>
      </c>
      <c r="W1112">
        <f t="shared" si="194"/>
        <v>481.25</v>
      </c>
      <c r="X1112">
        <f t="shared" si="195"/>
        <v>135.9666</v>
      </c>
      <c r="Y1112">
        <f t="shared" si="196"/>
        <v>151.3028654127861</v>
      </c>
      <c r="Z1112">
        <f>Table1[[#This Row],[Accel (N)]]+Table1[[#This Row],[RR (N)]]+Table1[[#This Row],[Aero Drag (N)]]</f>
        <v>768.51946541278608</v>
      </c>
      <c r="AA1112">
        <f>Table1[[#This Row],[Total (N)]]*((E1112/3.6)/1000)</f>
        <v>12.851353282736033</v>
      </c>
      <c r="AB1112">
        <f>Table1[[#This Row],[Power (kW)]]*1000</f>
        <v>12851.353282736034</v>
      </c>
      <c r="AC1112">
        <f>(Table1[[#This Row],[Power (kW)]]*1000)*D1112</f>
        <v>1053810.9691843549</v>
      </c>
      <c r="AD1112" s="25">
        <f t="shared" si="197"/>
        <v>0</v>
      </c>
      <c r="AE1112" s="25">
        <f t="shared" si="198"/>
        <v>12851.353282736034</v>
      </c>
      <c r="AF1112" s="25">
        <f>SUM($AD$8:AD1112)</f>
        <v>1040792.5725677486</v>
      </c>
      <c r="AG1112" s="25">
        <f>SUM($AE$8:AE1112)</f>
        <v>3200162.8951337873</v>
      </c>
      <c r="AH1112" s="25"/>
      <c r="AI1112" s="39">
        <f>SUM($AD$1031:AD1112)</f>
        <v>83846.648268189922</v>
      </c>
      <c r="AJ1112" s="39">
        <f>SUM($AE$1031:AE1112)</f>
        <v>459157.66884017468</v>
      </c>
      <c r="AK1112" s="39">
        <f t="shared" si="199"/>
        <v>58692.653787732939</v>
      </c>
    </row>
    <row r="1113" spans="2:37" x14ac:dyDescent="0.3">
      <c r="B1113" s="6" t="s">
        <v>53</v>
      </c>
      <c r="C1113" s="6">
        <v>1105</v>
      </c>
      <c r="D1113" s="6">
        <v>83</v>
      </c>
      <c r="E1113" s="12">
        <v>62.3</v>
      </c>
      <c r="F1113" s="17">
        <f t="shared" si="200"/>
        <v>0.51388888888888828</v>
      </c>
      <c r="G1113" s="17">
        <f t="shared" si="201"/>
        <v>1.8499999999999979</v>
      </c>
      <c r="S1113">
        <f t="shared" si="191"/>
        <v>0</v>
      </c>
      <c r="T1113">
        <f t="shared" si="192"/>
        <v>62.3</v>
      </c>
      <c r="U1113">
        <f t="shared" si="193"/>
        <v>17.305555555555554</v>
      </c>
      <c r="W1113">
        <f t="shared" si="194"/>
        <v>508.74999999999937</v>
      </c>
      <c r="X1113">
        <f t="shared" si="195"/>
        <v>135.9666</v>
      </c>
      <c r="Y1113">
        <f t="shared" si="196"/>
        <v>162.0429957997132</v>
      </c>
      <c r="Z1113">
        <f>Table1[[#This Row],[Accel (N)]]+Table1[[#This Row],[RR (N)]]+Table1[[#This Row],[Aero Drag (N)]]</f>
        <v>806.75959579971254</v>
      </c>
      <c r="AA1113">
        <f>Table1[[#This Row],[Total (N)]]*((E1113/3.6)/1000)</f>
        <v>13.961423005089468</v>
      </c>
      <c r="AB1113">
        <f>Table1[[#This Row],[Power (kW)]]*1000</f>
        <v>13961.423005089468</v>
      </c>
      <c r="AC1113">
        <f>(Table1[[#This Row],[Power (kW)]]*1000)*D1113</f>
        <v>1158798.1094224257</v>
      </c>
      <c r="AD1113" s="25">
        <f t="shared" si="197"/>
        <v>0</v>
      </c>
      <c r="AE1113" s="25">
        <f t="shared" si="198"/>
        <v>13961.423005089468</v>
      </c>
      <c r="AF1113" s="25">
        <f>SUM($AD$8:AD1113)</f>
        <v>1040792.5725677486</v>
      </c>
      <c r="AG1113" s="25">
        <f>SUM($AE$8:AE1113)</f>
        <v>3214124.3181388769</v>
      </c>
      <c r="AH1113" s="25"/>
      <c r="AI1113" s="39">
        <f>SUM($AD$1031:AD1113)</f>
        <v>83846.648268189922</v>
      </c>
      <c r="AJ1113" s="39">
        <f>SUM($AE$1031:AE1113)</f>
        <v>473119.09184526413</v>
      </c>
      <c r="AK1113" s="39">
        <f t="shared" si="199"/>
        <v>58692.653787732939</v>
      </c>
    </row>
    <row r="1114" spans="2:37" x14ac:dyDescent="0.3">
      <c r="B1114" s="6" t="s">
        <v>53</v>
      </c>
      <c r="C1114" s="6">
        <v>1106</v>
      </c>
      <c r="D1114" s="6">
        <v>84</v>
      </c>
      <c r="E1114" s="12">
        <v>63.9</v>
      </c>
      <c r="F1114" s="17">
        <f t="shared" si="200"/>
        <v>0.30555555555555597</v>
      </c>
      <c r="G1114" s="17">
        <f t="shared" si="201"/>
        <v>1.1000000000000014</v>
      </c>
      <c r="S1114">
        <f t="shared" si="191"/>
        <v>0</v>
      </c>
      <c r="T1114">
        <f t="shared" si="192"/>
        <v>63.9</v>
      </c>
      <c r="U1114">
        <f t="shared" si="193"/>
        <v>17.75</v>
      </c>
      <c r="W1114">
        <f t="shared" si="194"/>
        <v>302.5000000000004</v>
      </c>
      <c r="X1114">
        <f t="shared" si="195"/>
        <v>135.9666</v>
      </c>
      <c r="Y1114">
        <f t="shared" si="196"/>
        <v>170.47311097066878</v>
      </c>
      <c r="Z1114">
        <f>Table1[[#This Row],[Accel (N)]]+Table1[[#This Row],[RR (N)]]+Table1[[#This Row],[Aero Drag (N)]]</f>
        <v>608.93971097066924</v>
      </c>
      <c r="AA1114">
        <f>Table1[[#This Row],[Total (N)]]*((E1114/3.6)/1000)</f>
        <v>10.808679869729378</v>
      </c>
      <c r="AB1114">
        <f>Table1[[#This Row],[Power (kW)]]*1000</f>
        <v>10808.679869729378</v>
      </c>
      <c r="AC1114">
        <f>(Table1[[#This Row],[Power (kW)]]*1000)*D1114</f>
        <v>907929.10905726778</v>
      </c>
      <c r="AD1114" s="25">
        <f t="shared" si="197"/>
        <v>0</v>
      </c>
      <c r="AE1114" s="25">
        <f t="shared" si="198"/>
        <v>10808.679869729378</v>
      </c>
      <c r="AF1114" s="25">
        <f>SUM($AD$8:AD1114)</f>
        <v>1040792.5725677486</v>
      </c>
      <c r="AG1114" s="25">
        <f>SUM($AE$8:AE1114)</f>
        <v>3224932.9980086065</v>
      </c>
      <c r="AH1114" s="25"/>
      <c r="AI1114" s="39">
        <f>SUM($AD$1031:AD1114)</f>
        <v>83846.648268189922</v>
      </c>
      <c r="AJ1114" s="39">
        <f>SUM($AE$1031:AE1114)</f>
        <v>483927.77171499352</v>
      </c>
      <c r="AK1114" s="39">
        <f t="shared" si="199"/>
        <v>58692.653787732939</v>
      </c>
    </row>
    <row r="1115" spans="2:37" x14ac:dyDescent="0.3">
      <c r="B1115" s="6" t="s">
        <v>53</v>
      </c>
      <c r="C1115" s="6">
        <v>1107</v>
      </c>
      <c r="D1115" s="6">
        <v>85</v>
      </c>
      <c r="E1115" s="12">
        <v>64.5</v>
      </c>
      <c r="F1115" s="17">
        <f t="shared" si="200"/>
        <v>6.9444444444445433E-2</v>
      </c>
      <c r="G1115" s="17">
        <f t="shared" si="201"/>
        <v>0.25000000000000355</v>
      </c>
      <c r="S1115">
        <f t="shared" si="191"/>
        <v>0</v>
      </c>
      <c r="T1115">
        <f t="shared" si="192"/>
        <v>64.5</v>
      </c>
      <c r="U1115">
        <f t="shared" si="193"/>
        <v>17.916666666666668</v>
      </c>
      <c r="W1115">
        <f t="shared" si="194"/>
        <v>68.750000000000981</v>
      </c>
      <c r="X1115">
        <f t="shared" si="195"/>
        <v>135.9666</v>
      </c>
      <c r="Y1115">
        <f t="shared" si="196"/>
        <v>173.68951386671881</v>
      </c>
      <c r="Z1115">
        <f>Table1[[#This Row],[Accel (N)]]+Table1[[#This Row],[RR (N)]]+Table1[[#This Row],[Aero Drag (N)]]</f>
        <v>378.40611386671981</v>
      </c>
      <c r="AA1115">
        <f>Table1[[#This Row],[Total (N)]]*((E1115/3.6)/1000)</f>
        <v>6.7797762067787302</v>
      </c>
      <c r="AB1115">
        <f>Table1[[#This Row],[Power (kW)]]*1000</f>
        <v>6779.7762067787298</v>
      </c>
      <c r="AC1115">
        <f>(Table1[[#This Row],[Power (kW)]]*1000)*D1115</f>
        <v>576280.977576192</v>
      </c>
      <c r="AD1115" s="25">
        <f t="shared" si="197"/>
        <v>0</v>
      </c>
      <c r="AE1115" s="25">
        <f t="shared" si="198"/>
        <v>6779.7762067787298</v>
      </c>
      <c r="AF1115" s="25">
        <f>SUM($AD$8:AD1115)</f>
        <v>1040792.5725677486</v>
      </c>
      <c r="AG1115" s="25">
        <f>SUM($AE$8:AE1115)</f>
        <v>3231712.7742153853</v>
      </c>
      <c r="AH1115" s="25"/>
      <c r="AI1115" s="39">
        <f>SUM($AD$1031:AD1115)</f>
        <v>83846.648268189922</v>
      </c>
      <c r="AJ1115" s="39">
        <f>SUM($AE$1031:AE1115)</f>
        <v>490707.54792177223</v>
      </c>
      <c r="AK1115" s="39">
        <f t="shared" si="199"/>
        <v>58692.653787732939</v>
      </c>
    </row>
    <row r="1116" spans="2:37" x14ac:dyDescent="0.3">
      <c r="B1116" s="6" t="s">
        <v>53</v>
      </c>
      <c r="C1116" s="6">
        <v>1108</v>
      </c>
      <c r="D1116" s="6">
        <v>86</v>
      </c>
      <c r="E1116" s="12">
        <v>64.400000000000006</v>
      </c>
      <c r="F1116" s="17">
        <f t="shared" si="200"/>
        <v>-0.1388888888888889</v>
      </c>
      <c r="G1116" s="17">
        <f t="shared" si="201"/>
        <v>-0.5</v>
      </c>
      <c r="S1116">
        <f t="shared" si="191"/>
        <v>0</v>
      </c>
      <c r="T1116">
        <f t="shared" si="192"/>
        <v>64.400000000000006</v>
      </c>
      <c r="U1116">
        <f t="shared" si="193"/>
        <v>17.888888888888889</v>
      </c>
      <c r="W1116">
        <f t="shared" si="194"/>
        <v>-137.5</v>
      </c>
      <c r="X1116">
        <f t="shared" si="195"/>
        <v>135.9666</v>
      </c>
      <c r="Y1116">
        <f t="shared" si="196"/>
        <v>173.15135922847782</v>
      </c>
      <c r="Z1116">
        <f>Table1[[#This Row],[Accel (N)]]+Table1[[#This Row],[RR (N)]]+Table1[[#This Row],[Aero Drag (N)]]</f>
        <v>171.61795922847782</v>
      </c>
      <c r="AA1116">
        <f>Table1[[#This Row],[Total (N)]]*((E1116/3.6)/1000)</f>
        <v>3.0700546039761032</v>
      </c>
      <c r="AB1116">
        <f>Table1[[#This Row],[Power (kW)]]*1000</f>
        <v>3070.0546039761034</v>
      </c>
      <c r="AC1116">
        <f>(Table1[[#This Row],[Power (kW)]]*1000)*D1116</f>
        <v>264024.6959419449</v>
      </c>
      <c r="AD1116" s="25">
        <f t="shared" si="197"/>
        <v>0</v>
      </c>
      <c r="AE1116" s="25">
        <f t="shared" si="198"/>
        <v>3070.0546039761034</v>
      </c>
      <c r="AF1116" s="25">
        <f>SUM($AD$8:AD1116)</f>
        <v>1040792.5725677486</v>
      </c>
      <c r="AG1116" s="25">
        <f>SUM($AE$8:AE1116)</f>
        <v>3234782.8288193615</v>
      </c>
      <c r="AH1116" s="25"/>
      <c r="AI1116" s="39">
        <f>SUM($AD$1031:AD1116)</f>
        <v>83846.648268189922</v>
      </c>
      <c r="AJ1116" s="39">
        <f>SUM($AE$1031:AE1116)</f>
        <v>493777.60252574831</v>
      </c>
      <c r="AK1116" s="39">
        <f t="shared" si="199"/>
        <v>58692.653787732939</v>
      </c>
    </row>
    <row r="1117" spans="2:37" x14ac:dyDescent="0.3">
      <c r="B1117" s="6" t="s">
        <v>53</v>
      </c>
      <c r="C1117" s="6">
        <v>1109</v>
      </c>
      <c r="D1117" s="6">
        <v>87</v>
      </c>
      <c r="E1117" s="12">
        <v>63.5</v>
      </c>
      <c r="F1117" s="17">
        <f t="shared" si="200"/>
        <v>-0.33333333333333409</v>
      </c>
      <c r="G1117" s="17">
        <f t="shared" si="201"/>
        <v>-1.2000000000000028</v>
      </c>
      <c r="S1117">
        <f t="shared" si="191"/>
        <v>0</v>
      </c>
      <c r="T1117">
        <f t="shared" si="192"/>
        <v>63.5</v>
      </c>
      <c r="U1117">
        <f t="shared" si="193"/>
        <v>17.638888888888889</v>
      </c>
      <c r="W1117">
        <f t="shared" si="194"/>
        <v>-330.00000000000074</v>
      </c>
      <c r="X1117">
        <f t="shared" si="195"/>
        <v>135.9666</v>
      </c>
      <c r="Y1117">
        <f t="shared" si="196"/>
        <v>168.34554228449656</v>
      </c>
      <c r="Z1117">
        <f>Table1[[#This Row],[Accel (N)]]+Table1[[#This Row],[RR (N)]]+Table1[[#This Row],[Aero Drag (N)]]</f>
        <v>-25.68785771550418</v>
      </c>
      <c r="AA1117">
        <f>Table1[[#This Row],[Total (N)]]*((E1117/3.6)/1000)</f>
        <v>-0.45310526803736539</v>
      </c>
      <c r="AB1117">
        <f>Table1[[#This Row],[Power (kW)]]*1000</f>
        <v>-453.10526803736542</v>
      </c>
      <c r="AC1117">
        <f>(Table1[[#This Row],[Power (kW)]]*1000)*D1117</f>
        <v>-39420.15831925079</v>
      </c>
      <c r="AD1117" s="25">
        <f t="shared" si="197"/>
        <v>453.10526803736542</v>
      </c>
      <c r="AE1117" s="25">
        <f t="shared" si="198"/>
        <v>0</v>
      </c>
      <c r="AF1117" s="25">
        <f>SUM($AD$8:AD1117)</f>
        <v>1041245.677835786</v>
      </c>
      <c r="AG1117" s="25">
        <f>SUM($AE$8:AE1117)</f>
        <v>3234782.8288193615</v>
      </c>
      <c r="AH1117" s="25"/>
      <c r="AI1117" s="39">
        <f>SUM($AD$1031:AD1117)</f>
        <v>84299.75353622729</v>
      </c>
      <c r="AJ1117" s="39">
        <f>SUM($AE$1031:AE1117)</f>
        <v>493777.60252574831</v>
      </c>
      <c r="AK1117" s="39">
        <f t="shared" si="199"/>
        <v>59009.827475359096</v>
      </c>
    </row>
    <row r="1118" spans="2:37" x14ac:dyDescent="0.3">
      <c r="B1118" s="6" t="s">
        <v>53</v>
      </c>
      <c r="C1118" s="6">
        <v>1110</v>
      </c>
      <c r="D1118" s="6">
        <v>88</v>
      </c>
      <c r="E1118" s="12">
        <v>62</v>
      </c>
      <c r="F1118" s="17">
        <f t="shared" si="200"/>
        <v>-0.31944444444444403</v>
      </c>
      <c r="G1118" s="17">
        <f t="shared" si="201"/>
        <v>-1.1499999999999986</v>
      </c>
      <c r="S1118">
        <f t="shared" si="191"/>
        <v>0</v>
      </c>
      <c r="T1118">
        <f t="shared" si="192"/>
        <v>62</v>
      </c>
      <c r="U1118">
        <f t="shared" si="193"/>
        <v>17.222222222222221</v>
      </c>
      <c r="W1118">
        <f t="shared" si="194"/>
        <v>-316.2499999999996</v>
      </c>
      <c r="X1118">
        <f t="shared" si="195"/>
        <v>135.9666</v>
      </c>
      <c r="Y1118">
        <f t="shared" si="196"/>
        <v>160.48614657861111</v>
      </c>
      <c r="Z1118">
        <f>Table1[[#This Row],[Accel (N)]]+Table1[[#This Row],[RR (N)]]+Table1[[#This Row],[Aero Drag (N)]]</f>
        <v>-19.79725342138849</v>
      </c>
      <c r="AA1118">
        <f>Table1[[#This Row],[Total (N)]]*((E1118/3.6)/1000)</f>
        <v>-0.34095269781280174</v>
      </c>
      <c r="AB1118">
        <f>Table1[[#This Row],[Power (kW)]]*1000</f>
        <v>-340.95269781280172</v>
      </c>
      <c r="AC1118">
        <f>(Table1[[#This Row],[Power (kW)]]*1000)*D1118</f>
        <v>-30003.837407526553</v>
      </c>
      <c r="AD1118" s="25">
        <f t="shared" si="197"/>
        <v>340.95269781280172</v>
      </c>
      <c r="AE1118" s="25">
        <f t="shared" si="198"/>
        <v>0</v>
      </c>
      <c r="AF1118" s="25">
        <f>SUM($AD$8:AD1118)</f>
        <v>1041586.6305335988</v>
      </c>
      <c r="AG1118" s="25">
        <f>SUM($AE$8:AE1118)</f>
        <v>3234782.8288193615</v>
      </c>
      <c r="AH1118" s="25"/>
      <c r="AI1118" s="39">
        <f>SUM($AD$1031:AD1118)</f>
        <v>84640.706234040088</v>
      </c>
      <c r="AJ1118" s="39">
        <f>SUM($AE$1031:AE1118)</f>
        <v>493777.60252574831</v>
      </c>
      <c r="AK1118" s="39">
        <f t="shared" si="199"/>
        <v>59248.49436382806</v>
      </c>
    </row>
    <row r="1119" spans="2:37" x14ac:dyDescent="0.3">
      <c r="B1119" s="6" t="s">
        <v>53</v>
      </c>
      <c r="C1119" s="6">
        <v>1111</v>
      </c>
      <c r="D1119" s="6">
        <v>89</v>
      </c>
      <c r="E1119" s="12">
        <v>61.2</v>
      </c>
      <c r="F1119" s="17">
        <f t="shared" si="200"/>
        <v>-9.7222222222222612E-2</v>
      </c>
      <c r="G1119" s="17">
        <f t="shared" si="201"/>
        <v>-0.35000000000000142</v>
      </c>
      <c r="S1119">
        <f t="shared" si="191"/>
        <v>0</v>
      </c>
      <c r="T1119">
        <f t="shared" si="192"/>
        <v>61.2</v>
      </c>
      <c r="U1119">
        <f t="shared" si="193"/>
        <v>17</v>
      </c>
      <c r="W1119">
        <f t="shared" si="194"/>
        <v>-96.250000000000384</v>
      </c>
      <c r="X1119">
        <f t="shared" si="195"/>
        <v>135.9666</v>
      </c>
      <c r="Y1119">
        <f t="shared" si="196"/>
        <v>156.37128846030004</v>
      </c>
      <c r="Z1119">
        <f>Table1[[#This Row],[Accel (N)]]+Table1[[#This Row],[RR (N)]]+Table1[[#This Row],[Aero Drag (N)]]</f>
        <v>196.08788846029967</v>
      </c>
      <c r="AA1119">
        <f>Table1[[#This Row],[Total (N)]]*((E1119/3.6)/1000)</f>
        <v>3.3334941038250947</v>
      </c>
      <c r="AB1119">
        <f>Table1[[#This Row],[Power (kW)]]*1000</f>
        <v>3333.4941038250945</v>
      </c>
      <c r="AC1119">
        <f>(Table1[[#This Row],[Power (kW)]]*1000)*D1119</f>
        <v>296680.97524043341</v>
      </c>
      <c r="AD1119" s="25">
        <f t="shared" si="197"/>
        <v>0</v>
      </c>
      <c r="AE1119" s="25">
        <f t="shared" si="198"/>
        <v>3333.4941038250945</v>
      </c>
      <c r="AF1119" s="25">
        <f>SUM($AD$8:AD1119)</f>
        <v>1041586.6305335988</v>
      </c>
      <c r="AG1119" s="25">
        <f>SUM($AE$8:AE1119)</f>
        <v>3238116.3229231867</v>
      </c>
      <c r="AH1119" s="25"/>
      <c r="AI1119" s="39">
        <f>SUM($AD$1031:AD1119)</f>
        <v>84640.706234040088</v>
      </c>
      <c r="AJ1119" s="39">
        <f>SUM($AE$1031:AE1119)</f>
        <v>497111.09662957338</v>
      </c>
      <c r="AK1119" s="39">
        <f t="shared" si="199"/>
        <v>59248.49436382806</v>
      </c>
    </row>
    <row r="1120" spans="2:37" x14ac:dyDescent="0.3">
      <c r="B1120" s="6" t="s">
        <v>53</v>
      </c>
      <c r="C1120" s="6">
        <v>1112</v>
      </c>
      <c r="D1120" s="6">
        <v>90</v>
      </c>
      <c r="E1120" s="12">
        <v>61.3</v>
      </c>
      <c r="F1120" s="17">
        <f t="shared" si="200"/>
        <v>0.19444444444444425</v>
      </c>
      <c r="G1120" s="17">
        <f t="shared" si="201"/>
        <v>0.69999999999999929</v>
      </c>
      <c r="S1120">
        <f t="shared" si="191"/>
        <v>0</v>
      </c>
      <c r="T1120">
        <f t="shared" si="192"/>
        <v>61.3</v>
      </c>
      <c r="U1120">
        <f t="shared" si="193"/>
        <v>17.027777777777775</v>
      </c>
      <c r="W1120">
        <f t="shared" si="194"/>
        <v>192.4999999999998</v>
      </c>
      <c r="X1120">
        <f t="shared" si="195"/>
        <v>135.9666</v>
      </c>
      <c r="Y1120">
        <f t="shared" si="196"/>
        <v>156.88272324062984</v>
      </c>
      <c r="Z1120">
        <f>Table1[[#This Row],[Accel (N)]]+Table1[[#This Row],[RR (N)]]+Table1[[#This Row],[Aero Drag (N)]]</f>
        <v>485.34932324062964</v>
      </c>
      <c r="AA1120">
        <f>Table1[[#This Row],[Total (N)]]*((E1120/3.6)/1000)</f>
        <v>8.2644204207362755</v>
      </c>
      <c r="AB1120">
        <f>Table1[[#This Row],[Power (kW)]]*1000</f>
        <v>8264.4204207362764</v>
      </c>
      <c r="AC1120">
        <f>(Table1[[#This Row],[Power (kW)]]*1000)*D1120</f>
        <v>743797.83786626486</v>
      </c>
      <c r="AD1120" s="25">
        <f t="shared" si="197"/>
        <v>0</v>
      </c>
      <c r="AE1120" s="25">
        <f t="shared" si="198"/>
        <v>8264.4204207362764</v>
      </c>
      <c r="AF1120" s="25">
        <f>SUM($AD$8:AD1120)</f>
        <v>1041586.6305335988</v>
      </c>
      <c r="AG1120" s="25">
        <f>SUM($AE$8:AE1120)</f>
        <v>3246380.7433439228</v>
      </c>
      <c r="AH1120" s="25"/>
      <c r="AI1120" s="39">
        <f>SUM($AD$1031:AD1120)</f>
        <v>84640.706234040088</v>
      </c>
      <c r="AJ1120" s="39">
        <f>SUM($AE$1031:AE1120)</f>
        <v>505375.51705030963</v>
      </c>
      <c r="AK1120" s="39">
        <f t="shared" si="199"/>
        <v>59248.49436382806</v>
      </c>
    </row>
    <row r="1121" spans="2:37" x14ac:dyDescent="0.3">
      <c r="B1121" s="6" t="s">
        <v>53</v>
      </c>
      <c r="C1121" s="6">
        <v>1113</v>
      </c>
      <c r="D1121" s="6">
        <v>91</v>
      </c>
      <c r="E1121" s="12">
        <v>62.6</v>
      </c>
      <c r="F1121" s="17">
        <f t="shared" si="200"/>
        <v>0.55555555555555558</v>
      </c>
      <c r="G1121" s="17">
        <f t="shared" si="201"/>
        <v>2</v>
      </c>
      <c r="S1121">
        <f t="shared" si="191"/>
        <v>0</v>
      </c>
      <c r="T1121">
        <f t="shared" si="192"/>
        <v>62.6</v>
      </c>
      <c r="U1121">
        <f t="shared" si="193"/>
        <v>17.388888888888889</v>
      </c>
      <c r="W1121">
        <f t="shared" si="194"/>
        <v>550</v>
      </c>
      <c r="X1121">
        <f t="shared" si="195"/>
        <v>135.9666</v>
      </c>
      <c r="Y1121">
        <f t="shared" si="196"/>
        <v>163.60735998085283</v>
      </c>
      <c r="Z1121">
        <f>Table1[[#This Row],[Accel (N)]]+Table1[[#This Row],[RR (N)]]+Table1[[#This Row],[Aero Drag (N)]]</f>
        <v>849.57395998085281</v>
      </c>
      <c r="AA1121">
        <f>Table1[[#This Row],[Total (N)]]*((E1121/3.6)/1000)</f>
        <v>14.773147193000383</v>
      </c>
      <c r="AB1121">
        <f>Table1[[#This Row],[Power (kW)]]*1000</f>
        <v>14773.147193000383</v>
      </c>
      <c r="AC1121">
        <f>(Table1[[#This Row],[Power (kW)]]*1000)*D1121</f>
        <v>1344356.3945630349</v>
      </c>
      <c r="AD1121" s="25">
        <f t="shared" si="197"/>
        <v>0</v>
      </c>
      <c r="AE1121" s="25">
        <f t="shared" si="198"/>
        <v>14773.147193000383</v>
      </c>
      <c r="AF1121" s="25">
        <f>SUM($AD$8:AD1121)</f>
        <v>1041586.6305335988</v>
      </c>
      <c r="AG1121" s="25">
        <f>SUM($AE$8:AE1121)</f>
        <v>3261153.890536923</v>
      </c>
      <c r="AH1121" s="25"/>
      <c r="AI1121" s="39">
        <f>SUM($AD$1031:AD1121)</f>
        <v>84640.706234040088</v>
      </c>
      <c r="AJ1121" s="39">
        <f>SUM($AE$1031:AE1121)</f>
        <v>520148.66424330999</v>
      </c>
      <c r="AK1121" s="39">
        <f t="shared" si="199"/>
        <v>59248.49436382806</v>
      </c>
    </row>
    <row r="1122" spans="2:37" x14ac:dyDescent="0.3">
      <c r="B1122" s="6" t="s">
        <v>53</v>
      </c>
      <c r="C1122" s="6">
        <v>1114</v>
      </c>
      <c r="D1122" s="6">
        <v>92</v>
      </c>
      <c r="E1122" s="12">
        <v>65.3</v>
      </c>
      <c r="F1122" s="17">
        <f t="shared" si="200"/>
        <v>0.74999999999999978</v>
      </c>
      <c r="G1122" s="17">
        <f t="shared" si="201"/>
        <v>2.6999999999999993</v>
      </c>
      <c r="S1122">
        <f t="shared" si="191"/>
        <v>0</v>
      </c>
      <c r="T1122">
        <f t="shared" si="192"/>
        <v>65.3</v>
      </c>
      <c r="U1122">
        <f t="shared" si="193"/>
        <v>18.138888888888889</v>
      </c>
      <c r="W1122">
        <f t="shared" si="194"/>
        <v>742.49999999999977</v>
      </c>
      <c r="X1122">
        <f t="shared" si="195"/>
        <v>135.9666</v>
      </c>
      <c r="Y1122">
        <f t="shared" si="196"/>
        <v>178.02481081279657</v>
      </c>
      <c r="Z1122">
        <f>Table1[[#This Row],[Accel (N)]]+Table1[[#This Row],[RR (N)]]+Table1[[#This Row],[Aero Drag (N)]]</f>
        <v>1056.4914108127964</v>
      </c>
      <c r="AA1122">
        <f>Table1[[#This Row],[Total (N)]]*((E1122/3.6)/1000)</f>
        <v>19.163580312798778</v>
      </c>
      <c r="AB1122">
        <f>Table1[[#This Row],[Power (kW)]]*1000</f>
        <v>19163.580312798778</v>
      </c>
      <c r="AC1122">
        <f>(Table1[[#This Row],[Power (kW)]]*1000)*D1122</f>
        <v>1763049.3887774877</v>
      </c>
      <c r="AD1122" s="25">
        <f t="shared" si="197"/>
        <v>0</v>
      </c>
      <c r="AE1122" s="25">
        <f t="shared" si="198"/>
        <v>19163.580312798778</v>
      </c>
      <c r="AF1122" s="25">
        <f>SUM($AD$8:AD1122)</f>
        <v>1041586.6305335988</v>
      </c>
      <c r="AG1122" s="25">
        <f>SUM($AE$8:AE1122)</f>
        <v>3280317.4708497217</v>
      </c>
      <c r="AH1122" s="25"/>
      <c r="AI1122" s="39">
        <f>SUM($AD$1031:AD1122)</f>
        <v>84640.706234040088</v>
      </c>
      <c r="AJ1122" s="39">
        <f>SUM($AE$1031:AE1122)</f>
        <v>539312.24455610872</v>
      </c>
      <c r="AK1122" s="39">
        <f t="shared" si="199"/>
        <v>59248.49436382806</v>
      </c>
    </row>
    <row r="1123" spans="2:37" x14ac:dyDescent="0.3">
      <c r="B1123" s="6" t="s">
        <v>53</v>
      </c>
      <c r="C1123" s="6">
        <v>1115</v>
      </c>
      <c r="D1123" s="6">
        <v>93</v>
      </c>
      <c r="E1123" s="12">
        <v>68</v>
      </c>
      <c r="F1123" s="17">
        <f t="shared" si="200"/>
        <v>0.56944444444444564</v>
      </c>
      <c r="G1123" s="17">
        <f t="shared" si="201"/>
        <v>2.0500000000000043</v>
      </c>
      <c r="S1123">
        <f t="shared" si="191"/>
        <v>0</v>
      </c>
      <c r="T1123">
        <f t="shared" si="192"/>
        <v>68</v>
      </c>
      <c r="U1123">
        <f t="shared" si="193"/>
        <v>18.888888888888889</v>
      </c>
      <c r="W1123">
        <f t="shared" si="194"/>
        <v>563.75000000000114</v>
      </c>
      <c r="X1123">
        <f t="shared" si="195"/>
        <v>135.9666</v>
      </c>
      <c r="Y1123">
        <f t="shared" si="196"/>
        <v>193.0509734077778</v>
      </c>
      <c r="Z1123">
        <f>Table1[[#This Row],[Accel (N)]]+Table1[[#This Row],[RR (N)]]+Table1[[#This Row],[Aero Drag (N)]]</f>
        <v>892.76757340777885</v>
      </c>
      <c r="AA1123">
        <f>Table1[[#This Row],[Total (N)]]*((E1123/3.6)/1000)</f>
        <v>16.86338749770249</v>
      </c>
      <c r="AB1123">
        <f>Table1[[#This Row],[Power (kW)]]*1000</f>
        <v>16863.38749770249</v>
      </c>
      <c r="AC1123">
        <f>(Table1[[#This Row],[Power (kW)]]*1000)*D1123</f>
        <v>1568295.0372863316</v>
      </c>
      <c r="AD1123" s="25">
        <f t="shared" si="197"/>
        <v>0</v>
      </c>
      <c r="AE1123" s="25">
        <f t="shared" si="198"/>
        <v>16863.38749770249</v>
      </c>
      <c r="AF1123" s="25">
        <f>SUM($AD$8:AD1123)</f>
        <v>1041586.6305335988</v>
      </c>
      <c r="AG1123" s="25">
        <f>SUM($AE$8:AE1123)</f>
        <v>3297180.8583474243</v>
      </c>
      <c r="AH1123" s="25"/>
      <c r="AI1123" s="39">
        <f>SUM($AD$1031:AD1123)</f>
        <v>84640.706234040088</v>
      </c>
      <c r="AJ1123" s="39">
        <f>SUM($AE$1031:AE1123)</f>
        <v>556175.63205381122</v>
      </c>
      <c r="AK1123" s="39">
        <f t="shared" si="199"/>
        <v>59248.49436382806</v>
      </c>
    </row>
    <row r="1124" spans="2:37" x14ac:dyDescent="0.3">
      <c r="B1124" s="6" t="s">
        <v>53</v>
      </c>
      <c r="C1124" s="6">
        <v>1116</v>
      </c>
      <c r="D1124" s="6">
        <v>94</v>
      </c>
      <c r="E1124" s="12">
        <v>69.400000000000006</v>
      </c>
      <c r="F1124" s="17">
        <f t="shared" si="200"/>
        <v>0.23611111111111149</v>
      </c>
      <c r="G1124" s="17">
        <f t="shared" si="201"/>
        <v>0.85000000000000142</v>
      </c>
      <c r="S1124">
        <f t="shared" si="191"/>
        <v>0</v>
      </c>
      <c r="T1124">
        <f t="shared" si="192"/>
        <v>69.400000000000006</v>
      </c>
      <c r="U1124">
        <f t="shared" si="193"/>
        <v>19.277777777777779</v>
      </c>
      <c r="W1124">
        <f t="shared" si="194"/>
        <v>233.75000000000037</v>
      </c>
      <c r="X1124">
        <f t="shared" si="195"/>
        <v>135.9666</v>
      </c>
      <c r="Y1124">
        <f t="shared" si="196"/>
        <v>201.08196070118615</v>
      </c>
      <c r="Z1124">
        <f>Table1[[#This Row],[Accel (N)]]+Table1[[#This Row],[RR (N)]]+Table1[[#This Row],[Aero Drag (N)]]</f>
        <v>570.79856070118649</v>
      </c>
      <c r="AA1124">
        <f>Table1[[#This Row],[Total (N)]]*((E1124/3.6)/1000)</f>
        <v>11.003727809072874</v>
      </c>
      <c r="AB1124">
        <f>Table1[[#This Row],[Power (kW)]]*1000</f>
        <v>11003.727809072874</v>
      </c>
      <c r="AC1124">
        <f>(Table1[[#This Row],[Power (kW)]]*1000)*D1124</f>
        <v>1034350.4140528502</v>
      </c>
      <c r="AD1124" s="25">
        <f t="shared" si="197"/>
        <v>0</v>
      </c>
      <c r="AE1124" s="25">
        <f t="shared" si="198"/>
        <v>11003.727809072874</v>
      </c>
      <c r="AF1124" s="25">
        <f>SUM($AD$8:AD1124)</f>
        <v>1041586.6305335988</v>
      </c>
      <c r="AG1124" s="25">
        <f>SUM($AE$8:AE1124)</f>
        <v>3308184.5861564972</v>
      </c>
      <c r="AH1124" s="25"/>
      <c r="AI1124" s="39">
        <f>SUM($AD$1031:AD1124)</f>
        <v>84640.706234040088</v>
      </c>
      <c r="AJ1124" s="39">
        <f>SUM($AE$1031:AE1124)</f>
        <v>567179.35986288404</v>
      </c>
      <c r="AK1124" s="39">
        <f t="shared" si="199"/>
        <v>59248.49436382806</v>
      </c>
    </row>
    <row r="1125" spans="2:37" x14ac:dyDescent="0.3">
      <c r="B1125" s="6" t="s">
        <v>53</v>
      </c>
      <c r="C1125" s="6">
        <v>1117</v>
      </c>
      <c r="D1125" s="6">
        <v>95</v>
      </c>
      <c r="E1125" s="12">
        <v>69.7</v>
      </c>
      <c r="F1125" s="17">
        <f t="shared" si="200"/>
        <v>-1.3888888888890073E-2</v>
      </c>
      <c r="G1125" s="17">
        <f t="shared" si="201"/>
        <v>-5.0000000000004263E-2</v>
      </c>
      <c r="S1125">
        <f t="shared" si="191"/>
        <v>0</v>
      </c>
      <c r="T1125">
        <f t="shared" si="192"/>
        <v>69.7</v>
      </c>
      <c r="U1125">
        <f t="shared" si="193"/>
        <v>19.361111111111111</v>
      </c>
      <c r="W1125">
        <f t="shared" si="194"/>
        <v>-13.750000000001172</v>
      </c>
      <c r="X1125">
        <f t="shared" si="195"/>
        <v>135.9666</v>
      </c>
      <c r="Y1125">
        <f t="shared" si="196"/>
        <v>202.82417893654656</v>
      </c>
      <c r="Z1125">
        <f>Table1[[#This Row],[Accel (N)]]+Table1[[#This Row],[RR (N)]]+Table1[[#This Row],[Aero Drag (N)]]</f>
        <v>325.04077893654539</v>
      </c>
      <c r="AA1125">
        <f>Table1[[#This Row],[Total (N)]]*((E1125/3.6)/1000)</f>
        <v>6.2931506366325589</v>
      </c>
      <c r="AB1125">
        <f>Table1[[#This Row],[Power (kW)]]*1000</f>
        <v>6293.1506366325593</v>
      </c>
      <c r="AC1125">
        <f>(Table1[[#This Row],[Power (kW)]]*1000)*D1125</f>
        <v>597849.31048009312</v>
      </c>
      <c r="AD1125" s="25">
        <f t="shared" si="197"/>
        <v>0</v>
      </c>
      <c r="AE1125" s="25">
        <f t="shared" si="198"/>
        <v>6293.1506366325593</v>
      </c>
      <c r="AF1125" s="25">
        <f>SUM($AD$8:AD1125)</f>
        <v>1041586.6305335988</v>
      </c>
      <c r="AG1125" s="25">
        <f>SUM($AE$8:AE1125)</f>
        <v>3314477.7367931297</v>
      </c>
      <c r="AH1125" s="25"/>
      <c r="AI1125" s="39">
        <f>SUM($AD$1031:AD1125)</f>
        <v>84640.706234040088</v>
      </c>
      <c r="AJ1125" s="39">
        <f>SUM($AE$1031:AE1125)</f>
        <v>573472.51049951662</v>
      </c>
      <c r="AK1125" s="39">
        <f t="shared" si="199"/>
        <v>59248.49436382806</v>
      </c>
    </row>
    <row r="1126" spans="2:37" x14ac:dyDescent="0.3">
      <c r="B1126" s="6" t="s">
        <v>53</v>
      </c>
      <c r="C1126" s="6">
        <v>1118</v>
      </c>
      <c r="D1126" s="6">
        <v>96</v>
      </c>
      <c r="E1126" s="12">
        <v>69.3</v>
      </c>
      <c r="F1126" s="17">
        <f t="shared" si="200"/>
        <v>-0.2222222222222234</v>
      </c>
      <c r="G1126" s="17">
        <f t="shared" si="201"/>
        <v>-0.80000000000000426</v>
      </c>
      <c r="S1126">
        <f t="shared" si="191"/>
        <v>0</v>
      </c>
      <c r="T1126">
        <f t="shared" si="192"/>
        <v>69.3</v>
      </c>
      <c r="U1126">
        <f t="shared" si="193"/>
        <v>19.25</v>
      </c>
      <c r="W1126">
        <f t="shared" si="194"/>
        <v>-220.00000000000117</v>
      </c>
      <c r="X1126">
        <f t="shared" si="195"/>
        <v>135.9666</v>
      </c>
      <c r="Y1126">
        <f t="shared" si="196"/>
        <v>200.50289128051878</v>
      </c>
      <c r="Z1126">
        <f>Table1[[#This Row],[Accel (N)]]+Table1[[#This Row],[RR (N)]]+Table1[[#This Row],[Aero Drag (N)]]</f>
        <v>116.46949128051762</v>
      </c>
      <c r="AA1126">
        <f>Table1[[#This Row],[Total (N)]]*((E1126/3.6)/1000)</f>
        <v>2.2420377071499642</v>
      </c>
      <c r="AB1126">
        <f>Table1[[#This Row],[Power (kW)]]*1000</f>
        <v>2242.0377071499643</v>
      </c>
      <c r="AC1126">
        <f>(Table1[[#This Row],[Power (kW)]]*1000)*D1126</f>
        <v>215235.61988639657</v>
      </c>
      <c r="AD1126" s="25">
        <f t="shared" si="197"/>
        <v>0</v>
      </c>
      <c r="AE1126" s="25">
        <f t="shared" si="198"/>
        <v>2242.0377071499643</v>
      </c>
      <c r="AF1126" s="25">
        <f>SUM($AD$8:AD1126)</f>
        <v>1041586.6305335988</v>
      </c>
      <c r="AG1126" s="25">
        <f>SUM($AE$8:AE1126)</f>
        <v>3316719.7745002797</v>
      </c>
      <c r="AH1126" s="25"/>
      <c r="AI1126" s="39">
        <f>SUM($AD$1031:AD1126)</f>
        <v>84640.706234040088</v>
      </c>
      <c r="AJ1126" s="39">
        <f>SUM($AE$1031:AE1126)</f>
        <v>575714.5482066666</v>
      </c>
      <c r="AK1126" s="39">
        <f t="shared" si="199"/>
        <v>59248.49436382806</v>
      </c>
    </row>
    <row r="1127" spans="2:37" x14ac:dyDescent="0.3">
      <c r="B1127" s="6" t="s">
        <v>53</v>
      </c>
      <c r="C1127" s="6">
        <v>1119</v>
      </c>
      <c r="D1127" s="6">
        <v>97</v>
      </c>
      <c r="E1127" s="12">
        <v>68.099999999999994</v>
      </c>
      <c r="F1127" s="17">
        <f t="shared" si="200"/>
        <v>-0.33333333333333215</v>
      </c>
      <c r="G1127" s="17">
        <f t="shared" si="201"/>
        <v>-1.1999999999999957</v>
      </c>
      <c r="S1127">
        <f t="shared" si="191"/>
        <v>0</v>
      </c>
      <c r="T1127">
        <f t="shared" si="192"/>
        <v>68.099999999999994</v>
      </c>
      <c r="U1127">
        <f t="shared" si="193"/>
        <v>18.916666666666664</v>
      </c>
      <c r="W1127">
        <f t="shared" si="194"/>
        <v>-329.99999999999881</v>
      </c>
      <c r="X1127">
        <f t="shared" si="195"/>
        <v>135.9666</v>
      </c>
      <c r="Y1127">
        <f t="shared" si="196"/>
        <v>193.61918788616873</v>
      </c>
      <c r="Z1127">
        <f>Table1[[#This Row],[Accel (N)]]+Table1[[#This Row],[RR (N)]]+Table1[[#This Row],[Aero Drag (N)]]</f>
        <v>-0.41421211383007517</v>
      </c>
      <c r="AA1127">
        <f>Table1[[#This Row],[Total (N)]]*((E1127/3.6)/1000)</f>
        <v>-7.8355124866189216E-3</v>
      </c>
      <c r="AB1127">
        <f>Table1[[#This Row],[Power (kW)]]*1000</f>
        <v>-7.8355124866189216</v>
      </c>
      <c r="AC1127">
        <f>(Table1[[#This Row],[Power (kW)]]*1000)*D1127</f>
        <v>-760.04471120203539</v>
      </c>
      <c r="AD1127" s="25">
        <f t="shared" si="197"/>
        <v>7.8355124866189216</v>
      </c>
      <c r="AE1127" s="25">
        <f t="shared" si="198"/>
        <v>0</v>
      </c>
      <c r="AF1127" s="25">
        <f>SUM($AD$8:AD1127)</f>
        <v>1041594.4660460855</v>
      </c>
      <c r="AG1127" s="25">
        <f>SUM($AE$8:AE1127)</f>
        <v>3316719.7745002797</v>
      </c>
      <c r="AH1127" s="25"/>
      <c r="AI1127" s="39">
        <f>SUM($AD$1031:AD1127)</f>
        <v>84648.541746526709</v>
      </c>
      <c r="AJ1127" s="39">
        <f>SUM($AE$1031:AE1127)</f>
        <v>575714.5482066666</v>
      </c>
      <c r="AK1127" s="39">
        <f t="shared" si="199"/>
        <v>59253.979222568691</v>
      </c>
    </row>
    <row r="1128" spans="2:37" x14ac:dyDescent="0.3">
      <c r="B1128" s="6" t="s">
        <v>53</v>
      </c>
      <c r="C1128" s="6">
        <v>1120</v>
      </c>
      <c r="D1128" s="6">
        <v>98</v>
      </c>
      <c r="E1128" s="12">
        <v>66.900000000000006</v>
      </c>
      <c r="F1128" s="17">
        <f t="shared" si="200"/>
        <v>-0.26388888888888767</v>
      </c>
      <c r="G1128" s="17">
        <f t="shared" si="201"/>
        <v>-0.94999999999999574</v>
      </c>
      <c r="S1128">
        <f t="shared" si="191"/>
        <v>0</v>
      </c>
      <c r="T1128">
        <f t="shared" si="192"/>
        <v>66.900000000000006</v>
      </c>
      <c r="U1128">
        <f t="shared" si="193"/>
        <v>18.583333333333336</v>
      </c>
      <c r="W1128">
        <f t="shared" si="194"/>
        <v>-261.24999999999881</v>
      </c>
      <c r="X1128">
        <f t="shared" si="195"/>
        <v>135.9666</v>
      </c>
      <c r="Y1128">
        <f t="shared" si="196"/>
        <v>186.85572385241883</v>
      </c>
      <c r="Z1128">
        <f>Table1[[#This Row],[Accel (N)]]+Table1[[#This Row],[RR (N)]]+Table1[[#This Row],[Aero Drag (N)]]</f>
        <v>61.572323852420027</v>
      </c>
      <c r="AA1128">
        <f>Table1[[#This Row],[Total (N)]]*((E1128/3.6)/1000)</f>
        <v>1.1442190182574723</v>
      </c>
      <c r="AB1128">
        <f>Table1[[#This Row],[Power (kW)]]*1000</f>
        <v>1144.2190182574723</v>
      </c>
      <c r="AC1128">
        <f>(Table1[[#This Row],[Power (kW)]]*1000)*D1128</f>
        <v>112133.46378923228</v>
      </c>
      <c r="AD1128" s="25">
        <f t="shared" si="197"/>
        <v>0</v>
      </c>
      <c r="AE1128" s="25">
        <f t="shared" si="198"/>
        <v>1144.2190182574723</v>
      </c>
      <c r="AF1128" s="25">
        <f>SUM($AD$8:AD1128)</f>
        <v>1041594.4660460855</v>
      </c>
      <c r="AG1128" s="25">
        <f>SUM($AE$8:AE1128)</f>
        <v>3317863.9935185374</v>
      </c>
      <c r="AH1128" s="25"/>
      <c r="AI1128" s="39">
        <f>SUM($AD$1031:AD1128)</f>
        <v>84648.541746526709</v>
      </c>
      <c r="AJ1128" s="39">
        <f>SUM($AE$1031:AE1128)</f>
        <v>576858.76722492406</v>
      </c>
      <c r="AK1128" s="39">
        <f t="shared" si="199"/>
        <v>59253.979222568691</v>
      </c>
    </row>
    <row r="1129" spans="2:37" x14ac:dyDescent="0.3">
      <c r="B1129" s="6" t="s">
        <v>53</v>
      </c>
      <c r="C1129" s="6">
        <v>1121</v>
      </c>
      <c r="D1129" s="6">
        <v>99</v>
      </c>
      <c r="E1129" s="12">
        <v>66.2</v>
      </c>
      <c r="F1129" s="17">
        <f t="shared" si="200"/>
        <v>-0.16666666666666705</v>
      </c>
      <c r="G1129" s="17">
        <f t="shared" si="201"/>
        <v>-0.60000000000000142</v>
      </c>
      <c r="S1129">
        <f t="shared" si="191"/>
        <v>0</v>
      </c>
      <c r="T1129">
        <f t="shared" si="192"/>
        <v>66.2</v>
      </c>
      <c r="U1129">
        <f t="shared" si="193"/>
        <v>18.388888888888889</v>
      </c>
      <c r="W1129">
        <f t="shared" si="194"/>
        <v>-165.00000000000037</v>
      </c>
      <c r="X1129">
        <f t="shared" si="195"/>
        <v>135.9666</v>
      </c>
      <c r="Y1129">
        <f t="shared" si="196"/>
        <v>182.96589703745283</v>
      </c>
      <c r="Z1129">
        <f>Table1[[#This Row],[Accel (N)]]+Table1[[#This Row],[RR (N)]]+Table1[[#This Row],[Aero Drag (N)]]</f>
        <v>153.93249703745246</v>
      </c>
      <c r="AA1129">
        <f>Table1[[#This Row],[Total (N)]]*((E1129/3.6)/1000)</f>
        <v>2.8306475844109316</v>
      </c>
      <c r="AB1129">
        <f>Table1[[#This Row],[Power (kW)]]*1000</f>
        <v>2830.6475844109314</v>
      </c>
      <c r="AC1129">
        <f>(Table1[[#This Row],[Power (kW)]]*1000)*D1129</f>
        <v>280234.11085668218</v>
      </c>
      <c r="AD1129" s="25">
        <f t="shared" si="197"/>
        <v>0</v>
      </c>
      <c r="AE1129" s="25">
        <f t="shared" si="198"/>
        <v>2830.6475844109314</v>
      </c>
      <c r="AF1129" s="25">
        <f>SUM($AD$8:AD1129)</f>
        <v>1041594.4660460855</v>
      </c>
      <c r="AG1129" s="25">
        <f>SUM($AE$8:AE1129)</f>
        <v>3320694.6411029482</v>
      </c>
      <c r="AH1129" s="25"/>
      <c r="AI1129" s="39">
        <f>SUM($AD$1031:AD1129)</f>
        <v>84648.541746526709</v>
      </c>
      <c r="AJ1129" s="39">
        <f>SUM($AE$1031:AE1129)</f>
        <v>579689.41480933502</v>
      </c>
      <c r="AK1129" s="39">
        <f t="shared" si="199"/>
        <v>59253.979222568691</v>
      </c>
    </row>
    <row r="1130" spans="2:37" x14ac:dyDescent="0.3">
      <c r="B1130" s="6" t="s">
        <v>53</v>
      </c>
      <c r="C1130" s="6">
        <v>1122</v>
      </c>
      <c r="D1130" s="6">
        <v>100</v>
      </c>
      <c r="E1130" s="12">
        <v>65.7</v>
      </c>
      <c r="F1130" s="17">
        <f t="shared" si="200"/>
        <v>-0.18055555555555516</v>
      </c>
      <c r="G1130" s="17">
        <f t="shared" si="201"/>
        <v>-0.64999999999999858</v>
      </c>
      <c r="S1130">
        <f t="shared" si="191"/>
        <v>0</v>
      </c>
      <c r="T1130">
        <f t="shared" si="192"/>
        <v>65.7</v>
      </c>
      <c r="U1130">
        <f t="shared" si="193"/>
        <v>18.25</v>
      </c>
      <c r="W1130">
        <f t="shared" si="194"/>
        <v>-178.7499999999996</v>
      </c>
      <c r="X1130">
        <f t="shared" si="195"/>
        <v>135.9666</v>
      </c>
      <c r="Y1130">
        <f t="shared" si="196"/>
        <v>180.21249917926878</v>
      </c>
      <c r="Z1130">
        <f>Table1[[#This Row],[Accel (N)]]+Table1[[#This Row],[RR (N)]]+Table1[[#This Row],[Aero Drag (N)]]</f>
        <v>137.42909917926917</v>
      </c>
      <c r="AA1130">
        <f>Table1[[#This Row],[Total (N)]]*((E1130/3.6)/1000)</f>
        <v>2.5080810600216621</v>
      </c>
      <c r="AB1130">
        <f>Table1[[#This Row],[Power (kW)]]*1000</f>
        <v>2508.0810600216619</v>
      </c>
      <c r="AC1130">
        <f>(Table1[[#This Row],[Power (kW)]]*1000)*D1130</f>
        <v>250808.1060021662</v>
      </c>
      <c r="AD1130" s="25">
        <f t="shared" si="197"/>
        <v>0</v>
      </c>
      <c r="AE1130" s="25">
        <f t="shared" si="198"/>
        <v>2508.0810600216619</v>
      </c>
      <c r="AF1130" s="25">
        <f>SUM($AD$8:AD1130)</f>
        <v>1041594.4660460855</v>
      </c>
      <c r="AG1130" s="25">
        <f>SUM($AE$8:AE1130)</f>
        <v>3323202.7221629699</v>
      </c>
      <c r="AH1130" s="25"/>
      <c r="AI1130" s="39">
        <f>SUM($AD$1031:AD1130)</f>
        <v>84648.541746526709</v>
      </c>
      <c r="AJ1130" s="39">
        <f>SUM($AE$1031:AE1130)</f>
        <v>582197.49586935667</v>
      </c>
      <c r="AK1130" s="39">
        <f t="shared" si="199"/>
        <v>59253.979222568691</v>
      </c>
    </row>
    <row r="1131" spans="2:37" x14ac:dyDescent="0.3">
      <c r="B1131" s="6" t="s">
        <v>53</v>
      </c>
      <c r="C1131" s="6">
        <v>1123</v>
      </c>
      <c r="D1131" s="6">
        <v>101</v>
      </c>
      <c r="E1131" s="12">
        <v>64.900000000000006</v>
      </c>
      <c r="F1131" s="17">
        <f t="shared" si="200"/>
        <v>-0.34722222222222221</v>
      </c>
      <c r="G1131" s="17">
        <f t="shared" si="201"/>
        <v>-1.25</v>
      </c>
      <c r="S1131">
        <f t="shared" si="191"/>
        <v>0</v>
      </c>
      <c r="T1131">
        <f t="shared" si="192"/>
        <v>64.900000000000006</v>
      </c>
      <c r="U1131">
        <f t="shared" si="193"/>
        <v>18.027777777777779</v>
      </c>
      <c r="W1131">
        <f t="shared" si="194"/>
        <v>-343.75</v>
      </c>
      <c r="X1131">
        <f t="shared" si="195"/>
        <v>135.9666</v>
      </c>
      <c r="Y1131">
        <f t="shared" si="196"/>
        <v>175.85048237527988</v>
      </c>
      <c r="Z1131">
        <f>Table1[[#This Row],[Accel (N)]]+Table1[[#This Row],[RR (N)]]+Table1[[#This Row],[Aero Drag (N)]]</f>
        <v>-31.932917624720119</v>
      </c>
      <c r="AA1131">
        <f>Table1[[#This Row],[Total (N)]]*((E1131/3.6)/1000)</f>
        <v>-0.5756795427345377</v>
      </c>
      <c r="AB1131">
        <f>Table1[[#This Row],[Power (kW)]]*1000</f>
        <v>-575.67954273453768</v>
      </c>
      <c r="AC1131">
        <f>(Table1[[#This Row],[Power (kW)]]*1000)*D1131</f>
        <v>-58143.633816188303</v>
      </c>
      <c r="AD1131" s="25">
        <f t="shared" si="197"/>
        <v>575.67954273453768</v>
      </c>
      <c r="AE1131" s="25">
        <f t="shared" si="198"/>
        <v>0</v>
      </c>
      <c r="AF1131" s="25">
        <f>SUM($AD$8:AD1131)</f>
        <v>1042170.14558882</v>
      </c>
      <c r="AG1131" s="25">
        <f>SUM($AE$8:AE1131)</f>
        <v>3323202.7221629699</v>
      </c>
      <c r="AH1131" s="25"/>
      <c r="AI1131" s="39">
        <f>SUM($AD$1031:AD1131)</f>
        <v>85224.221289261244</v>
      </c>
      <c r="AJ1131" s="39">
        <f>SUM($AE$1031:AE1131)</f>
        <v>582197.49586935667</v>
      </c>
      <c r="AK1131" s="39">
        <f t="shared" si="199"/>
        <v>59656.954902482867</v>
      </c>
    </row>
    <row r="1132" spans="2:37" x14ac:dyDescent="0.3">
      <c r="B1132" s="6" t="s">
        <v>53</v>
      </c>
      <c r="C1132" s="6">
        <v>1124</v>
      </c>
      <c r="D1132" s="6">
        <v>102</v>
      </c>
      <c r="E1132" s="12">
        <v>63.2</v>
      </c>
      <c r="F1132" s="17">
        <f t="shared" si="200"/>
        <v>-0.63888888888889006</v>
      </c>
      <c r="G1132" s="17">
        <f t="shared" si="201"/>
        <v>-2.3000000000000043</v>
      </c>
      <c r="S1132">
        <f t="shared" si="191"/>
        <v>0</v>
      </c>
      <c r="T1132">
        <f t="shared" si="192"/>
        <v>63.2</v>
      </c>
      <c r="U1132">
        <f t="shared" si="193"/>
        <v>17.555555555555557</v>
      </c>
      <c r="W1132">
        <f t="shared" si="194"/>
        <v>-632.50000000000114</v>
      </c>
      <c r="X1132">
        <f t="shared" si="195"/>
        <v>135.9666</v>
      </c>
      <c r="Y1132">
        <f t="shared" si="196"/>
        <v>166.75863322324449</v>
      </c>
      <c r="Z1132">
        <f>Table1[[#This Row],[Accel (N)]]+Table1[[#This Row],[RR (N)]]+Table1[[#This Row],[Aero Drag (N)]]</f>
        <v>-329.77476677675668</v>
      </c>
      <c r="AA1132">
        <f>Table1[[#This Row],[Total (N)]]*((E1132/3.6)/1000)</f>
        <v>-5.7893792389697287</v>
      </c>
      <c r="AB1132">
        <f>Table1[[#This Row],[Power (kW)]]*1000</f>
        <v>-5789.3792389697292</v>
      </c>
      <c r="AC1132">
        <f>(Table1[[#This Row],[Power (kW)]]*1000)*D1132</f>
        <v>-590516.68237491243</v>
      </c>
      <c r="AD1132" s="25">
        <f t="shared" si="197"/>
        <v>5789.3792389697292</v>
      </c>
      <c r="AE1132" s="25">
        <f t="shared" si="198"/>
        <v>0</v>
      </c>
      <c r="AF1132" s="25">
        <f>SUM($AD$8:AD1132)</f>
        <v>1047959.5248277897</v>
      </c>
      <c r="AG1132" s="25">
        <f>SUM($AE$8:AE1132)</f>
        <v>3323202.7221629699</v>
      </c>
      <c r="AH1132" s="25"/>
      <c r="AI1132" s="39">
        <f>SUM($AD$1031:AD1132)</f>
        <v>91013.600528230978</v>
      </c>
      <c r="AJ1132" s="39">
        <f>SUM($AE$1031:AE1132)</f>
        <v>582197.49586935667</v>
      </c>
      <c r="AK1132" s="39">
        <f t="shared" si="199"/>
        <v>63709.520369761682</v>
      </c>
    </row>
    <row r="1133" spans="2:37" x14ac:dyDescent="0.3">
      <c r="B1133" s="6" t="s">
        <v>53</v>
      </c>
      <c r="C1133" s="6">
        <v>1125</v>
      </c>
      <c r="D1133" s="6">
        <v>103</v>
      </c>
      <c r="E1133" s="12">
        <v>60.3</v>
      </c>
      <c r="F1133" s="17">
        <f t="shared" si="200"/>
        <v>-1.0277777777777786</v>
      </c>
      <c r="G1133" s="17">
        <f t="shared" si="201"/>
        <v>-3.7000000000000028</v>
      </c>
      <c r="S1133">
        <f t="shared" si="191"/>
        <v>0</v>
      </c>
      <c r="T1133">
        <f t="shared" si="192"/>
        <v>60.3</v>
      </c>
      <c r="U1133">
        <f t="shared" si="193"/>
        <v>16.75</v>
      </c>
      <c r="W1133">
        <f t="shared" si="194"/>
        <v>-1017.5000000000008</v>
      </c>
      <c r="X1133">
        <f t="shared" si="195"/>
        <v>135.9666</v>
      </c>
      <c r="Y1133">
        <f t="shared" si="196"/>
        <v>151.80595023751877</v>
      </c>
      <c r="Z1133">
        <f>Table1[[#This Row],[Accel (N)]]+Table1[[#This Row],[RR (N)]]+Table1[[#This Row],[Aero Drag (N)]]</f>
        <v>-729.72744976248202</v>
      </c>
      <c r="AA1133">
        <f>Table1[[#This Row],[Total (N)]]*((E1133/3.6)/1000)</f>
        <v>-12.222934783521575</v>
      </c>
      <c r="AB1133">
        <f>Table1[[#This Row],[Power (kW)]]*1000</f>
        <v>-12222.934783521576</v>
      </c>
      <c r="AC1133">
        <f>(Table1[[#This Row],[Power (kW)]]*1000)*D1133</f>
        <v>-1258962.2827027224</v>
      </c>
      <c r="AD1133" s="25">
        <f t="shared" si="197"/>
        <v>12222.934783521576</v>
      </c>
      <c r="AE1133" s="25">
        <f t="shared" si="198"/>
        <v>0</v>
      </c>
      <c r="AF1133" s="25">
        <f>SUM($AD$8:AD1133)</f>
        <v>1060182.4596113113</v>
      </c>
      <c r="AG1133" s="25">
        <f>SUM($AE$8:AE1133)</f>
        <v>3323202.7221629699</v>
      </c>
      <c r="AH1133" s="25"/>
      <c r="AI1133" s="39">
        <f>SUM($AD$1031:AD1133)</f>
        <v>103236.53531175255</v>
      </c>
      <c r="AJ1133" s="39">
        <f>SUM($AE$1031:AE1133)</f>
        <v>582197.49586935667</v>
      </c>
      <c r="AK1133" s="39">
        <f t="shared" si="199"/>
        <v>72265.574718226781</v>
      </c>
    </row>
    <row r="1134" spans="2:37" x14ac:dyDescent="0.3">
      <c r="B1134" s="6" t="s">
        <v>53</v>
      </c>
      <c r="C1134" s="6">
        <v>1126</v>
      </c>
      <c r="D1134" s="6">
        <v>104</v>
      </c>
      <c r="E1134" s="12">
        <v>55.8</v>
      </c>
      <c r="F1134" s="17">
        <f t="shared" si="200"/>
        <v>-1.3611111111111107</v>
      </c>
      <c r="G1134" s="17">
        <f t="shared" si="201"/>
        <v>-4.8999999999999986</v>
      </c>
      <c r="S1134">
        <f t="shared" si="191"/>
        <v>0</v>
      </c>
      <c r="T1134">
        <f t="shared" si="192"/>
        <v>55.8</v>
      </c>
      <c r="U1134">
        <f t="shared" si="193"/>
        <v>15.499999999999998</v>
      </c>
      <c r="W1134">
        <f t="shared" si="194"/>
        <v>-1347.4999999999995</v>
      </c>
      <c r="X1134">
        <f t="shared" si="195"/>
        <v>135.9666</v>
      </c>
      <c r="Y1134">
        <f t="shared" si="196"/>
        <v>129.99377872867498</v>
      </c>
      <c r="Z1134">
        <f>Table1[[#This Row],[Accel (N)]]+Table1[[#This Row],[RR (N)]]+Table1[[#This Row],[Aero Drag (N)]]</f>
        <v>-1081.5396212713247</v>
      </c>
      <c r="AA1134">
        <f>Table1[[#This Row],[Total (N)]]*((E1134/3.6)/1000)</f>
        <v>-16.763864129705532</v>
      </c>
      <c r="AB1134">
        <f>Table1[[#This Row],[Power (kW)]]*1000</f>
        <v>-16763.864129705533</v>
      </c>
      <c r="AC1134">
        <f>(Table1[[#This Row],[Power (kW)]]*1000)*D1134</f>
        <v>-1743441.8694893755</v>
      </c>
      <c r="AD1134" s="25">
        <f t="shared" si="197"/>
        <v>16763.864129705533</v>
      </c>
      <c r="AE1134" s="25">
        <f t="shared" si="198"/>
        <v>0</v>
      </c>
      <c r="AF1134" s="25">
        <f>SUM($AD$8:AD1134)</f>
        <v>1076946.3237410169</v>
      </c>
      <c r="AG1134" s="25">
        <f>SUM($AE$8:AE1134)</f>
        <v>3323202.7221629699</v>
      </c>
      <c r="AH1134" s="25"/>
      <c r="AI1134" s="39">
        <f>SUM($AD$1031:AD1134)</f>
        <v>120000.39944145808</v>
      </c>
      <c r="AJ1134" s="39">
        <f>SUM($AE$1031:AE1134)</f>
        <v>582197.49586935667</v>
      </c>
      <c r="AK1134" s="39">
        <f t="shared" si="199"/>
        <v>84000.279609020654</v>
      </c>
    </row>
    <row r="1135" spans="2:37" x14ac:dyDescent="0.3">
      <c r="B1135" s="6" t="s">
        <v>53</v>
      </c>
      <c r="C1135" s="6">
        <v>1127</v>
      </c>
      <c r="D1135" s="6">
        <v>105</v>
      </c>
      <c r="E1135" s="12">
        <v>50.5</v>
      </c>
      <c r="F1135" s="17">
        <f t="shared" si="200"/>
        <v>-1.4722222222222214</v>
      </c>
      <c r="G1135" s="17">
        <f t="shared" si="201"/>
        <v>-5.2999999999999972</v>
      </c>
      <c r="S1135">
        <f t="shared" si="191"/>
        <v>0</v>
      </c>
      <c r="T1135">
        <f t="shared" si="192"/>
        <v>50.5</v>
      </c>
      <c r="U1135">
        <f t="shared" si="193"/>
        <v>14.027777777777777</v>
      </c>
      <c r="W1135">
        <f t="shared" si="194"/>
        <v>-1457.4999999999993</v>
      </c>
      <c r="X1135">
        <f t="shared" si="195"/>
        <v>135.9666</v>
      </c>
      <c r="Y1135">
        <f t="shared" si="196"/>
        <v>106.47237130907986</v>
      </c>
      <c r="Z1135">
        <f>Table1[[#This Row],[Accel (N)]]+Table1[[#This Row],[RR (N)]]+Table1[[#This Row],[Aero Drag (N)]]</f>
        <v>-1215.0610286909196</v>
      </c>
      <c r="AA1135">
        <f>Table1[[#This Row],[Total (N)]]*((E1135/3.6)/1000)</f>
        <v>-17.044606096914286</v>
      </c>
      <c r="AB1135">
        <f>Table1[[#This Row],[Power (kW)]]*1000</f>
        <v>-17044.606096914285</v>
      </c>
      <c r="AC1135">
        <f>(Table1[[#This Row],[Power (kW)]]*1000)*D1135</f>
        <v>-1789683.6401760001</v>
      </c>
      <c r="AD1135" s="25">
        <f t="shared" si="197"/>
        <v>17044.606096914285</v>
      </c>
      <c r="AE1135" s="25">
        <f t="shared" si="198"/>
        <v>0</v>
      </c>
      <c r="AF1135" s="25">
        <f>SUM($AD$8:AD1135)</f>
        <v>1093990.9298379312</v>
      </c>
      <c r="AG1135" s="25">
        <f>SUM($AE$8:AE1135)</f>
        <v>3323202.7221629699</v>
      </c>
      <c r="AH1135" s="25"/>
      <c r="AI1135" s="39">
        <f>SUM($AD$1031:AD1135)</f>
        <v>137045.00553837238</v>
      </c>
      <c r="AJ1135" s="39">
        <f>SUM($AE$1031:AE1135)</f>
        <v>582197.49586935667</v>
      </c>
      <c r="AK1135" s="39">
        <f t="shared" si="199"/>
        <v>95931.503876860661</v>
      </c>
    </row>
    <row r="1136" spans="2:37" x14ac:dyDescent="0.3">
      <c r="B1136" s="6" t="s">
        <v>53</v>
      </c>
      <c r="C1136" s="6">
        <v>1128</v>
      </c>
      <c r="D1136" s="6">
        <v>106</v>
      </c>
      <c r="E1136" s="12">
        <v>45.2</v>
      </c>
      <c r="F1136" s="17">
        <f t="shared" si="200"/>
        <v>-1.4444444444444442</v>
      </c>
      <c r="G1136" s="17">
        <f t="shared" si="201"/>
        <v>-5.1999999999999993</v>
      </c>
      <c r="S1136">
        <f t="shared" si="191"/>
        <v>0</v>
      </c>
      <c r="T1136">
        <f t="shared" si="192"/>
        <v>45.2</v>
      </c>
      <c r="U1136">
        <f t="shared" si="193"/>
        <v>12.555555555555555</v>
      </c>
      <c r="W1136">
        <f t="shared" si="194"/>
        <v>-1429.9999999999998</v>
      </c>
      <c r="X1136">
        <f t="shared" si="195"/>
        <v>135.9666</v>
      </c>
      <c r="Y1136">
        <f t="shared" si="196"/>
        <v>85.296466416744451</v>
      </c>
      <c r="Z1136">
        <f>Table1[[#This Row],[Accel (N)]]+Table1[[#This Row],[RR (N)]]+Table1[[#This Row],[Aero Drag (N)]]</f>
        <v>-1208.7369335832554</v>
      </c>
      <c r="AA1136">
        <f>Table1[[#This Row],[Total (N)]]*((E1136/3.6)/1000)</f>
        <v>-15.176363721656429</v>
      </c>
      <c r="AB1136">
        <f>Table1[[#This Row],[Power (kW)]]*1000</f>
        <v>-15176.363721656429</v>
      </c>
      <c r="AC1136">
        <f>(Table1[[#This Row],[Power (kW)]]*1000)*D1136</f>
        <v>-1608694.5544955814</v>
      </c>
      <c r="AD1136" s="25">
        <f t="shared" si="197"/>
        <v>15176.363721656429</v>
      </c>
      <c r="AE1136" s="25">
        <f t="shared" si="198"/>
        <v>0</v>
      </c>
      <c r="AF1136" s="25">
        <f>SUM($AD$8:AD1136)</f>
        <v>1109167.2935595876</v>
      </c>
      <c r="AG1136" s="25">
        <f>SUM($AE$8:AE1136)</f>
        <v>3323202.7221629699</v>
      </c>
      <c r="AH1136" s="25"/>
      <c r="AI1136" s="39">
        <f>SUM($AD$1031:AD1136)</f>
        <v>152221.36926002882</v>
      </c>
      <c r="AJ1136" s="39">
        <f>SUM($AE$1031:AE1136)</f>
        <v>582197.49586935667</v>
      </c>
      <c r="AK1136" s="39">
        <f t="shared" si="199"/>
        <v>106554.95848202017</v>
      </c>
    </row>
    <row r="1137" spans="2:37" x14ac:dyDescent="0.3">
      <c r="B1137" s="6" t="s">
        <v>53</v>
      </c>
      <c r="C1137" s="6">
        <v>1129</v>
      </c>
      <c r="D1137" s="6">
        <v>107</v>
      </c>
      <c r="E1137" s="12">
        <v>40.1</v>
      </c>
      <c r="F1137" s="17">
        <f t="shared" si="200"/>
        <v>-1.25</v>
      </c>
      <c r="G1137" s="17">
        <f t="shared" si="201"/>
        <v>-4.5</v>
      </c>
      <c r="S1137">
        <f t="shared" si="191"/>
        <v>0</v>
      </c>
      <c r="T1137">
        <f t="shared" si="192"/>
        <v>40.1</v>
      </c>
      <c r="U1137">
        <f t="shared" si="193"/>
        <v>11.138888888888889</v>
      </c>
      <c r="W1137">
        <f t="shared" si="194"/>
        <v>-1237.5</v>
      </c>
      <c r="X1137">
        <f t="shared" si="195"/>
        <v>135.9666</v>
      </c>
      <c r="Y1137">
        <f t="shared" si="196"/>
        <v>67.134060499446548</v>
      </c>
      <c r="Z1137">
        <f>Table1[[#This Row],[Accel (N)]]+Table1[[#This Row],[RR (N)]]+Table1[[#This Row],[Aero Drag (N)]]</f>
        <v>-1034.3993395005534</v>
      </c>
      <c r="AA1137">
        <f>Table1[[#This Row],[Total (N)]]*((E1137/3.6)/1000)</f>
        <v>-11.52205930943672</v>
      </c>
      <c r="AB1137">
        <f>Table1[[#This Row],[Power (kW)]]*1000</f>
        <v>-11522.05930943672</v>
      </c>
      <c r="AC1137">
        <f>(Table1[[#This Row],[Power (kW)]]*1000)*D1137</f>
        <v>-1232860.346109729</v>
      </c>
      <c r="AD1137" s="25">
        <f t="shared" si="197"/>
        <v>11522.05930943672</v>
      </c>
      <c r="AE1137" s="25">
        <f t="shared" si="198"/>
        <v>0</v>
      </c>
      <c r="AF1137" s="25">
        <f>SUM($AD$8:AD1137)</f>
        <v>1120689.3528690243</v>
      </c>
      <c r="AG1137" s="25">
        <f>SUM($AE$8:AE1137)</f>
        <v>3323202.7221629699</v>
      </c>
      <c r="AH1137" s="25"/>
      <c r="AI1137" s="39">
        <f>SUM($AD$1031:AD1137)</f>
        <v>163743.42856946553</v>
      </c>
      <c r="AJ1137" s="39">
        <f>SUM($AE$1031:AE1137)</f>
        <v>582197.49586935667</v>
      </c>
      <c r="AK1137" s="39">
        <f t="shared" si="199"/>
        <v>114620.39999862586</v>
      </c>
    </row>
    <row r="1138" spans="2:37" x14ac:dyDescent="0.3">
      <c r="B1138" s="6" t="s">
        <v>53</v>
      </c>
      <c r="C1138" s="6">
        <v>1130</v>
      </c>
      <c r="D1138" s="6">
        <v>108</v>
      </c>
      <c r="E1138" s="12">
        <v>36.200000000000003</v>
      </c>
      <c r="F1138" s="17">
        <f t="shared" si="200"/>
        <v>-1.0000000000000004</v>
      </c>
      <c r="G1138" s="17">
        <f t="shared" si="201"/>
        <v>-3.6000000000000014</v>
      </c>
      <c r="S1138">
        <f t="shared" si="191"/>
        <v>0</v>
      </c>
      <c r="T1138">
        <f t="shared" si="192"/>
        <v>36.200000000000003</v>
      </c>
      <c r="U1138">
        <f t="shared" si="193"/>
        <v>10.055555555555555</v>
      </c>
      <c r="W1138">
        <f t="shared" si="194"/>
        <v>-990.00000000000045</v>
      </c>
      <c r="X1138">
        <f t="shared" si="195"/>
        <v>135.9666</v>
      </c>
      <c r="Y1138">
        <f t="shared" si="196"/>
        <v>54.71057906411945</v>
      </c>
      <c r="Z1138">
        <f>Table1[[#This Row],[Accel (N)]]+Table1[[#This Row],[RR (N)]]+Table1[[#This Row],[Aero Drag (N)]]</f>
        <v>-799.32282093588105</v>
      </c>
      <c r="AA1138">
        <f>Table1[[#This Row],[Total (N)]]*((E1138/3.6)/1000)</f>
        <v>-8.0376350327441379</v>
      </c>
      <c r="AB1138">
        <f>Table1[[#This Row],[Power (kW)]]*1000</f>
        <v>-8037.6350327441378</v>
      </c>
      <c r="AC1138">
        <f>(Table1[[#This Row],[Power (kW)]]*1000)*D1138</f>
        <v>-868064.58353636693</v>
      </c>
      <c r="AD1138" s="25">
        <f t="shared" si="197"/>
        <v>8037.6350327441378</v>
      </c>
      <c r="AE1138" s="25">
        <f t="shared" si="198"/>
        <v>0</v>
      </c>
      <c r="AF1138" s="25">
        <f>SUM($AD$8:AD1138)</f>
        <v>1128726.9879017684</v>
      </c>
      <c r="AG1138" s="25">
        <f>SUM($AE$8:AE1138)</f>
        <v>3323202.7221629699</v>
      </c>
      <c r="AH1138" s="25"/>
      <c r="AI1138" s="39">
        <f>SUM($AD$1031:AD1138)</f>
        <v>171781.06360220967</v>
      </c>
      <c r="AJ1138" s="39">
        <f>SUM($AE$1031:AE1138)</f>
        <v>582197.49586935667</v>
      </c>
      <c r="AK1138" s="39">
        <f t="shared" si="199"/>
        <v>120246.74452154676</v>
      </c>
    </row>
    <row r="1139" spans="2:37" x14ac:dyDescent="0.3">
      <c r="B1139" s="6" t="s">
        <v>53</v>
      </c>
      <c r="C1139" s="6">
        <v>1131</v>
      </c>
      <c r="D1139" s="6">
        <v>109</v>
      </c>
      <c r="E1139" s="12">
        <v>32.9</v>
      </c>
      <c r="F1139" s="17">
        <f t="shared" si="200"/>
        <v>-0.88888888888888917</v>
      </c>
      <c r="G1139" s="17">
        <f t="shared" si="201"/>
        <v>-3.2000000000000011</v>
      </c>
      <c r="S1139">
        <f t="shared" si="191"/>
        <v>0</v>
      </c>
      <c r="T1139">
        <f t="shared" si="192"/>
        <v>32.9</v>
      </c>
      <c r="U1139">
        <f t="shared" si="193"/>
        <v>9.1388888888888875</v>
      </c>
      <c r="W1139">
        <f t="shared" si="194"/>
        <v>-880.00000000000023</v>
      </c>
      <c r="X1139">
        <f t="shared" si="195"/>
        <v>135.9666</v>
      </c>
      <c r="Y1139">
        <f t="shared" si="196"/>
        <v>45.190377189946524</v>
      </c>
      <c r="Z1139">
        <f>Table1[[#This Row],[Accel (N)]]+Table1[[#This Row],[RR (N)]]+Table1[[#This Row],[Aero Drag (N)]]</f>
        <v>-698.84302281005375</v>
      </c>
      <c r="AA1139">
        <f>Table1[[#This Row],[Total (N)]]*((E1139/3.6)/1000)</f>
        <v>-6.3866487362363236</v>
      </c>
      <c r="AB1139">
        <f>Table1[[#This Row],[Power (kW)]]*1000</f>
        <v>-6386.6487362363232</v>
      </c>
      <c r="AC1139">
        <f>(Table1[[#This Row],[Power (kW)]]*1000)*D1139</f>
        <v>-696144.71224975924</v>
      </c>
      <c r="AD1139" s="25">
        <f t="shared" si="197"/>
        <v>6386.6487362363232</v>
      </c>
      <c r="AE1139" s="25">
        <f t="shared" si="198"/>
        <v>0</v>
      </c>
      <c r="AF1139" s="25">
        <f>SUM($AD$8:AD1139)</f>
        <v>1135113.6366380048</v>
      </c>
      <c r="AG1139" s="25">
        <f>SUM($AE$8:AE1139)</f>
        <v>3323202.7221629699</v>
      </c>
      <c r="AH1139" s="25"/>
      <c r="AI1139" s="39">
        <f>SUM($AD$1031:AD1139)</f>
        <v>178167.712338446</v>
      </c>
      <c r="AJ1139" s="39">
        <f>SUM($AE$1031:AE1139)</f>
        <v>582197.49586935667</v>
      </c>
      <c r="AK1139" s="39">
        <f t="shared" si="199"/>
        <v>124717.39863691218</v>
      </c>
    </row>
    <row r="1140" spans="2:37" x14ac:dyDescent="0.3">
      <c r="B1140" s="6" t="s">
        <v>53</v>
      </c>
      <c r="C1140" s="6">
        <v>1132</v>
      </c>
      <c r="D1140" s="6">
        <v>110</v>
      </c>
      <c r="E1140" s="12">
        <v>29.8</v>
      </c>
      <c r="F1140" s="17">
        <f t="shared" si="200"/>
        <v>-0.87499999999999956</v>
      </c>
      <c r="G1140" s="17">
        <f t="shared" si="201"/>
        <v>-3.1499999999999986</v>
      </c>
      <c r="S1140">
        <f t="shared" si="191"/>
        <v>0</v>
      </c>
      <c r="T1140">
        <f t="shared" si="192"/>
        <v>29.8</v>
      </c>
      <c r="U1140">
        <f t="shared" si="193"/>
        <v>8.2777777777777786</v>
      </c>
      <c r="W1140">
        <f t="shared" si="194"/>
        <v>-866.24999999999955</v>
      </c>
      <c r="X1140">
        <f t="shared" si="195"/>
        <v>135.9666</v>
      </c>
      <c r="Y1140">
        <f t="shared" si="196"/>
        <v>37.075472842786127</v>
      </c>
      <c r="Z1140">
        <f>Table1[[#This Row],[Accel (N)]]+Table1[[#This Row],[RR (N)]]+Table1[[#This Row],[Aero Drag (N)]]</f>
        <v>-693.20792715721348</v>
      </c>
      <c r="AA1140">
        <f>Table1[[#This Row],[Total (N)]]*((E1140/3.6)/1000)</f>
        <v>-5.7382211748013781</v>
      </c>
      <c r="AB1140">
        <f>Table1[[#This Row],[Power (kW)]]*1000</f>
        <v>-5738.2211748013779</v>
      </c>
      <c r="AC1140">
        <f>(Table1[[#This Row],[Power (kW)]]*1000)*D1140</f>
        <v>-631204.32922815159</v>
      </c>
      <c r="AD1140" s="25">
        <f t="shared" si="197"/>
        <v>5738.2211748013779</v>
      </c>
      <c r="AE1140" s="25">
        <f t="shared" si="198"/>
        <v>0</v>
      </c>
      <c r="AF1140" s="25">
        <f>SUM($AD$8:AD1140)</f>
        <v>1140851.8578128063</v>
      </c>
      <c r="AG1140" s="25">
        <f>SUM($AE$8:AE1140)</f>
        <v>3323202.7221629699</v>
      </c>
      <c r="AH1140" s="25"/>
      <c r="AI1140" s="39">
        <f>SUM($AD$1031:AD1140)</f>
        <v>183905.93351324738</v>
      </c>
      <c r="AJ1140" s="39">
        <f>SUM($AE$1031:AE1140)</f>
        <v>582197.49586935667</v>
      </c>
      <c r="AK1140" s="39">
        <f t="shared" si="199"/>
        <v>128734.15345927316</v>
      </c>
    </row>
    <row r="1141" spans="2:37" x14ac:dyDescent="0.3">
      <c r="B1141" s="6" t="s">
        <v>53</v>
      </c>
      <c r="C1141" s="6">
        <v>1133</v>
      </c>
      <c r="D1141" s="6">
        <v>111</v>
      </c>
      <c r="E1141" s="12">
        <v>26.6</v>
      </c>
      <c r="F1141" s="17">
        <f t="shared" si="200"/>
        <v>-0.94444444444444453</v>
      </c>
      <c r="G1141" s="17">
        <f t="shared" si="201"/>
        <v>-3.4000000000000004</v>
      </c>
      <c r="S1141">
        <f t="shared" si="191"/>
        <v>0</v>
      </c>
      <c r="T1141">
        <f t="shared" si="192"/>
        <v>26.6</v>
      </c>
      <c r="U1141">
        <f t="shared" si="193"/>
        <v>7.3888888888888893</v>
      </c>
      <c r="W1141">
        <f t="shared" si="194"/>
        <v>-935.00000000000011</v>
      </c>
      <c r="X1141">
        <f t="shared" si="195"/>
        <v>135.9666</v>
      </c>
      <c r="Y1141">
        <f t="shared" si="196"/>
        <v>29.540472911852785</v>
      </c>
      <c r="Z1141">
        <f>Table1[[#This Row],[Accel (N)]]+Table1[[#This Row],[RR (N)]]+Table1[[#This Row],[Aero Drag (N)]]</f>
        <v>-769.49292708814733</v>
      </c>
      <c r="AA1141">
        <f>Table1[[#This Row],[Total (N)]]*((E1141/3.6)/1000)</f>
        <v>-5.6856977390401999</v>
      </c>
      <c r="AB1141">
        <f>Table1[[#This Row],[Power (kW)]]*1000</f>
        <v>-5685.6977390401998</v>
      </c>
      <c r="AC1141">
        <f>(Table1[[#This Row],[Power (kW)]]*1000)*D1141</f>
        <v>-631112.44903346221</v>
      </c>
      <c r="AD1141" s="25">
        <f t="shared" si="197"/>
        <v>5685.6977390401998</v>
      </c>
      <c r="AE1141" s="25">
        <f t="shared" si="198"/>
        <v>0</v>
      </c>
      <c r="AF1141" s="25">
        <f>SUM($AD$8:AD1141)</f>
        <v>1146537.5555518465</v>
      </c>
      <c r="AG1141" s="25">
        <f>SUM($AE$8:AE1141)</f>
        <v>3323202.7221629699</v>
      </c>
      <c r="AH1141" s="25"/>
      <c r="AI1141" s="39">
        <f>SUM($AD$1031:AD1141)</f>
        <v>189591.63125228757</v>
      </c>
      <c r="AJ1141" s="39">
        <f>SUM($AE$1031:AE1141)</f>
        <v>582197.49586935667</v>
      </c>
      <c r="AK1141" s="39">
        <f t="shared" si="199"/>
        <v>132714.14187660129</v>
      </c>
    </row>
    <row r="1142" spans="2:37" x14ac:dyDescent="0.3">
      <c r="B1142" s="6" t="s">
        <v>53</v>
      </c>
      <c r="C1142" s="6">
        <v>1134</v>
      </c>
      <c r="D1142" s="6">
        <v>112</v>
      </c>
      <c r="E1142" s="12">
        <v>23</v>
      </c>
      <c r="F1142" s="17">
        <f t="shared" si="200"/>
        <v>-1.0000000000000004</v>
      </c>
      <c r="G1142" s="17">
        <f t="shared" si="201"/>
        <v>-3.6000000000000014</v>
      </c>
      <c r="S1142">
        <f t="shared" si="191"/>
        <v>0</v>
      </c>
      <c r="T1142">
        <f t="shared" si="192"/>
        <v>23</v>
      </c>
      <c r="U1142">
        <f t="shared" si="193"/>
        <v>6.3888888888888884</v>
      </c>
      <c r="W1142">
        <f t="shared" si="194"/>
        <v>-990.00000000000045</v>
      </c>
      <c r="X1142">
        <f t="shared" si="195"/>
        <v>135.9666</v>
      </c>
      <c r="Y1142">
        <f t="shared" si="196"/>
        <v>22.085632554652779</v>
      </c>
      <c r="Z1142">
        <f>Table1[[#This Row],[Accel (N)]]+Table1[[#This Row],[RR (N)]]+Table1[[#This Row],[Aero Drag (N)]]</f>
        <v>-831.94776744534772</v>
      </c>
      <c r="AA1142">
        <f>Table1[[#This Row],[Total (N)]]*((E1142/3.6)/1000)</f>
        <v>-5.315221847567499</v>
      </c>
      <c r="AB1142">
        <f>Table1[[#This Row],[Power (kW)]]*1000</f>
        <v>-5315.221847567499</v>
      </c>
      <c r="AC1142">
        <f>(Table1[[#This Row],[Power (kW)]]*1000)*D1142</f>
        <v>-595304.84692755993</v>
      </c>
      <c r="AD1142" s="25">
        <f t="shared" si="197"/>
        <v>5315.221847567499</v>
      </c>
      <c r="AE1142" s="25">
        <f t="shared" si="198"/>
        <v>0</v>
      </c>
      <c r="AF1142" s="25">
        <f>SUM($AD$8:AD1142)</f>
        <v>1151852.777399414</v>
      </c>
      <c r="AG1142" s="25">
        <f>SUM($AE$8:AE1142)</f>
        <v>3323202.7221629699</v>
      </c>
      <c r="AH1142" s="25"/>
      <c r="AI1142" s="39">
        <f>SUM($AD$1031:AD1142)</f>
        <v>194906.85309985507</v>
      </c>
      <c r="AJ1142" s="39">
        <f>SUM($AE$1031:AE1142)</f>
        <v>582197.49586935667</v>
      </c>
      <c r="AK1142" s="39">
        <f t="shared" si="199"/>
        <v>136434.79716989855</v>
      </c>
    </row>
    <row r="1143" spans="2:37" x14ac:dyDescent="0.3">
      <c r="B1143" s="6" t="s">
        <v>53</v>
      </c>
      <c r="C1143" s="6">
        <v>1135</v>
      </c>
      <c r="D1143" s="6">
        <v>113</v>
      </c>
      <c r="E1143" s="12">
        <v>19.399999999999999</v>
      </c>
      <c r="F1143" s="17">
        <f t="shared" si="200"/>
        <v>-0.93055555555555547</v>
      </c>
      <c r="G1143" s="17">
        <f t="shared" si="201"/>
        <v>-3.3499999999999996</v>
      </c>
      <c r="S1143">
        <f t="shared" si="191"/>
        <v>0</v>
      </c>
      <c r="T1143">
        <f t="shared" si="192"/>
        <v>19.399999999999999</v>
      </c>
      <c r="U1143">
        <f t="shared" si="193"/>
        <v>5.3888888888888884</v>
      </c>
      <c r="W1143">
        <f t="shared" si="194"/>
        <v>-921.24999999999989</v>
      </c>
      <c r="X1143">
        <f t="shared" si="195"/>
        <v>135.9666</v>
      </c>
      <c r="Y1143">
        <f t="shared" si="196"/>
        <v>15.712946442852779</v>
      </c>
      <c r="Z1143">
        <f>Table1[[#This Row],[Accel (N)]]+Table1[[#This Row],[RR (N)]]+Table1[[#This Row],[Aero Drag (N)]]</f>
        <v>-769.57045355714718</v>
      </c>
      <c r="AA1143">
        <f>Table1[[#This Row],[Total (N)]]*((E1143/3.6)/1000)</f>
        <v>-4.1471296663912929</v>
      </c>
      <c r="AB1143">
        <f>Table1[[#This Row],[Power (kW)]]*1000</f>
        <v>-4147.1296663912926</v>
      </c>
      <c r="AC1143">
        <f>(Table1[[#This Row],[Power (kW)]]*1000)*D1143</f>
        <v>-468625.65230221604</v>
      </c>
      <c r="AD1143" s="25">
        <f t="shared" si="197"/>
        <v>4147.1296663912926</v>
      </c>
      <c r="AE1143" s="25">
        <f t="shared" si="198"/>
        <v>0</v>
      </c>
      <c r="AF1143" s="25">
        <f>SUM($AD$8:AD1143)</f>
        <v>1155999.9070658053</v>
      </c>
      <c r="AG1143" s="25">
        <f>SUM($AE$8:AE1143)</f>
        <v>3323202.7221629699</v>
      </c>
      <c r="AH1143" s="25"/>
      <c r="AI1143" s="39">
        <f>SUM($AD$1031:AD1143)</f>
        <v>199053.98276624636</v>
      </c>
      <c r="AJ1143" s="39">
        <f>SUM($AE$1031:AE1143)</f>
        <v>582197.49586935667</v>
      </c>
      <c r="AK1143" s="39">
        <f t="shared" si="199"/>
        <v>139337.78793637245</v>
      </c>
    </row>
    <row r="1144" spans="2:37" x14ac:dyDescent="0.3">
      <c r="B1144" s="6" t="s">
        <v>53</v>
      </c>
      <c r="C1144" s="6">
        <v>1136</v>
      </c>
      <c r="D1144" s="6">
        <v>114</v>
      </c>
      <c r="E1144" s="12">
        <v>16.3</v>
      </c>
      <c r="F1144" s="17">
        <f t="shared" si="200"/>
        <v>-0.66666666666666652</v>
      </c>
      <c r="G1144" s="17">
        <f t="shared" si="201"/>
        <v>-2.3999999999999995</v>
      </c>
      <c r="S1144">
        <f t="shared" si="191"/>
        <v>0</v>
      </c>
      <c r="T1144">
        <f t="shared" si="192"/>
        <v>16.3</v>
      </c>
      <c r="U1144">
        <f t="shared" si="193"/>
        <v>4.5277777777777777</v>
      </c>
      <c r="W1144">
        <f t="shared" si="194"/>
        <v>-659.99999999999989</v>
      </c>
      <c r="X1144">
        <f t="shared" si="195"/>
        <v>135.9666</v>
      </c>
      <c r="Y1144">
        <f t="shared" si="196"/>
        <v>11.092498513129863</v>
      </c>
      <c r="Z1144">
        <f>Table1[[#This Row],[Accel (N)]]+Table1[[#This Row],[RR (N)]]+Table1[[#This Row],[Aero Drag (N)]]</f>
        <v>-512.94090148687008</v>
      </c>
      <c r="AA1144">
        <f>Table1[[#This Row],[Total (N)]]*((E1144/3.6)/1000)</f>
        <v>-2.3224824150655503</v>
      </c>
      <c r="AB1144">
        <f>Table1[[#This Row],[Power (kW)]]*1000</f>
        <v>-2322.4824150655504</v>
      </c>
      <c r="AC1144">
        <f>(Table1[[#This Row],[Power (kW)]]*1000)*D1144</f>
        <v>-264762.99531747273</v>
      </c>
      <c r="AD1144" s="25">
        <f t="shared" si="197"/>
        <v>2322.4824150655504</v>
      </c>
      <c r="AE1144" s="25">
        <f t="shared" si="198"/>
        <v>0</v>
      </c>
      <c r="AF1144" s="25">
        <f>SUM($AD$8:AD1144)</f>
        <v>1158322.3894808709</v>
      </c>
      <c r="AG1144" s="25">
        <f>SUM($AE$8:AE1144)</f>
        <v>3323202.7221629699</v>
      </c>
      <c r="AH1144" s="25"/>
      <c r="AI1144" s="39">
        <f>SUM($AD$1031:AD1144)</f>
        <v>201376.46518131191</v>
      </c>
      <c r="AJ1144" s="39">
        <f>SUM($AE$1031:AE1144)</f>
        <v>582197.49586935667</v>
      </c>
      <c r="AK1144" s="39">
        <f t="shared" si="199"/>
        <v>140963.52562691833</v>
      </c>
    </row>
    <row r="1145" spans="2:37" x14ac:dyDescent="0.3">
      <c r="B1145" s="6" t="s">
        <v>53</v>
      </c>
      <c r="C1145" s="6">
        <v>1137</v>
      </c>
      <c r="D1145" s="6">
        <v>115</v>
      </c>
      <c r="E1145" s="12">
        <v>14.6</v>
      </c>
      <c r="F1145" s="17">
        <f t="shared" si="200"/>
        <v>-0.29166666666666685</v>
      </c>
      <c r="G1145" s="17">
        <f t="shared" si="201"/>
        <v>-1.0500000000000007</v>
      </c>
      <c r="S1145">
        <f t="shared" si="191"/>
        <v>0</v>
      </c>
      <c r="T1145">
        <f t="shared" si="192"/>
        <v>14.6</v>
      </c>
      <c r="U1145">
        <f t="shared" si="193"/>
        <v>4.0555555555555554</v>
      </c>
      <c r="W1145">
        <f t="shared" si="194"/>
        <v>-288.75000000000017</v>
      </c>
      <c r="X1145">
        <f t="shared" si="195"/>
        <v>135.9666</v>
      </c>
      <c r="Y1145">
        <f t="shared" si="196"/>
        <v>8.8993826755194441</v>
      </c>
      <c r="Z1145">
        <f>Table1[[#This Row],[Accel (N)]]+Table1[[#This Row],[RR (N)]]+Table1[[#This Row],[Aero Drag (N)]]</f>
        <v>-143.88401732448074</v>
      </c>
      <c r="AA1145">
        <f>Table1[[#This Row],[Total (N)]]*((E1145/3.6)/1000)</f>
        <v>-0.58352962581594958</v>
      </c>
      <c r="AB1145">
        <f>Table1[[#This Row],[Power (kW)]]*1000</f>
        <v>-583.52962581594954</v>
      </c>
      <c r="AC1145">
        <f>(Table1[[#This Row],[Power (kW)]]*1000)*D1145</f>
        <v>-67105.906968834199</v>
      </c>
      <c r="AD1145" s="25">
        <f t="shared" si="197"/>
        <v>583.52962581594954</v>
      </c>
      <c r="AE1145" s="25">
        <f t="shared" si="198"/>
        <v>0</v>
      </c>
      <c r="AF1145" s="25">
        <f>SUM($AD$8:AD1145)</f>
        <v>1158905.919106687</v>
      </c>
      <c r="AG1145" s="25">
        <f>SUM($AE$8:AE1145)</f>
        <v>3323202.7221629699</v>
      </c>
      <c r="AH1145" s="25"/>
      <c r="AI1145" s="39">
        <f>SUM($AD$1031:AD1145)</f>
        <v>201959.99480712786</v>
      </c>
      <c r="AJ1145" s="39">
        <f>SUM($AE$1031:AE1145)</f>
        <v>582197.49586935667</v>
      </c>
      <c r="AK1145" s="39">
        <f t="shared" si="199"/>
        <v>141371.99636498949</v>
      </c>
    </row>
    <row r="1146" spans="2:37" x14ac:dyDescent="0.3">
      <c r="B1146" s="6" t="s">
        <v>53</v>
      </c>
      <c r="C1146" s="6">
        <v>1138</v>
      </c>
      <c r="D1146" s="6">
        <v>116</v>
      </c>
      <c r="E1146" s="12">
        <v>14.2</v>
      </c>
      <c r="F1146" s="17">
        <f t="shared" si="200"/>
        <v>-4.1666666666666519E-2</v>
      </c>
      <c r="G1146" s="17">
        <f t="shared" si="201"/>
        <v>-0.14999999999999947</v>
      </c>
      <c r="S1146">
        <f t="shared" si="191"/>
        <v>0</v>
      </c>
      <c r="T1146">
        <f t="shared" si="192"/>
        <v>14.2</v>
      </c>
      <c r="U1146">
        <f t="shared" si="193"/>
        <v>3.9444444444444442</v>
      </c>
      <c r="W1146">
        <f t="shared" si="194"/>
        <v>-41.249999999999851</v>
      </c>
      <c r="X1146">
        <f t="shared" si="195"/>
        <v>135.9666</v>
      </c>
      <c r="Y1146">
        <f t="shared" si="196"/>
        <v>8.4184252331194447</v>
      </c>
      <c r="Z1146">
        <f>Table1[[#This Row],[Accel (N)]]+Table1[[#This Row],[RR (N)]]+Table1[[#This Row],[Aero Drag (N)]]</f>
        <v>103.13502523311959</v>
      </c>
      <c r="AA1146">
        <f>Table1[[#This Row],[Total (N)]]*((E1146/3.6)/1000)</f>
        <v>0.40681037730841613</v>
      </c>
      <c r="AB1146">
        <f>Table1[[#This Row],[Power (kW)]]*1000</f>
        <v>406.81037730841615</v>
      </c>
      <c r="AC1146">
        <f>(Table1[[#This Row],[Power (kW)]]*1000)*D1146</f>
        <v>47190.003767776274</v>
      </c>
      <c r="AD1146" s="25">
        <f t="shared" si="197"/>
        <v>0</v>
      </c>
      <c r="AE1146" s="25">
        <f t="shared" si="198"/>
        <v>406.81037730841615</v>
      </c>
      <c r="AF1146" s="25">
        <f>SUM($AD$8:AD1146)</f>
        <v>1158905.919106687</v>
      </c>
      <c r="AG1146" s="25">
        <f>SUM($AE$8:AE1146)</f>
        <v>3323609.5325402785</v>
      </c>
      <c r="AH1146" s="25"/>
      <c r="AI1146" s="39">
        <f>SUM($AD$1031:AD1146)</f>
        <v>201959.99480712786</v>
      </c>
      <c r="AJ1146" s="39">
        <f>SUM($AE$1031:AE1146)</f>
        <v>582604.30624666507</v>
      </c>
      <c r="AK1146" s="39">
        <f t="shared" si="199"/>
        <v>141371.99636498949</v>
      </c>
    </row>
    <row r="1147" spans="2:37" x14ac:dyDescent="0.3">
      <c r="B1147" s="6" t="s">
        <v>53</v>
      </c>
      <c r="C1147" s="6">
        <v>1139</v>
      </c>
      <c r="D1147" s="6">
        <v>117</v>
      </c>
      <c r="E1147" s="12">
        <v>14.3</v>
      </c>
      <c r="F1147" s="17">
        <f t="shared" si="200"/>
        <v>5.5555555555555601E-2</v>
      </c>
      <c r="G1147" s="17">
        <f t="shared" si="201"/>
        <v>0.20000000000000018</v>
      </c>
      <c r="S1147">
        <f t="shared" si="191"/>
        <v>0</v>
      </c>
      <c r="T1147">
        <f t="shared" si="192"/>
        <v>14.3</v>
      </c>
      <c r="U1147">
        <f t="shared" si="193"/>
        <v>3.9722222222222223</v>
      </c>
      <c r="W1147">
        <f t="shared" si="194"/>
        <v>55.000000000000043</v>
      </c>
      <c r="X1147">
        <f t="shared" si="195"/>
        <v>135.9666</v>
      </c>
      <c r="Y1147">
        <f t="shared" si="196"/>
        <v>8.5374121003798624</v>
      </c>
      <c r="Z1147">
        <f>Table1[[#This Row],[Accel (N)]]+Table1[[#This Row],[RR (N)]]+Table1[[#This Row],[Aero Drag (N)]]</f>
        <v>199.5040121003799</v>
      </c>
      <c r="AA1147">
        <f>Table1[[#This Row],[Total (N)]]*((E1147/3.6)/1000)</f>
        <v>0.79247427028762019</v>
      </c>
      <c r="AB1147">
        <f>Table1[[#This Row],[Power (kW)]]*1000</f>
        <v>792.47427028762013</v>
      </c>
      <c r="AC1147">
        <f>(Table1[[#This Row],[Power (kW)]]*1000)*D1147</f>
        <v>92719.489623651549</v>
      </c>
      <c r="AD1147" s="25">
        <f t="shared" si="197"/>
        <v>0</v>
      </c>
      <c r="AE1147" s="25">
        <f t="shared" si="198"/>
        <v>792.47427028762013</v>
      </c>
      <c r="AF1147" s="25">
        <f>SUM($AD$8:AD1147)</f>
        <v>1158905.919106687</v>
      </c>
      <c r="AG1147" s="25">
        <f>SUM($AE$8:AE1147)</f>
        <v>3324402.0068105659</v>
      </c>
      <c r="AH1147" s="25"/>
      <c r="AI1147" s="39">
        <f>SUM($AD$1031:AD1147)</f>
        <v>201959.99480712786</v>
      </c>
      <c r="AJ1147" s="39">
        <f>SUM($AE$1031:AE1147)</f>
        <v>583396.78051695274</v>
      </c>
      <c r="AK1147" s="39">
        <f t="shared" si="199"/>
        <v>141371.99636498949</v>
      </c>
    </row>
    <row r="1148" spans="2:37" x14ac:dyDescent="0.3">
      <c r="B1148" s="6" t="s">
        <v>53</v>
      </c>
      <c r="C1148" s="6">
        <v>1140</v>
      </c>
      <c r="D1148" s="6">
        <v>118</v>
      </c>
      <c r="E1148" s="12">
        <v>14.6</v>
      </c>
      <c r="F1148" s="17">
        <f t="shared" si="200"/>
        <v>0.11111111111111097</v>
      </c>
      <c r="G1148" s="17">
        <f t="shared" si="201"/>
        <v>0.39999999999999947</v>
      </c>
      <c r="S1148">
        <f t="shared" si="191"/>
        <v>0</v>
      </c>
      <c r="T1148">
        <f t="shared" si="192"/>
        <v>14.6</v>
      </c>
      <c r="U1148">
        <f t="shared" si="193"/>
        <v>4.0555555555555554</v>
      </c>
      <c r="W1148">
        <f t="shared" si="194"/>
        <v>109.99999999999986</v>
      </c>
      <c r="X1148">
        <f t="shared" si="195"/>
        <v>135.9666</v>
      </c>
      <c r="Y1148">
        <f t="shared" si="196"/>
        <v>8.8993826755194441</v>
      </c>
      <c r="Z1148">
        <f>Table1[[#This Row],[Accel (N)]]+Table1[[#This Row],[RR (N)]]+Table1[[#This Row],[Aero Drag (N)]]</f>
        <v>254.86598267551929</v>
      </c>
      <c r="AA1148">
        <f>Table1[[#This Row],[Total (N)]]*((E1148/3.6)/1000)</f>
        <v>1.0336231519618282</v>
      </c>
      <c r="AB1148">
        <f>Table1[[#This Row],[Power (kW)]]*1000</f>
        <v>1033.6231519618282</v>
      </c>
      <c r="AC1148">
        <f>(Table1[[#This Row],[Power (kW)]]*1000)*D1148</f>
        <v>121967.53193149573</v>
      </c>
      <c r="AD1148" s="25">
        <f t="shared" si="197"/>
        <v>0</v>
      </c>
      <c r="AE1148" s="25">
        <f t="shared" si="198"/>
        <v>1033.6231519618282</v>
      </c>
      <c r="AF1148" s="25">
        <f>SUM($AD$8:AD1148)</f>
        <v>1158905.919106687</v>
      </c>
      <c r="AG1148" s="25">
        <f>SUM($AE$8:AE1148)</f>
        <v>3325435.6299625277</v>
      </c>
      <c r="AH1148" s="25"/>
      <c r="AI1148" s="39">
        <f>SUM($AD$1031:AD1148)</f>
        <v>201959.99480712786</v>
      </c>
      <c r="AJ1148" s="39">
        <f>SUM($AE$1031:AE1148)</f>
        <v>584430.40366891457</v>
      </c>
      <c r="AK1148" s="39">
        <f t="shared" si="199"/>
        <v>141371.99636498949</v>
      </c>
    </row>
    <row r="1149" spans="2:37" x14ac:dyDescent="0.3">
      <c r="B1149" s="6" t="s">
        <v>53</v>
      </c>
      <c r="C1149" s="6">
        <v>1141</v>
      </c>
      <c r="D1149" s="6">
        <v>119</v>
      </c>
      <c r="E1149" s="12">
        <v>15.1</v>
      </c>
      <c r="F1149" s="17">
        <f t="shared" si="200"/>
        <v>0.24999999999999983</v>
      </c>
      <c r="G1149" s="17">
        <f t="shared" si="201"/>
        <v>0.89999999999999947</v>
      </c>
      <c r="S1149">
        <f t="shared" si="191"/>
        <v>0</v>
      </c>
      <c r="T1149">
        <f t="shared" si="192"/>
        <v>15.1</v>
      </c>
      <c r="U1149">
        <f t="shared" si="193"/>
        <v>4.1944444444444446</v>
      </c>
      <c r="W1149">
        <f t="shared" si="194"/>
        <v>247.49999999999983</v>
      </c>
      <c r="X1149">
        <f t="shared" si="195"/>
        <v>135.9666</v>
      </c>
      <c r="Y1149">
        <f t="shared" si="196"/>
        <v>9.519366878613198</v>
      </c>
      <c r="Z1149">
        <f>Table1[[#This Row],[Accel (N)]]+Table1[[#This Row],[RR (N)]]+Table1[[#This Row],[Aero Drag (N)]]</f>
        <v>392.98596687861306</v>
      </c>
      <c r="AA1149">
        <f>Table1[[#This Row],[Total (N)]]*((E1149/3.6)/1000)</f>
        <v>1.648357805518627</v>
      </c>
      <c r="AB1149">
        <f>Table1[[#This Row],[Power (kW)]]*1000</f>
        <v>1648.3578055186269</v>
      </c>
      <c r="AC1149">
        <f>(Table1[[#This Row],[Power (kW)]]*1000)*D1149</f>
        <v>196154.5788567166</v>
      </c>
      <c r="AD1149" s="25">
        <f t="shared" si="197"/>
        <v>0</v>
      </c>
      <c r="AE1149" s="25">
        <f t="shared" si="198"/>
        <v>1648.3578055186269</v>
      </c>
      <c r="AF1149" s="25">
        <f>SUM($AD$8:AD1149)</f>
        <v>1158905.919106687</v>
      </c>
      <c r="AG1149" s="25">
        <f>SUM($AE$8:AE1149)</f>
        <v>3327083.9877680461</v>
      </c>
      <c r="AH1149" s="25"/>
      <c r="AI1149" s="39">
        <f>SUM($AD$1031:AD1149)</f>
        <v>201959.99480712786</v>
      </c>
      <c r="AJ1149" s="39">
        <f>SUM($AE$1031:AE1149)</f>
        <v>586078.76147443324</v>
      </c>
      <c r="AK1149" s="39">
        <f t="shared" si="199"/>
        <v>141371.99636498949</v>
      </c>
    </row>
    <row r="1150" spans="2:37" x14ac:dyDescent="0.3">
      <c r="B1150" s="6" t="s">
        <v>53</v>
      </c>
      <c r="C1150" s="6">
        <v>1142</v>
      </c>
      <c r="D1150" s="6">
        <v>120</v>
      </c>
      <c r="E1150" s="12">
        <v>16.399999999999999</v>
      </c>
      <c r="F1150" s="17">
        <f t="shared" si="200"/>
        <v>0.5555555555555558</v>
      </c>
      <c r="G1150" s="17">
        <f t="shared" si="201"/>
        <v>2.0000000000000009</v>
      </c>
      <c r="S1150">
        <f t="shared" si="191"/>
        <v>0</v>
      </c>
      <c r="T1150">
        <f t="shared" si="192"/>
        <v>16.399999999999999</v>
      </c>
      <c r="U1150">
        <f t="shared" si="193"/>
        <v>4.5555555555555554</v>
      </c>
      <c r="W1150">
        <f t="shared" si="194"/>
        <v>550.00000000000023</v>
      </c>
      <c r="X1150">
        <f t="shared" si="195"/>
        <v>135.9666</v>
      </c>
      <c r="Y1150">
        <f t="shared" si="196"/>
        <v>11.229020287144445</v>
      </c>
      <c r="Z1150">
        <f>Table1[[#This Row],[Accel (N)]]+Table1[[#This Row],[RR (N)]]+Table1[[#This Row],[Aero Drag (N)]]</f>
        <v>697.19562028714461</v>
      </c>
      <c r="AA1150">
        <f>Table1[[#This Row],[Total (N)]]*((E1150/3.6)/1000)</f>
        <v>3.1761133813081033</v>
      </c>
      <c r="AB1150">
        <f>Table1[[#This Row],[Power (kW)]]*1000</f>
        <v>3176.1133813081033</v>
      </c>
      <c r="AC1150">
        <f>(Table1[[#This Row],[Power (kW)]]*1000)*D1150</f>
        <v>381133.60575697239</v>
      </c>
      <c r="AD1150" s="25">
        <f t="shared" si="197"/>
        <v>0</v>
      </c>
      <c r="AE1150" s="25">
        <f t="shared" si="198"/>
        <v>3176.1133813081033</v>
      </c>
      <c r="AF1150" s="25">
        <f>SUM($AD$8:AD1150)</f>
        <v>1158905.919106687</v>
      </c>
      <c r="AG1150" s="25">
        <f>SUM($AE$8:AE1150)</f>
        <v>3330260.1011493541</v>
      </c>
      <c r="AH1150" s="25"/>
      <c r="AI1150" s="39">
        <f>SUM($AD$1031:AD1150)</f>
        <v>201959.99480712786</v>
      </c>
      <c r="AJ1150" s="39">
        <f>SUM($AE$1031:AE1150)</f>
        <v>589254.87485574139</v>
      </c>
      <c r="AK1150" s="39">
        <f t="shared" si="199"/>
        <v>141371.99636498949</v>
      </c>
    </row>
    <row r="1151" spans="2:37" x14ac:dyDescent="0.3">
      <c r="B1151" s="6" t="s">
        <v>53</v>
      </c>
      <c r="C1151" s="6">
        <v>1143</v>
      </c>
      <c r="D1151" s="6">
        <v>121</v>
      </c>
      <c r="E1151" s="12">
        <v>19.100000000000001</v>
      </c>
      <c r="F1151" s="17">
        <f t="shared" si="200"/>
        <v>0.84722222222222243</v>
      </c>
      <c r="G1151" s="17">
        <f t="shared" si="201"/>
        <v>3.0500000000000007</v>
      </c>
      <c r="S1151">
        <f t="shared" si="191"/>
        <v>0</v>
      </c>
      <c r="T1151">
        <f t="shared" si="192"/>
        <v>19.100000000000001</v>
      </c>
      <c r="U1151">
        <f t="shared" si="193"/>
        <v>5.3055555555555562</v>
      </c>
      <c r="W1151">
        <f t="shared" si="194"/>
        <v>838.75000000000023</v>
      </c>
      <c r="X1151">
        <f t="shared" si="195"/>
        <v>135.9666</v>
      </c>
      <c r="Y1151">
        <f t="shared" si="196"/>
        <v>15.230736507113201</v>
      </c>
      <c r="Z1151">
        <f>Table1[[#This Row],[Accel (N)]]+Table1[[#This Row],[RR (N)]]+Table1[[#This Row],[Aero Drag (N)]]</f>
        <v>989.94733650711339</v>
      </c>
      <c r="AA1151">
        <f>Table1[[#This Row],[Total (N)]]*((E1151/3.6)/1000)</f>
        <v>5.2522205909127413</v>
      </c>
      <c r="AB1151">
        <f>Table1[[#This Row],[Power (kW)]]*1000</f>
        <v>5252.2205909127415</v>
      </c>
      <c r="AC1151">
        <f>(Table1[[#This Row],[Power (kW)]]*1000)*D1151</f>
        <v>635518.69150044175</v>
      </c>
      <c r="AD1151" s="25">
        <f t="shared" si="197"/>
        <v>0</v>
      </c>
      <c r="AE1151" s="25">
        <f t="shared" si="198"/>
        <v>5252.2205909127415</v>
      </c>
      <c r="AF1151" s="25">
        <f>SUM($AD$8:AD1151)</f>
        <v>1158905.919106687</v>
      </c>
      <c r="AG1151" s="25">
        <f>SUM($AE$8:AE1151)</f>
        <v>3335512.3217402669</v>
      </c>
      <c r="AH1151" s="25"/>
      <c r="AI1151" s="39">
        <f>SUM($AD$1031:AD1151)</f>
        <v>201959.99480712786</v>
      </c>
      <c r="AJ1151" s="39">
        <f>SUM($AE$1031:AE1151)</f>
        <v>594507.09544665413</v>
      </c>
      <c r="AK1151" s="39">
        <f t="shared" si="199"/>
        <v>141371.99636498949</v>
      </c>
    </row>
    <row r="1152" spans="2:37" x14ac:dyDescent="0.3">
      <c r="B1152" s="6" t="s">
        <v>53</v>
      </c>
      <c r="C1152" s="6">
        <v>1144</v>
      </c>
      <c r="D1152" s="6">
        <v>122</v>
      </c>
      <c r="E1152" s="12">
        <v>22.5</v>
      </c>
      <c r="F1152" s="17">
        <f t="shared" si="200"/>
        <v>0.73611111111111072</v>
      </c>
      <c r="G1152" s="17">
        <f t="shared" si="201"/>
        <v>2.6499999999999986</v>
      </c>
      <c r="S1152">
        <f t="shared" si="191"/>
        <v>0</v>
      </c>
      <c r="T1152">
        <f t="shared" si="192"/>
        <v>22.5</v>
      </c>
      <c r="U1152">
        <f t="shared" si="193"/>
        <v>6.25</v>
      </c>
      <c r="W1152">
        <f t="shared" si="194"/>
        <v>728.74999999999966</v>
      </c>
      <c r="X1152">
        <f t="shared" si="195"/>
        <v>135.9666</v>
      </c>
      <c r="Y1152">
        <f t="shared" si="196"/>
        <v>21.135825105468754</v>
      </c>
      <c r="Z1152">
        <f>Table1[[#This Row],[Accel (N)]]+Table1[[#This Row],[RR (N)]]+Table1[[#This Row],[Aero Drag (N)]]</f>
        <v>885.85242510546834</v>
      </c>
      <c r="AA1152">
        <f>Table1[[#This Row],[Total (N)]]*((E1152/3.6)/1000)</f>
        <v>5.5365776569091771</v>
      </c>
      <c r="AB1152">
        <f>Table1[[#This Row],[Power (kW)]]*1000</f>
        <v>5536.5776569091768</v>
      </c>
      <c r="AC1152">
        <f>(Table1[[#This Row],[Power (kW)]]*1000)*D1152</f>
        <v>675462.47414291953</v>
      </c>
      <c r="AD1152" s="25">
        <f t="shared" si="197"/>
        <v>0</v>
      </c>
      <c r="AE1152" s="25">
        <f t="shared" si="198"/>
        <v>5536.5776569091768</v>
      </c>
      <c r="AF1152" s="25">
        <f>SUM($AD$8:AD1152)</f>
        <v>1158905.919106687</v>
      </c>
      <c r="AG1152" s="25">
        <f>SUM($AE$8:AE1152)</f>
        <v>3341048.8993971762</v>
      </c>
      <c r="AH1152" s="25"/>
      <c r="AI1152" s="39">
        <f>SUM($AD$1031:AD1152)</f>
        <v>201959.99480712786</v>
      </c>
      <c r="AJ1152" s="39">
        <f>SUM($AE$1031:AE1152)</f>
        <v>600043.67310356325</v>
      </c>
      <c r="AK1152" s="39">
        <f t="shared" si="199"/>
        <v>141371.99636498949</v>
      </c>
    </row>
    <row r="1153" spans="2:37" x14ac:dyDescent="0.3">
      <c r="B1153" s="6" t="s">
        <v>53</v>
      </c>
      <c r="C1153" s="6">
        <v>1145</v>
      </c>
      <c r="D1153" s="6">
        <v>123</v>
      </c>
      <c r="E1153" s="12">
        <v>24.4</v>
      </c>
      <c r="F1153" s="17">
        <f t="shared" si="200"/>
        <v>0.31944444444444453</v>
      </c>
      <c r="G1153" s="17">
        <f t="shared" si="201"/>
        <v>1.1500000000000004</v>
      </c>
      <c r="S1153">
        <f t="shared" si="191"/>
        <v>0</v>
      </c>
      <c r="T1153">
        <f t="shared" si="192"/>
        <v>24.4</v>
      </c>
      <c r="U1153">
        <f t="shared" si="193"/>
        <v>6.7777777777777768</v>
      </c>
      <c r="W1153">
        <f t="shared" si="194"/>
        <v>316.25000000000011</v>
      </c>
      <c r="X1153">
        <f t="shared" si="195"/>
        <v>135.9666</v>
      </c>
      <c r="Y1153">
        <f t="shared" si="196"/>
        <v>24.856147821811106</v>
      </c>
      <c r="Z1153">
        <f>Table1[[#This Row],[Accel (N)]]+Table1[[#This Row],[RR (N)]]+Table1[[#This Row],[Aero Drag (N)]]</f>
        <v>477.07274782181116</v>
      </c>
      <c r="AA1153">
        <f>Table1[[#This Row],[Total (N)]]*((E1153/3.6)/1000)</f>
        <v>3.2334930685700529</v>
      </c>
      <c r="AB1153">
        <f>Table1[[#This Row],[Power (kW)]]*1000</f>
        <v>3233.4930685700529</v>
      </c>
      <c r="AC1153">
        <f>(Table1[[#This Row],[Power (kW)]]*1000)*D1153</f>
        <v>397719.64743411652</v>
      </c>
      <c r="AD1153" s="25">
        <f t="shared" si="197"/>
        <v>0</v>
      </c>
      <c r="AE1153" s="25">
        <f t="shared" si="198"/>
        <v>3233.4930685700529</v>
      </c>
      <c r="AF1153" s="25">
        <f>SUM($AD$8:AD1153)</f>
        <v>1158905.919106687</v>
      </c>
      <c r="AG1153" s="25">
        <f>SUM($AE$8:AE1153)</f>
        <v>3344282.3924657465</v>
      </c>
      <c r="AH1153" s="25"/>
      <c r="AI1153" s="39">
        <f>SUM($AD$1031:AD1153)</f>
        <v>201959.99480712786</v>
      </c>
      <c r="AJ1153" s="39">
        <f>SUM($AE$1031:AE1153)</f>
        <v>603277.16617213329</v>
      </c>
      <c r="AK1153" s="39">
        <f t="shared" si="199"/>
        <v>141371.99636498949</v>
      </c>
    </row>
    <row r="1154" spans="2:37" x14ac:dyDescent="0.3">
      <c r="B1154" s="6" t="s">
        <v>53</v>
      </c>
      <c r="C1154" s="6">
        <v>1146</v>
      </c>
      <c r="D1154" s="6">
        <v>124</v>
      </c>
      <c r="E1154" s="12">
        <v>24.8</v>
      </c>
      <c r="F1154" s="17">
        <f t="shared" si="200"/>
        <v>-0.23611111111111099</v>
      </c>
      <c r="G1154" s="17">
        <f t="shared" si="201"/>
        <v>-0.84999999999999964</v>
      </c>
      <c r="S1154">
        <f t="shared" si="191"/>
        <v>0</v>
      </c>
      <c r="T1154">
        <f t="shared" si="192"/>
        <v>24.8</v>
      </c>
      <c r="U1154">
        <f t="shared" si="193"/>
        <v>6.8888888888888893</v>
      </c>
      <c r="W1154">
        <f t="shared" si="194"/>
        <v>-233.74999999999989</v>
      </c>
      <c r="X1154">
        <f t="shared" si="195"/>
        <v>135.9666</v>
      </c>
      <c r="Y1154">
        <f t="shared" si="196"/>
        <v>25.677783452577785</v>
      </c>
      <c r="Z1154">
        <f>Table1[[#This Row],[Accel (N)]]+Table1[[#This Row],[RR (N)]]+Table1[[#This Row],[Aero Drag (N)]]</f>
        <v>-72.105616547422102</v>
      </c>
      <c r="AA1154">
        <f>Table1[[#This Row],[Total (N)]]*((E1154/3.6)/1000)</f>
        <v>-0.49672758066001899</v>
      </c>
      <c r="AB1154">
        <f>Table1[[#This Row],[Power (kW)]]*1000</f>
        <v>-496.72758066001899</v>
      </c>
      <c r="AC1154">
        <f>(Table1[[#This Row],[Power (kW)]]*1000)*D1154</f>
        <v>-61594.220001842354</v>
      </c>
      <c r="AD1154" s="25">
        <f t="shared" si="197"/>
        <v>496.72758066001899</v>
      </c>
      <c r="AE1154" s="25">
        <f t="shared" si="198"/>
        <v>0</v>
      </c>
      <c r="AF1154" s="25">
        <f>SUM($AD$8:AD1154)</f>
        <v>1159402.646687347</v>
      </c>
      <c r="AG1154" s="25">
        <f>SUM($AE$8:AE1154)</f>
        <v>3344282.3924657465</v>
      </c>
      <c r="AH1154" s="25"/>
      <c r="AI1154" s="39">
        <f>SUM($AD$1031:AD1154)</f>
        <v>202456.72238778789</v>
      </c>
      <c r="AJ1154" s="39">
        <f>SUM($AE$1031:AE1154)</f>
        <v>603277.16617213329</v>
      </c>
      <c r="AK1154" s="39">
        <f t="shared" si="199"/>
        <v>141719.70567145152</v>
      </c>
    </row>
    <row r="1155" spans="2:37" x14ac:dyDescent="0.3">
      <c r="B1155" s="6" t="s">
        <v>53</v>
      </c>
      <c r="C1155" s="6">
        <v>1147</v>
      </c>
      <c r="D1155" s="6">
        <v>125</v>
      </c>
      <c r="E1155" s="12">
        <v>22.7</v>
      </c>
      <c r="F1155" s="17">
        <f t="shared" si="200"/>
        <v>-1.0277777777777781</v>
      </c>
      <c r="G1155" s="17">
        <f t="shared" si="201"/>
        <v>-3.7000000000000011</v>
      </c>
      <c r="S1155">
        <f t="shared" si="191"/>
        <v>0</v>
      </c>
      <c r="T1155">
        <f t="shared" si="192"/>
        <v>22.7</v>
      </c>
      <c r="U1155">
        <f t="shared" si="193"/>
        <v>6.3055555555555554</v>
      </c>
      <c r="W1155">
        <f t="shared" si="194"/>
        <v>-1017.5000000000003</v>
      </c>
      <c r="X1155">
        <f t="shared" si="195"/>
        <v>135.9666</v>
      </c>
      <c r="Y1155">
        <f t="shared" si="196"/>
        <v>21.513243098463199</v>
      </c>
      <c r="Z1155">
        <f>Table1[[#This Row],[Accel (N)]]+Table1[[#This Row],[RR (N)]]+Table1[[#This Row],[Aero Drag (N)]]</f>
        <v>-860.02015690153712</v>
      </c>
      <c r="AA1155">
        <f>Table1[[#This Row],[Total (N)]]*((E1155/3.6)/1000)</f>
        <v>-5.4229048782402476</v>
      </c>
      <c r="AB1155">
        <f>Table1[[#This Row],[Power (kW)]]*1000</f>
        <v>-5422.9048782402479</v>
      </c>
      <c r="AC1155">
        <f>(Table1[[#This Row],[Power (kW)]]*1000)*D1155</f>
        <v>-677863.10978003102</v>
      </c>
      <c r="AD1155" s="25">
        <f t="shared" si="197"/>
        <v>5422.9048782402479</v>
      </c>
      <c r="AE1155" s="25">
        <f t="shared" si="198"/>
        <v>0</v>
      </c>
      <c r="AF1155" s="25">
        <f>SUM($AD$8:AD1155)</f>
        <v>1164825.5515655873</v>
      </c>
      <c r="AG1155" s="25">
        <f>SUM($AE$8:AE1155)</f>
        <v>3344282.3924657465</v>
      </c>
      <c r="AH1155" s="25"/>
      <c r="AI1155" s="39">
        <f>SUM($AD$1031:AD1155)</f>
        <v>207879.62726602814</v>
      </c>
      <c r="AJ1155" s="39">
        <f>SUM($AE$1031:AE1155)</f>
        <v>603277.16617213329</v>
      </c>
      <c r="AK1155" s="39">
        <f t="shared" si="199"/>
        <v>145515.73908621969</v>
      </c>
    </row>
    <row r="1156" spans="2:37" x14ac:dyDescent="0.3">
      <c r="B1156" s="6" t="s">
        <v>53</v>
      </c>
      <c r="C1156" s="6">
        <v>1148</v>
      </c>
      <c r="D1156" s="6">
        <v>126</v>
      </c>
      <c r="E1156" s="12">
        <v>17.399999999999999</v>
      </c>
      <c r="F1156" s="17">
        <f t="shared" si="200"/>
        <v>-1.2361111111111109</v>
      </c>
      <c r="G1156" s="17">
        <f t="shared" si="201"/>
        <v>-4.4499999999999993</v>
      </c>
      <c r="S1156">
        <f t="shared" si="191"/>
        <v>0</v>
      </c>
      <c r="T1156">
        <f t="shared" si="192"/>
        <v>17.399999999999999</v>
      </c>
      <c r="U1156">
        <f t="shared" si="193"/>
        <v>4.833333333333333</v>
      </c>
      <c r="W1156">
        <f t="shared" si="194"/>
        <v>-1223.7499999999998</v>
      </c>
      <c r="X1156">
        <f t="shared" si="195"/>
        <v>135.9666</v>
      </c>
      <c r="Y1156">
        <f t="shared" si="196"/>
        <v>12.640162783075001</v>
      </c>
      <c r="Z1156">
        <f>Table1[[#This Row],[Accel (N)]]+Table1[[#This Row],[RR (N)]]+Table1[[#This Row],[Aero Drag (N)]]</f>
        <v>-1075.1432372169247</v>
      </c>
      <c r="AA1156">
        <f>Table1[[#This Row],[Total (N)]]*((E1156/3.6)/1000)</f>
        <v>-5.1965256465484684</v>
      </c>
      <c r="AB1156">
        <f>Table1[[#This Row],[Power (kW)]]*1000</f>
        <v>-5196.5256465484681</v>
      </c>
      <c r="AC1156">
        <f>(Table1[[#This Row],[Power (kW)]]*1000)*D1156</f>
        <v>-654762.23146510695</v>
      </c>
      <c r="AD1156" s="25">
        <f t="shared" si="197"/>
        <v>5196.5256465484681</v>
      </c>
      <c r="AE1156" s="25">
        <f t="shared" si="198"/>
        <v>0</v>
      </c>
      <c r="AF1156" s="25">
        <f>SUM($AD$8:AD1156)</f>
        <v>1170022.0772121358</v>
      </c>
      <c r="AG1156" s="25">
        <f>SUM($AE$8:AE1156)</f>
        <v>3344282.3924657465</v>
      </c>
      <c r="AH1156" s="25"/>
      <c r="AI1156" s="39">
        <f>SUM($AD$1031:AD1156)</f>
        <v>213076.1529125766</v>
      </c>
      <c r="AJ1156" s="39">
        <f>SUM($AE$1031:AE1156)</f>
        <v>603277.16617213329</v>
      </c>
      <c r="AK1156" s="39">
        <f t="shared" si="199"/>
        <v>149153.30703880361</v>
      </c>
    </row>
    <row r="1157" spans="2:37" x14ac:dyDescent="0.3">
      <c r="B1157" s="6" t="s">
        <v>53</v>
      </c>
      <c r="C1157" s="6">
        <v>1149</v>
      </c>
      <c r="D1157" s="6">
        <v>127</v>
      </c>
      <c r="E1157" s="12">
        <v>13.8</v>
      </c>
      <c r="F1157" s="17">
        <f t="shared" si="200"/>
        <v>-0.74999999999999978</v>
      </c>
      <c r="G1157" s="17">
        <f t="shared" si="201"/>
        <v>-2.6999999999999993</v>
      </c>
      <c r="S1157">
        <f t="shared" si="191"/>
        <v>0</v>
      </c>
      <c r="T1157">
        <f t="shared" si="192"/>
        <v>13.8</v>
      </c>
      <c r="U1157">
        <f t="shared" si="193"/>
        <v>3.8333333333333335</v>
      </c>
      <c r="W1157">
        <f t="shared" si="194"/>
        <v>-742.49999999999977</v>
      </c>
      <c r="X1157">
        <f t="shared" si="195"/>
        <v>135.9666</v>
      </c>
      <c r="Y1157">
        <f t="shared" si="196"/>
        <v>7.9508277196750026</v>
      </c>
      <c r="Z1157">
        <f>Table1[[#This Row],[Accel (N)]]+Table1[[#This Row],[RR (N)]]+Table1[[#This Row],[Aero Drag (N)]]</f>
        <v>-598.58257228032483</v>
      </c>
      <c r="AA1157">
        <f>Table1[[#This Row],[Total (N)]]*((E1157/3.6)/1000)</f>
        <v>-2.2945665270745788</v>
      </c>
      <c r="AB1157">
        <f>Table1[[#This Row],[Power (kW)]]*1000</f>
        <v>-2294.566527074579</v>
      </c>
      <c r="AC1157">
        <f>(Table1[[#This Row],[Power (kW)]]*1000)*D1157</f>
        <v>-291409.94893847156</v>
      </c>
      <c r="AD1157" s="25">
        <f t="shared" si="197"/>
        <v>2294.566527074579</v>
      </c>
      <c r="AE1157" s="25">
        <f t="shared" si="198"/>
        <v>0</v>
      </c>
      <c r="AF1157" s="25">
        <f>SUM($AD$8:AD1157)</f>
        <v>1172316.6437392104</v>
      </c>
      <c r="AG1157" s="25">
        <f>SUM($AE$8:AE1157)</f>
        <v>3344282.3924657465</v>
      </c>
      <c r="AH1157" s="25"/>
      <c r="AI1157" s="39">
        <f>SUM($AD$1031:AD1157)</f>
        <v>215370.71943965118</v>
      </c>
      <c r="AJ1157" s="39">
        <f>SUM($AE$1031:AE1157)</f>
        <v>603277.16617213329</v>
      </c>
      <c r="AK1157" s="39">
        <f t="shared" si="199"/>
        <v>150759.50360775582</v>
      </c>
    </row>
    <row r="1158" spans="2:37" x14ac:dyDescent="0.3">
      <c r="B1158" s="6" t="s">
        <v>53</v>
      </c>
      <c r="C1158" s="6">
        <v>1150</v>
      </c>
      <c r="D1158" s="6">
        <v>128</v>
      </c>
      <c r="E1158" s="12">
        <v>12</v>
      </c>
      <c r="F1158" s="17">
        <f t="shared" si="200"/>
        <v>-0.25000000000000011</v>
      </c>
      <c r="G1158" s="17">
        <f t="shared" si="201"/>
        <v>-0.90000000000000036</v>
      </c>
      <c r="S1158">
        <f t="shared" si="191"/>
        <v>0</v>
      </c>
      <c r="T1158">
        <f t="shared" si="192"/>
        <v>12</v>
      </c>
      <c r="U1158">
        <f t="shared" si="193"/>
        <v>3.333333333333333</v>
      </c>
      <c r="W1158">
        <f t="shared" si="194"/>
        <v>-247.50000000000011</v>
      </c>
      <c r="X1158">
        <f t="shared" si="195"/>
        <v>135.9666</v>
      </c>
      <c r="Y1158">
        <f t="shared" si="196"/>
        <v>6.0119680299999994</v>
      </c>
      <c r="Z1158">
        <f>Table1[[#This Row],[Accel (N)]]+Table1[[#This Row],[RR (N)]]+Table1[[#This Row],[Aero Drag (N)]]</f>
        <v>-105.52143197000011</v>
      </c>
      <c r="AA1158">
        <f>Table1[[#This Row],[Total (N)]]*((E1158/3.6)/1000)</f>
        <v>-0.35173810656666699</v>
      </c>
      <c r="AB1158">
        <f>Table1[[#This Row],[Power (kW)]]*1000</f>
        <v>-351.738106566667</v>
      </c>
      <c r="AC1158">
        <f>(Table1[[#This Row],[Power (kW)]]*1000)*D1158</f>
        <v>-45022.477640533376</v>
      </c>
      <c r="AD1158" s="25">
        <f t="shared" si="197"/>
        <v>351.738106566667</v>
      </c>
      <c r="AE1158" s="25">
        <f t="shared" si="198"/>
        <v>0</v>
      </c>
      <c r="AF1158" s="25">
        <f>SUM($AD$8:AD1158)</f>
        <v>1172668.3818457772</v>
      </c>
      <c r="AG1158" s="25">
        <f>SUM($AE$8:AE1158)</f>
        <v>3344282.3924657465</v>
      </c>
      <c r="AH1158" s="25"/>
      <c r="AI1158" s="39">
        <f>SUM($AD$1031:AD1158)</f>
        <v>215722.45754621783</v>
      </c>
      <c r="AJ1158" s="39">
        <f>SUM($AE$1031:AE1158)</f>
        <v>603277.16617213329</v>
      </c>
      <c r="AK1158" s="39">
        <f t="shared" si="199"/>
        <v>151005.72028235247</v>
      </c>
    </row>
    <row r="1159" spans="2:37" x14ac:dyDescent="0.3">
      <c r="B1159" s="6" t="s">
        <v>53</v>
      </c>
      <c r="C1159" s="6">
        <v>1151</v>
      </c>
      <c r="D1159" s="6">
        <v>129</v>
      </c>
      <c r="E1159" s="12">
        <v>12</v>
      </c>
      <c r="F1159" s="17">
        <f t="shared" si="200"/>
        <v>0</v>
      </c>
      <c r="G1159" s="17">
        <f t="shared" si="201"/>
        <v>0</v>
      </c>
      <c r="S1159">
        <f t="shared" si="191"/>
        <v>0</v>
      </c>
      <c r="T1159">
        <f t="shared" si="192"/>
        <v>12</v>
      </c>
      <c r="U1159">
        <f t="shared" si="193"/>
        <v>3.333333333333333</v>
      </c>
      <c r="W1159">
        <f t="shared" si="194"/>
        <v>0</v>
      </c>
      <c r="X1159">
        <f t="shared" si="195"/>
        <v>135.9666</v>
      </c>
      <c r="Y1159">
        <f t="shared" si="196"/>
        <v>6.0119680299999994</v>
      </c>
      <c r="Z1159">
        <f>Table1[[#This Row],[Accel (N)]]+Table1[[#This Row],[RR (N)]]+Table1[[#This Row],[Aero Drag (N)]]</f>
        <v>141.97856802999999</v>
      </c>
      <c r="AA1159">
        <f>Table1[[#This Row],[Total (N)]]*((E1159/3.6)/1000)</f>
        <v>0.47326189343333325</v>
      </c>
      <c r="AB1159">
        <f>Table1[[#This Row],[Power (kW)]]*1000</f>
        <v>473.26189343333323</v>
      </c>
      <c r="AC1159">
        <f>(Table1[[#This Row],[Power (kW)]]*1000)*D1159</f>
        <v>61050.78425289999</v>
      </c>
      <c r="AD1159" s="25">
        <f t="shared" si="197"/>
        <v>0</v>
      </c>
      <c r="AE1159" s="25">
        <f t="shared" si="198"/>
        <v>473.26189343333323</v>
      </c>
      <c r="AF1159" s="25">
        <f>SUM($AD$8:AD1159)</f>
        <v>1172668.3818457772</v>
      </c>
      <c r="AG1159" s="25">
        <f>SUM($AE$8:AE1159)</f>
        <v>3344755.65435918</v>
      </c>
      <c r="AH1159" s="25"/>
      <c r="AI1159" s="39">
        <f>SUM($AD$1031:AD1159)</f>
        <v>215722.45754621783</v>
      </c>
      <c r="AJ1159" s="39">
        <f>SUM($AE$1031:AE1159)</f>
        <v>603750.42806556658</v>
      </c>
      <c r="AK1159" s="39">
        <f t="shared" si="199"/>
        <v>151005.72028235247</v>
      </c>
    </row>
    <row r="1160" spans="2:37" x14ac:dyDescent="0.3">
      <c r="B1160" s="6" t="s">
        <v>53</v>
      </c>
      <c r="C1160" s="6">
        <v>1152</v>
      </c>
      <c r="D1160" s="6">
        <v>130</v>
      </c>
      <c r="E1160" s="12">
        <v>12</v>
      </c>
      <c r="F1160" s="17">
        <f t="shared" si="200"/>
        <v>0.26388888888888895</v>
      </c>
      <c r="G1160" s="17">
        <f t="shared" si="201"/>
        <v>0.95000000000000018</v>
      </c>
      <c r="S1160">
        <f t="shared" ref="S1160:S1223" si="202">IF(E1160&lt;1,1,0)</f>
        <v>0</v>
      </c>
      <c r="T1160">
        <f t="shared" ref="T1160:T1223" si="203">IF(S1160=1,"",E1160)</f>
        <v>12</v>
      </c>
      <c r="U1160">
        <f t="shared" ref="U1160:U1223" si="204">E1160/3.6</f>
        <v>3.333333333333333</v>
      </c>
      <c r="W1160">
        <f t="shared" ref="W1160:W1223" si="205">$J$17*F1160</f>
        <v>261.25000000000006</v>
      </c>
      <c r="X1160">
        <f t="shared" ref="X1160:X1223" si="206">$J$17*9.81*$J$18</f>
        <v>135.9666</v>
      </c>
      <c r="Y1160">
        <f t="shared" ref="Y1160:Y1223" si="207">0.5*$J$14*$J$21*1.29^2*(E1160/3.6)^2</f>
        <v>6.0119680299999994</v>
      </c>
      <c r="Z1160">
        <f>Table1[[#This Row],[Accel (N)]]+Table1[[#This Row],[RR (N)]]+Table1[[#This Row],[Aero Drag (N)]]</f>
        <v>403.22856803000008</v>
      </c>
      <c r="AA1160">
        <f>Table1[[#This Row],[Total (N)]]*((E1160/3.6)/1000)</f>
        <v>1.3440952267666668</v>
      </c>
      <c r="AB1160">
        <f>Table1[[#This Row],[Power (kW)]]*1000</f>
        <v>1344.0952267666669</v>
      </c>
      <c r="AC1160">
        <f>(Table1[[#This Row],[Power (kW)]]*1000)*D1160</f>
        <v>174732.37947966671</v>
      </c>
      <c r="AD1160" s="25">
        <f t="shared" ref="AD1160:AD1223" si="208">IF(AB1160&lt;0, AB1160, 0) *-1</f>
        <v>0</v>
      </c>
      <c r="AE1160" s="25">
        <f t="shared" ref="AE1160:AE1223" si="209">IF(AB1160&gt;0, AB1160, 0)</f>
        <v>1344.0952267666669</v>
      </c>
      <c r="AF1160" s="25">
        <f>SUM($AD$8:AD1160)</f>
        <v>1172668.3818457772</v>
      </c>
      <c r="AG1160" s="25">
        <f>SUM($AE$8:AE1160)</f>
        <v>3346099.7495859466</v>
      </c>
      <c r="AH1160" s="25"/>
      <c r="AI1160" s="39">
        <f>SUM($AD$1031:AD1160)</f>
        <v>215722.45754621783</v>
      </c>
      <c r="AJ1160" s="39">
        <f>SUM($AE$1031:AE1160)</f>
        <v>605094.52329233324</v>
      </c>
      <c r="AK1160" s="39">
        <f t="shared" si="199"/>
        <v>151005.72028235247</v>
      </c>
    </row>
    <row r="1161" spans="2:37" x14ac:dyDescent="0.3">
      <c r="B1161" s="6" t="s">
        <v>53</v>
      </c>
      <c r="C1161" s="6">
        <v>1153</v>
      </c>
      <c r="D1161" s="6">
        <v>131</v>
      </c>
      <c r="E1161" s="12">
        <v>13.9</v>
      </c>
      <c r="F1161" s="17">
        <f t="shared" si="200"/>
        <v>0.94444444444444453</v>
      </c>
      <c r="G1161" s="17">
        <f t="shared" si="201"/>
        <v>3.4000000000000004</v>
      </c>
      <c r="S1161">
        <f t="shared" si="202"/>
        <v>0</v>
      </c>
      <c r="T1161">
        <f t="shared" si="203"/>
        <v>13.9</v>
      </c>
      <c r="U1161">
        <f t="shared" si="204"/>
        <v>3.8611111111111112</v>
      </c>
      <c r="W1161">
        <f t="shared" si="205"/>
        <v>935.00000000000011</v>
      </c>
      <c r="X1161">
        <f t="shared" si="206"/>
        <v>135.9666</v>
      </c>
      <c r="Y1161">
        <f t="shared" si="207"/>
        <v>8.0664746046965288</v>
      </c>
      <c r="Z1161">
        <f>Table1[[#This Row],[Accel (N)]]+Table1[[#This Row],[RR (N)]]+Table1[[#This Row],[Aero Drag (N)]]</f>
        <v>1079.0330746046968</v>
      </c>
      <c r="AA1161">
        <f>Table1[[#This Row],[Total (N)]]*((E1161/3.6)/1000)</f>
        <v>4.1662665936125798</v>
      </c>
      <c r="AB1161">
        <f>Table1[[#This Row],[Power (kW)]]*1000</f>
        <v>4166.2665936125795</v>
      </c>
      <c r="AC1161">
        <f>(Table1[[#This Row],[Power (kW)]]*1000)*D1161</f>
        <v>545780.92376324791</v>
      </c>
      <c r="AD1161" s="25">
        <f t="shared" si="208"/>
        <v>0</v>
      </c>
      <c r="AE1161" s="25">
        <f t="shared" si="209"/>
        <v>4166.2665936125795</v>
      </c>
      <c r="AF1161" s="25">
        <f>SUM($AD$8:AD1161)</f>
        <v>1172668.3818457772</v>
      </c>
      <c r="AG1161" s="25">
        <f>SUM($AE$8:AE1161)</f>
        <v>3350266.0161795593</v>
      </c>
      <c r="AH1161" s="25"/>
      <c r="AI1161" s="39">
        <f>SUM($AD$1031:AD1161)</f>
        <v>215722.45754621783</v>
      </c>
      <c r="AJ1161" s="39">
        <f>SUM($AE$1031:AE1161)</f>
        <v>609260.78988594585</v>
      </c>
      <c r="AK1161" s="39">
        <f t="shared" ref="AK1161:AK1224" si="210">AI1161*0.7</f>
        <v>151005.72028235247</v>
      </c>
    </row>
    <row r="1162" spans="2:37" x14ac:dyDescent="0.3">
      <c r="B1162" s="6" t="s">
        <v>53</v>
      </c>
      <c r="C1162" s="6">
        <v>1154</v>
      </c>
      <c r="D1162" s="6">
        <v>132</v>
      </c>
      <c r="E1162" s="12">
        <v>18.8</v>
      </c>
      <c r="F1162" s="17">
        <f t="shared" ref="F1162:F1225" si="211">($E1163-$E1161)/2/3.6</f>
        <v>1.5555555555555556</v>
      </c>
      <c r="G1162" s="17">
        <f t="shared" ref="G1162:G1225" si="212">($E1163-$E1161)/2</f>
        <v>5.6000000000000005</v>
      </c>
      <c r="S1162">
        <f t="shared" si="202"/>
        <v>0</v>
      </c>
      <c r="T1162">
        <f t="shared" si="203"/>
        <v>18.8</v>
      </c>
      <c r="U1162">
        <f t="shared" si="204"/>
        <v>5.2222222222222223</v>
      </c>
      <c r="W1162">
        <f t="shared" si="205"/>
        <v>1540</v>
      </c>
      <c r="X1162">
        <f t="shared" si="206"/>
        <v>135.9666</v>
      </c>
      <c r="Y1162">
        <f t="shared" si="207"/>
        <v>14.756041531411112</v>
      </c>
      <c r="Z1162">
        <f>Table1[[#This Row],[Accel (N)]]+Table1[[#This Row],[RR (N)]]+Table1[[#This Row],[Aero Drag (N)]]</f>
        <v>1690.722641531411</v>
      </c>
      <c r="AA1162">
        <f>Table1[[#This Row],[Total (N)]]*((E1162/3.6)/1000)</f>
        <v>8.8293293502195915</v>
      </c>
      <c r="AB1162">
        <f>Table1[[#This Row],[Power (kW)]]*1000</f>
        <v>8829.329350219592</v>
      </c>
      <c r="AC1162">
        <f>(Table1[[#This Row],[Power (kW)]]*1000)*D1162</f>
        <v>1165471.4742289861</v>
      </c>
      <c r="AD1162" s="25">
        <f t="shared" si="208"/>
        <v>0</v>
      </c>
      <c r="AE1162" s="25">
        <f t="shared" si="209"/>
        <v>8829.329350219592</v>
      </c>
      <c r="AF1162" s="25">
        <f>SUM($AD$8:AD1162)</f>
        <v>1172668.3818457772</v>
      </c>
      <c r="AG1162" s="25">
        <f>SUM($AE$8:AE1162)</f>
        <v>3359095.3455297789</v>
      </c>
      <c r="AH1162" s="25"/>
      <c r="AI1162" s="39">
        <f>SUM($AD$1031:AD1162)</f>
        <v>215722.45754621783</v>
      </c>
      <c r="AJ1162" s="39">
        <f>SUM($AE$1031:AE1162)</f>
        <v>618090.11923616542</v>
      </c>
      <c r="AK1162" s="39">
        <f t="shared" si="210"/>
        <v>151005.72028235247</v>
      </c>
    </row>
    <row r="1163" spans="2:37" x14ac:dyDescent="0.3">
      <c r="B1163" s="6" t="s">
        <v>53</v>
      </c>
      <c r="C1163" s="6">
        <v>1155</v>
      </c>
      <c r="D1163" s="6">
        <v>133</v>
      </c>
      <c r="E1163" s="12">
        <v>25.1</v>
      </c>
      <c r="F1163" s="17">
        <f t="shared" si="211"/>
        <v>1.5277777777777777</v>
      </c>
      <c r="G1163" s="17">
        <f t="shared" si="212"/>
        <v>5.5</v>
      </c>
      <c r="S1163">
        <f t="shared" si="202"/>
        <v>0</v>
      </c>
      <c r="T1163">
        <f t="shared" si="203"/>
        <v>25.1</v>
      </c>
      <c r="U1163">
        <f t="shared" si="204"/>
        <v>6.9722222222222223</v>
      </c>
      <c r="W1163">
        <f t="shared" si="205"/>
        <v>1512.5</v>
      </c>
      <c r="X1163">
        <f t="shared" si="206"/>
        <v>135.9666</v>
      </c>
      <c r="Y1163">
        <f t="shared" si="207"/>
        <v>26.302777629029865</v>
      </c>
      <c r="Z1163">
        <f>Table1[[#This Row],[Accel (N)]]+Table1[[#This Row],[RR (N)]]+Table1[[#This Row],[Aero Drag (N)]]</f>
        <v>1674.7693776290298</v>
      </c>
      <c r="AA1163">
        <f>Table1[[#This Row],[Total (N)]]*((E1163/3.6)/1000)</f>
        <v>11.676864271802403</v>
      </c>
      <c r="AB1163">
        <f>Table1[[#This Row],[Power (kW)]]*1000</f>
        <v>11676.864271802402</v>
      </c>
      <c r="AC1163">
        <f>(Table1[[#This Row],[Power (kW)]]*1000)*D1163</f>
        <v>1553022.9481497195</v>
      </c>
      <c r="AD1163" s="25">
        <f t="shared" si="208"/>
        <v>0</v>
      </c>
      <c r="AE1163" s="25">
        <f t="shared" si="209"/>
        <v>11676.864271802402</v>
      </c>
      <c r="AF1163" s="25">
        <f>SUM($AD$8:AD1163)</f>
        <v>1172668.3818457772</v>
      </c>
      <c r="AG1163" s="25">
        <f>SUM($AE$8:AE1163)</f>
        <v>3370772.2098015812</v>
      </c>
      <c r="AH1163" s="25"/>
      <c r="AI1163" s="39">
        <f>SUM($AD$1031:AD1163)</f>
        <v>215722.45754621783</v>
      </c>
      <c r="AJ1163" s="39">
        <f>SUM($AE$1031:AE1163)</f>
        <v>629766.98350796779</v>
      </c>
      <c r="AK1163" s="39">
        <f t="shared" si="210"/>
        <v>151005.72028235247</v>
      </c>
    </row>
    <row r="1164" spans="2:37" x14ac:dyDescent="0.3">
      <c r="B1164" s="6" t="s">
        <v>53</v>
      </c>
      <c r="C1164" s="6">
        <v>1156</v>
      </c>
      <c r="D1164" s="6">
        <v>134</v>
      </c>
      <c r="E1164" s="12">
        <v>29.8</v>
      </c>
      <c r="F1164" s="17">
        <f t="shared" si="211"/>
        <v>1.2083333333333328</v>
      </c>
      <c r="G1164" s="17">
        <f t="shared" si="212"/>
        <v>4.3499999999999979</v>
      </c>
      <c r="S1164">
        <f t="shared" si="202"/>
        <v>0</v>
      </c>
      <c r="T1164">
        <f t="shared" si="203"/>
        <v>29.8</v>
      </c>
      <c r="U1164">
        <f t="shared" si="204"/>
        <v>8.2777777777777786</v>
      </c>
      <c r="W1164">
        <f t="shared" si="205"/>
        <v>1196.2499999999995</v>
      </c>
      <c r="X1164">
        <f t="shared" si="206"/>
        <v>135.9666</v>
      </c>
      <c r="Y1164">
        <f t="shared" si="207"/>
        <v>37.075472842786127</v>
      </c>
      <c r="Z1164">
        <f>Table1[[#This Row],[Accel (N)]]+Table1[[#This Row],[RR (N)]]+Table1[[#This Row],[Aero Drag (N)]]</f>
        <v>1369.2920728427857</v>
      </c>
      <c r="AA1164">
        <f>Table1[[#This Row],[Total (N)]]*((E1164/3.6)/1000)</f>
        <v>11.334695491865283</v>
      </c>
      <c r="AB1164">
        <f>Table1[[#This Row],[Power (kW)]]*1000</f>
        <v>11334.695491865283</v>
      </c>
      <c r="AC1164">
        <f>(Table1[[#This Row],[Power (kW)]]*1000)*D1164</f>
        <v>1518849.1959099479</v>
      </c>
      <c r="AD1164" s="25">
        <f t="shared" si="208"/>
        <v>0</v>
      </c>
      <c r="AE1164" s="25">
        <f t="shared" si="209"/>
        <v>11334.695491865283</v>
      </c>
      <c r="AF1164" s="25">
        <f>SUM($AD$8:AD1164)</f>
        <v>1172668.3818457772</v>
      </c>
      <c r="AG1164" s="25">
        <f>SUM($AE$8:AE1164)</f>
        <v>3382106.9052934465</v>
      </c>
      <c r="AH1164" s="25"/>
      <c r="AI1164" s="39">
        <f>SUM($AD$1031:AD1164)</f>
        <v>215722.45754621783</v>
      </c>
      <c r="AJ1164" s="39">
        <f>SUM($AE$1031:AE1164)</f>
        <v>641101.67899983306</v>
      </c>
      <c r="AK1164" s="39">
        <f t="shared" si="210"/>
        <v>151005.72028235247</v>
      </c>
    </row>
    <row r="1165" spans="2:37" x14ac:dyDescent="0.3">
      <c r="B1165" s="6" t="s">
        <v>53</v>
      </c>
      <c r="C1165" s="6">
        <v>1157</v>
      </c>
      <c r="D1165" s="6">
        <v>135</v>
      </c>
      <c r="E1165" s="12">
        <v>33.799999999999997</v>
      </c>
      <c r="F1165" s="17">
        <f t="shared" si="211"/>
        <v>1.166666666666667</v>
      </c>
      <c r="G1165" s="17">
        <f t="shared" si="212"/>
        <v>4.2000000000000011</v>
      </c>
      <c r="S1165">
        <f t="shared" si="202"/>
        <v>0</v>
      </c>
      <c r="T1165">
        <f t="shared" si="203"/>
        <v>33.799999999999997</v>
      </c>
      <c r="U1165">
        <f t="shared" si="204"/>
        <v>9.3888888888888875</v>
      </c>
      <c r="W1165">
        <f t="shared" si="205"/>
        <v>1155.0000000000002</v>
      </c>
      <c r="X1165">
        <f t="shared" si="206"/>
        <v>135.9666</v>
      </c>
      <c r="Y1165">
        <f t="shared" si="207"/>
        <v>47.696616362452772</v>
      </c>
      <c r="Z1165">
        <f>Table1[[#This Row],[Accel (N)]]+Table1[[#This Row],[RR (N)]]+Table1[[#This Row],[Aero Drag (N)]]</f>
        <v>1338.6632163624529</v>
      </c>
      <c r="AA1165">
        <f>Table1[[#This Row],[Total (N)]]*((E1165/3.6)/1000)</f>
        <v>12.568560198069695</v>
      </c>
      <c r="AB1165">
        <f>Table1[[#This Row],[Power (kW)]]*1000</f>
        <v>12568.560198069696</v>
      </c>
      <c r="AC1165">
        <f>(Table1[[#This Row],[Power (kW)]]*1000)*D1165</f>
        <v>1696755.6267394088</v>
      </c>
      <c r="AD1165" s="25">
        <f t="shared" si="208"/>
        <v>0</v>
      </c>
      <c r="AE1165" s="25">
        <f t="shared" si="209"/>
        <v>12568.560198069696</v>
      </c>
      <c r="AF1165" s="25">
        <f>SUM($AD$8:AD1165)</f>
        <v>1172668.3818457772</v>
      </c>
      <c r="AG1165" s="25">
        <f>SUM($AE$8:AE1165)</f>
        <v>3394675.465491516</v>
      </c>
      <c r="AH1165" s="25"/>
      <c r="AI1165" s="39">
        <f>SUM($AD$1031:AD1165)</f>
        <v>215722.45754621783</v>
      </c>
      <c r="AJ1165" s="39">
        <f>SUM($AE$1031:AE1165)</f>
        <v>653670.23919790273</v>
      </c>
      <c r="AK1165" s="39">
        <f t="shared" si="210"/>
        <v>151005.72028235247</v>
      </c>
    </row>
    <row r="1166" spans="2:37" x14ac:dyDescent="0.3">
      <c r="B1166" s="6" t="s">
        <v>53</v>
      </c>
      <c r="C1166" s="6">
        <v>1158</v>
      </c>
      <c r="D1166" s="6">
        <v>136</v>
      </c>
      <c r="E1166" s="12">
        <v>38.200000000000003</v>
      </c>
      <c r="F1166" s="17">
        <f t="shared" si="211"/>
        <v>1.3333333333333335</v>
      </c>
      <c r="G1166" s="17">
        <f t="shared" si="212"/>
        <v>4.8000000000000007</v>
      </c>
      <c r="S1166">
        <f t="shared" si="202"/>
        <v>0</v>
      </c>
      <c r="T1166">
        <f t="shared" si="203"/>
        <v>38.200000000000003</v>
      </c>
      <c r="U1166">
        <f t="shared" si="204"/>
        <v>10.611111111111112</v>
      </c>
      <c r="W1166">
        <f t="shared" si="205"/>
        <v>1320.0000000000002</v>
      </c>
      <c r="X1166">
        <f t="shared" si="206"/>
        <v>135.9666</v>
      </c>
      <c r="Y1166">
        <f t="shared" si="207"/>
        <v>60.922946028452806</v>
      </c>
      <c r="Z1166">
        <f>Table1[[#This Row],[Accel (N)]]+Table1[[#This Row],[RR (N)]]+Table1[[#This Row],[Aero Drag (N)]]</f>
        <v>1516.889546028453</v>
      </c>
      <c r="AA1166">
        <f>Table1[[#This Row],[Total (N)]]*((E1166/3.6)/1000)</f>
        <v>16.09588351619081</v>
      </c>
      <c r="AB1166">
        <f>Table1[[#This Row],[Power (kW)]]*1000</f>
        <v>16095.88351619081</v>
      </c>
      <c r="AC1166">
        <f>(Table1[[#This Row],[Power (kW)]]*1000)*D1166</f>
        <v>2189040.1582019501</v>
      </c>
      <c r="AD1166" s="25">
        <f t="shared" si="208"/>
        <v>0</v>
      </c>
      <c r="AE1166" s="25">
        <f t="shared" si="209"/>
        <v>16095.88351619081</v>
      </c>
      <c r="AF1166" s="25">
        <f>SUM($AD$8:AD1166)</f>
        <v>1172668.3818457772</v>
      </c>
      <c r="AG1166" s="25">
        <f>SUM($AE$8:AE1166)</f>
        <v>3410771.3490077071</v>
      </c>
      <c r="AH1166" s="25"/>
      <c r="AI1166" s="39">
        <f>SUM($AD$1031:AD1166)</f>
        <v>215722.45754621783</v>
      </c>
      <c r="AJ1166" s="39">
        <f>SUM($AE$1031:AE1166)</f>
        <v>669766.12271409354</v>
      </c>
      <c r="AK1166" s="39">
        <f t="shared" si="210"/>
        <v>151005.72028235247</v>
      </c>
    </row>
    <row r="1167" spans="2:37" x14ac:dyDescent="0.3">
      <c r="B1167" s="6" t="s">
        <v>53</v>
      </c>
      <c r="C1167" s="6">
        <v>1159</v>
      </c>
      <c r="D1167" s="6">
        <v>137</v>
      </c>
      <c r="E1167" s="12">
        <v>43.4</v>
      </c>
      <c r="F1167" s="17">
        <f t="shared" si="211"/>
        <v>1.4861111111111105</v>
      </c>
      <c r="G1167" s="17">
        <f t="shared" si="212"/>
        <v>5.3499999999999979</v>
      </c>
      <c r="S1167">
        <f t="shared" si="202"/>
        <v>0</v>
      </c>
      <c r="T1167">
        <f t="shared" si="203"/>
        <v>43.4</v>
      </c>
      <c r="U1167">
        <f t="shared" si="204"/>
        <v>12.055555555555555</v>
      </c>
      <c r="W1167">
        <f t="shared" si="205"/>
        <v>1471.2499999999993</v>
      </c>
      <c r="X1167">
        <f t="shared" si="206"/>
        <v>135.9666</v>
      </c>
      <c r="Y1167">
        <f t="shared" si="207"/>
        <v>78.638211823519441</v>
      </c>
      <c r="Z1167">
        <f>Table1[[#This Row],[Accel (N)]]+Table1[[#This Row],[RR (N)]]+Table1[[#This Row],[Aero Drag (N)]]</f>
        <v>1685.8548118235187</v>
      </c>
      <c r="AA1167">
        <f>Table1[[#This Row],[Total (N)]]*((E1167/3.6)/1000)</f>
        <v>20.323916342539086</v>
      </c>
      <c r="AB1167">
        <f>Table1[[#This Row],[Power (kW)]]*1000</f>
        <v>20323.916342539087</v>
      </c>
      <c r="AC1167">
        <f>(Table1[[#This Row],[Power (kW)]]*1000)*D1167</f>
        <v>2784376.538927855</v>
      </c>
      <c r="AD1167" s="25">
        <f t="shared" si="208"/>
        <v>0</v>
      </c>
      <c r="AE1167" s="25">
        <f t="shared" si="209"/>
        <v>20323.916342539087</v>
      </c>
      <c r="AF1167" s="25">
        <f>SUM($AD$8:AD1167)</f>
        <v>1172668.3818457772</v>
      </c>
      <c r="AG1167" s="25">
        <f>SUM($AE$8:AE1167)</f>
        <v>3431095.2653502463</v>
      </c>
      <c r="AH1167" s="25"/>
      <c r="AI1167" s="39">
        <f>SUM($AD$1031:AD1167)</f>
        <v>215722.45754621783</v>
      </c>
      <c r="AJ1167" s="39">
        <f>SUM($AE$1031:AE1167)</f>
        <v>690090.03905663267</v>
      </c>
      <c r="AK1167" s="39">
        <f t="shared" si="210"/>
        <v>151005.72028235247</v>
      </c>
    </row>
    <row r="1168" spans="2:37" x14ac:dyDescent="0.3">
      <c r="B1168" s="6" t="s">
        <v>53</v>
      </c>
      <c r="C1168" s="6">
        <v>1160</v>
      </c>
      <c r="D1168" s="6">
        <v>138</v>
      </c>
      <c r="E1168" s="12">
        <v>48.9</v>
      </c>
      <c r="F1168" s="17">
        <f t="shared" si="211"/>
        <v>1.4444444444444442</v>
      </c>
      <c r="G1168" s="17">
        <f t="shared" si="212"/>
        <v>5.1999999999999993</v>
      </c>
      <c r="S1168">
        <f t="shared" si="202"/>
        <v>0</v>
      </c>
      <c r="T1168">
        <f t="shared" si="203"/>
        <v>48.9</v>
      </c>
      <c r="U1168">
        <f t="shared" si="204"/>
        <v>13.583333333333332</v>
      </c>
      <c r="W1168">
        <f t="shared" si="205"/>
        <v>1429.9999999999998</v>
      </c>
      <c r="X1168">
        <f t="shared" si="206"/>
        <v>135.9666</v>
      </c>
      <c r="Y1168">
        <f t="shared" si="207"/>
        <v>99.832486618168744</v>
      </c>
      <c r="Z1168">
        <f>Table1[[#This Row],[Accel (N)]]+Table1[[#This Row],[RR (N)]]+Table1[[#This Row],[Aero Drag (N)]]</f>
        <v>1665.7990866181685</v>
      </c>
      <c r="AA1168">
        <f>Table1[[#This Row],[Total (N)]]*((E1168/3.6)/1000)</f>
        <v>22.62710425989679</v>
      </c>
      <c r="AB1168">
        <f>Table1[[#This Row],[Power (kW)]]*1000</f>
        <v>22627.104259896791</v>
      </c>
      <c r="AC1168">
        <f>(Table1[[#This Row],[Power (kW)]]*1000)*D1168</f>
        <v>3122540.3878657571</v>
      </c>
      <c r="AD1168" s="25">
        <f t="shared" si="208"/>
        <v>0</v>
      </c>
      <c r="AE1168" s="25">
        <f t="shared" si="209"/>
        <v>22627.104259896791</v>
      </c>
      <c r="AF1168" s="25">
        <f>SUM($AD$8:AD1168)</f>
        <v>1172668.3818457772</v>
      </c>
      <c r="AG1168" s="25">
        <f>SUM($AE$8:AE1168)</f>
        <v>3453722.3696101429</v>
      </c>
      <c r="AH1168" s="25"/>
      <c r="AI1168" s="39">
        <f>SUM($AD$1031:AD1168)</f>
        <v>215722.45754621783</v>
      </c>
      <c r="AJ1168" s="39">
        <f>SUM($AE$1031:AE1168)</f>
        <v>712717.14331652946</v>
      </c>
      <c r="AK1168" s="39">
        <f t="shared" si="210"/>
        <v>151005.72028235247</v>
      </c>
    </row>
    <row r="1169" spans="2:37" x14ac:dyDescent="0.3">
      <c r="B1169" s="6" t="s">
        <v>53</v>
      </c>
      <c r="C1169" s="6">
        <v>1161</v>
      </c>
      <c r="D1169" s="6">
        <v>139</v>
      </c>
      <c r="E1169" s="12">
        <v>53.8</v>
      </c>
      <c r="F1169" s="17">
        <f t="shared" si="211"/>
        <v>1.2361111111111109</v>
      </c>
      <c r="G1169" s="17">
        <f t="shared" si="212"/>
        <v>4.4499999999999993</v>
      </c>
      <c r="S1169">
        <f t="shared" si="202"/>
        <v>0</v>
      </c>
      <c r="T1169">
        <f t="shared" si="203"/>
        <v>53.8</v>
      </c>
      <c r="U1169">
        <f t="shared" si="204"/>
        <v>14.944444444444443</v>
      </c>
      <c r="W1169">
        <f t="shared" si="205"/>
        <v>1223.7499999999998</v>
      </c>
      <c r="X1169">
        <f t="shared" si="206"/>
        <v>135.9666</v>
      </c>
      <c r="Y1169">
        <f t="shared" si="207"/>
        <v>120.84222739411943</v>
      </c>
      <c r="Z1169">
        <f>Table1[[#This Row],[Accel (N)]]+Table1[[#This Row],[RR (N)]]+Table1[[#This Row],[Aero Drag (N)]]</f>
        <v>1480.5588273941191</v>
      </c>
      <c r="AA1169">
        <f>Table1[[#This Row],[Total (N)]]*((E1169/3.6)/1000)</f>
        <v>22.126129142723222</v>
      </c>
      <c r="AB1169">
        <f>Table1[[#This Row],[Power (kW)]]*1000</f>
        <v>22126.129142723221</v>
      </c>
      <c r="AC1169">
        <f>(Table1[[#This Row],[Power (kW)]]*1000)*D1169</f>
        <v>3075531.9508385276</v>
      </c>
      <c r="AD1169" s="25">
        <f t="shared" si="208"/>
        <v>0</v>
      </c>
      <c r="AE1169" s="25">
        <f t="shared" si="209"/>
        <v>22126.129142723221</v>
      </c>
      <c r="AF1169" s="25">
        <f>SUM($AD$8:AD1169)</f>
        <v>1172668.3818457772</v>
      </c>
      <c r="AG1169" s="25">
        <f>SUM($AE$8:AE1169)</f>
        <v>3475848.4987528659</v>
      </c>
      <c r="AH1169" s="25"/>
      <c r="AI1169" s="39">
        <f>SUM($AD$1031:AD1169)</f>
        <v>215722.45754621783</v>
      </c>
      <c r="AJ1169" s="39">
        <f>SUM($AE$1031:AE1169)</f>
        <v>734843.27245925274</v>
      </c>
      <c r="AK1169" s="39">
        <f t="shared" si="210"/>
        <v>151005.72028235247</v>
      </c>
    </row>
    <row r="1170" spans="2:37" x14ac:dyDescent="0.3">
      <c r="B1170" s="6" t="s">
        <v>53</v>
      </c>
      <c r="C1170" s="6">
        <v>1162</v>
      </c>
      <c r="D1170" s="6">
        <v>140</v>
      </c>
      <c r="E1170" s="12">
        <v>57.8</v>
      </c>
      <c r="F1170" s="17">
        <f t="shared" si="211"/>
        <v>1.0694444444444449</v>
      </c>
      <c r="G1170" s="17">
        <f t="shared" si="212"/>
        <v>3.8500000000000014</v>
      </c>
      <c r="S1170">
        <f t="shared" si="202"/>
        <v>0</v>
      </c>
      <c r="T1170">
        <f t="shared" si="203"/>
        <v>57.8</v>
      </c>
      <c r="U1170">
        <f t="shared" si="204"/>
        <v>16.055555555555554</v>
      </c>
      <c r="W1170">
        <f t="shared" si="205"/>
        <v>1058.7500000000005</v>
      </c>
      <c r="X1170">
        <f t="shared" si="206"/>
        <v>135.9666</v>
      </c>
      <c r="Y1170">
        <f t="shared" si="207"/>
        <v>139.47932828711942</v>
      </c>
      <c r="Z1170">
        <f>Table1[[#This Row],[Accel (N)]]+Table1[[#This Row],[RR (N)]]+Table1[[#This Row],[Aero Drag (N)]]</f>
        <v>1334.1959282871198</v>
      </c>
      <c r="AA1170">
        <f>Table1[[#This Row],[Total (N)]]*((E1170/3.6)/1000)</f>
        <v>21.421256848609865</v>
      </c>
      <c r="AB1170">
        <f>Table1[[#This Row],[Power (kW)]]*1000</f>
        <v>21421.256848609864</v>
      </c>
      <c r="AC1170">
        <f>(Table1[[#This Row],[Power (kW)]]*1000)*D1170</f>
        <v>2998975.9588053809</v>
      </c>
      <c r="AD1170" s="25">
        <f t="shared" si="208"/>
        <v>0</v>
      </c>
      <c r="AE1170" s="25">
        <f t="shared" si="209"/>
        <v>21421.256848609864</v>
      </c>
      <c r="AF1170" s="25">
        <f>SUM($AD$8:AD1170)</f>
        <v>1172668.3818457772</v>
      </c>
      <c r="AG1170" s="25">
        <f>SUM($AE$8:AE1170)</f>
        <v>3497269.7556014759</v>
      </c>
      <c r="AH1170" s="25"/>
      <c r="AI1170" s="39">
        <f>SUM($AD$1031:AD1170)</f>
        <v>215722.45754621783</v>
      </c>
      <c r="AJ1170" s="39">
        <f>SUM($AE$1031:AE1170)</f>
        <v>756264.52930786263</v>
      </c>
      <c r="AK1170" s="39">
        <f t="shared" si="210"/>
        <v>151005.72028235247</v>
      </c>
    </row>
    <row r="1171" spans="2:37" x14ac:dyDescent="0.3">
      <c r="B1171" s="6" t="s">
        <v>53</v>
      </c>
      <c r="C1171" s="6">
        <v>1163</v>
      </c>
      <c r="D1171" s="6">
        <v>141</v>
      </c>
      <c r="E1171" s="12">
        <v>61.5</v>
      </c>
      <c r="F1171" s="17">
        <f t="shared" si="211"/>
        <v>1.0000000000000004</v>
      </c>
      <c r="G1171" s="17">
        <f t="shared" si="212"/>
        <v>3.6000000000000014</v>
      </c>
      <c r="S1171">
        <f t="shared" si="202"/>
        <v>0</v>
      </c>
      <c r="T1171">
        <f t="shared" si="203"/>
        <v>61.5</v>
      </c>
      <c r="U1171">
        <f t="shared" si="204"/>
        <v>17.083333333333332</v>
      </c>
      <c r="W1171">
        <f t="shared" si="205"/>
        <v>990.00000000000045</v>
      </c>
      <c r="X1171">
        <f t="shared" si="206"/>
        <v>135.9666</v>
      </c>
      <c r="Y1171">
        <f t="shared" si="207"/>
        <v>157.90809778796873</v>
      </c>
      <c r="Z1171">
        <f>Table1[[#This Row],[Accel (N)]]+Table1[[#This Row],[RR (N)]]+Table1[[#This Row],[Aero Drag (N)]]</f>
        <v>1283.8746977879691</v>
      </c>
      <c r="AA1171">
        <f>Table1[[#This Row],[Total (N)]]*((E1171/3.6)/1000)</f>
        <v>21.932859420544471</v>
      </c>
      <c r="AB1171">
        <f>Table1[[#This Row],[Power (kW)]]*1000</f>
        <v>21932.859420544472</v>
      </c>
      <c r="AC1171">
        <f>(Table1[[#This Row],[Power (kW)]]*1000)*D1171</f>
        <v>3092533.1782967704</v>
      </c>
      <c r="AD1171" s="25">
        <f t="shared" si="208"/>
        <v>0</v>
      </c>
      <c r="AE1171" s="25">
        <f t="shared" si="209"/>
        <v>21932.859420544472</v>
      </c>
      <c r="AF1171" s="25">
        <f>SUM($AD$8:AD1171)</f>
        <v>1172668.3818457772</v>
      </c>
      <c r="AG1171" s="25">
        <f>SUM($AE$8:AE1171)</f>
        <v>3519202.6150220204</v>
      </c>
      <c r="AH1171" s="25"/>
      <c r="AI1171" s="39">
        <f>SUM($AD$1031:AD1171)</f>
        <v>215722.45754621783</v>
      </c>
      <c r="AJ1171" s="39">
        <f>SUM($AE$1031:AE1171)</f>
        <v>778197.3887284071</v>
      </c>
      <c r="AK1171" s="39">
        <f t="shared" si="210"/>
        <v>151005.72028235247</v>
      </c>
    </row>
    <row r="1172" spans="2:37" x14ac:dyDescent="0.3">
      <c r="B1172" s="6" t="s">
        <v>53</v>
      </c>
      <c r="C1172" s="6">
        <v>1164</v>
      </c>
      <c r="D1172" s="6">
        <v>142</v>
      </c>
      <c r="E1172" s="12">
        <v>65</v>
      </c>
      <c r="F1172" s="17">
        <f t="shared" si="211"/>
        <v>0.95833333333333415</v>
      </c>
      <c r="G1172" s="17">
        <f t="shared" si="212"/>
        <v>3.4500000000000028</v>
      </c>
      <c r="S1172">
        <f t="shared" si="202"/>
        <v>0</v>
      </c>
      <c r="T1172">
        <f t="shared" si="203"/>
        <v>65</v>
      </c>
      <c r="U1172">
        <f t="shared" si="204"/>
        <v>18.055555555555554</v>
      </c>
      <c r="W1172">
        <f t="shared" si="205"/>
        <v>948.7500000000008</v>
      </c>
      <c r="X1172">
        <f t="shared" si="206"/>
        <v>135.9666</v>
      </c>
      <c r="Y1172">
        <f t="shared" si="207"/>
        <v>176.39281199131943</v>
      </c>
      <c r="Z1172">
        <f>Table1[[#This Row],[Accel (N)]]+Table1[[#This Row],[RR (N)]]+Table1[[#This Row],[Aero Drag (N)]]</f>
        <v>1261.1094119913203</v>
      </c>
      <c r="AA1172">
        <f>Table1[[#This Row],[Total (N)]]*((E1172/3.6)/1000)</f>
        <v>22.770031049843279</v>
      </c>
      <c r="AB1172">
        <f>Table1[[#This Row],[Power (kW)]]*1000</f>
        <v>22770.031049843281</v>
      </c>
      <c r="AC1172">
        <f>(Table1[[#This Row],[Power (kW)]]*1000)*D1172</f>
        <v>3233344.4090777459</v>
      </c>
      <c r="AD1172" s="25">
        <f t="shared" si="208"/>
        <v>0</v>
      </c>
      <c r="AE1172" s="25">
        <f t="shared" si="209"/>
        <v>22770.031049843281</v>
      </c>
      <c r="AF1172" s="25">
        <f>SUM($AD$8:AD1172)</f>
        <v>1172668.3818457772</v>
      </c>
      <c r="AG1172" s="25">
        <f>SUM($AE$8:AE1172)</f>
        <v>3541972.6460718638</v>
      </c>
      <c r="AH1172" s="25"/>
      <c r="AI1172" s="39">
        <f>SUM($AD$1031:AD1172)</f>
        <v>215722.45754621783</v>
      </c>
      <c r="AJ1172" s="39">
        <f>SUM($AE$1031:AE1172)</f>
        <v>800967.41977825039</v>
      </c>
      <c r="AK1172" s="39">
        <f t="shared" si="210"/>
        <v>151005.72028235247</v>
      </c>
    </row>
    <row r="1173" spans="2:37" x14ac:dyDescent="0.3">
      <c r="B1173" s="6" t="s">
        <v>53</v>
      </c>
      <c r="C1173" s="6">
        <v>1165</v>
      </c>
      <c r="D1173" s="6">
        <v>143</v>
      </c>
      <c r="E1173" s="12">
        <v>68.400000000000006</v>
      </c>
      <c r="F1173" s="17">
        <f t="shared" si="211"/>
        <v>0.91666666666666585</v>
      </c>
      <c r="G1173" s="17">
        <f t="shared" si="212"/>
        <v>3.2999999999999972</v>
      </c>
      <c r="S1173">
        <f t="shared" si="202"/>
        <v>0</v>
      </c>
      <c r="T1173">
        <f t="shared" si="203"/>
        <v>68.400000000000006</v>
      </c>
      <c r="U1173">
        <f t="shared" si="204"/>
        <v>19</v>
      </c>
      <c r="W1173">
        <f t="shared" si="205"/>
        <v>907.4999999999992</v>
      </c>
      <c r="X1173">
        <f t="shared" si="206"/>
        <v>135.9666</v>
      </c>
      <c r="Y1173">
        <f t="shared" si="207"/>
        <v>195.32884129470003</v>
      </c>
      <c r="Z1173">
        <f>Table1[[#This Row],[Accel (N)]]+Table1[[#This Row],[RR (N)]]+Table1[[#This Row],[Aero Drag (N)]]</f>
        <v>1238.7954412946992</v>
      </c>
      <c r="AA1173">
        <f>Table1[[#This Row],[Total (N)]]*((E1173/3.6)/1000)</f>
        <v>23.537113384599284</v>
      </c>
      <c r="AB1173">
        <f>Table1[[#This Row],[Power (kW)]]*1000</f>
        <v>23537.113384599284</v>
      </c>
      <c r="AC1173">
        <f>(Table1[[#This Row],[Power (kW)]]*1000)*D1173</f>
        <v>3365807.2139976975</v>
      </c>
      <c r="AD1173" s="25">
        <f t="shared" si="208"/>
        <v>0</v>
      </c>
      <c r="AE1173" s="25">
        <f t="shared" si="209"/>
        <v>23537.113384599284</v>
      </c>
      <c r="AF1173" s="25">
        <f>SUM($AD$8:AD1173)</f>
        <v>1172668.3818457772</v>
      </c>
      <c r="AG1173" s="25">
        <f>SUM($AE$8:AE1173)</f>
        <v>3565509.7594564632</v>
      </c>
      <c r="AH1173" s="25"/>
      <c r="AI1173" s="39">
        <f>SUM($AD$1031:AD1173)</f>
        <v>215722.45754621783</v>
      </c>
      <c r="AJ1173" s="39">
        <f>SUM($AE$1031:AE1173)</f>
        <v>824504.53316284972</v>
      </c>
      <c r="AK1173" s="39">
        <f t="shared" si="210"/>
        <v>151005.72028235247</v>
      </c>
    </row>
    <row r="1174" spans="2:37" x14ac:dyDescent="0.3">
      <c r="B1174" s="6" t="s">
        <v>53</v>
      </c>
      <c r="C1174" s="6">
        <v>1166</v>
      </c>
      <c r="D1174" s="6">
        <v>144</v>
      </c>
      <c r="E1174" s="12">
        <v>71.599999999999994</v>
      </c>
      <c r="F1174" s="17">
        <f t="shared" si="211"/>
        <v>0.63888888888888806</v>
      </c>
      <c r="G1174" s="17">
        <f t="shared" si="212"/>
        <v>2.2999999999999972</v>
      </c>
      <c r="S1174">
        <f t="shared" si="202"/>
        <v>0</v>
      </c>
      <c r="T1174">
        <f t="shared" si="203"/>
        <v>71.599999999999994</v>
      </c>
      <c r="U1174">
        <f t="shared" si="204"/>
        <v>19.888888888888886</v>
      </c>
      <c r="W1174">
        <f t="shared" si="205"/>
        <v>632.4999999999992</v>
      </c>
      <c r="X1174">
        <f t="shared" si="206"/>
        <v>135.9666</v>
      </c>
      <c r="Y1174">
        <f t="shared" si="207"/>
        <v>214.03274183247774</v>
      </c>
      <c r="Z1174">
        <f>Table1[[#This Row],[Accel (N)]]+Table1[[#This Row],[RR (N)]]+Table1[[#This Row],[Aero Drag (N)]]</f>
        <v>982.49934183247694</v>
      </c>
      <c r="AA1174">
        <f>Table1[[#This Row],[Total (N)]]*((E1174/3.6)/1000)</f>
        <v>19.540820243112595</v>
      </c>
      <c r="AB1174">
        <f>Table1[[#This Row],[Power (kW)]]*1000</f>
        <v>19540.820243112594</v>
      </c>
      <c r="AC1174">
        <f>(Table1[[#This Row],[Power (kW)]]*1000)*D1174</f>
        <v>2813878.1150082136</v>
      </c>
      <c r="AD1174" s="25">
        <f t="shared" si="208"/>
        <v>0</v>
      </c>
      <c r="AE1174" s="25">
        <f t="shared" si="209"/>
        <v>19540.820243112594</v>
      </c>
      <c r="AF1174" s="25">
        <f>SUM($AD$8:AD1174)</f>
        <v>1172668.3818457772</v>
      </c>
      <c r="AG1174" s="25">
        <f>SUM($AE$8:AE1174)</f>
        <v>3585050.5796995759</v>
      </c>
      <c r="AH1174" s="25"/>
      <c r="AI1174" s="39">
        <f>SUM($AD$1031:AD1174)</f>
        <v>215722.45754621783</v>
      </c>
      <c r="AJ1174" s="39">
        <f>SUM($AE$1031:AE1174)</f>
        <v>844045.35340596235</v>
      </c>
      <c r="AK1174" s="39">
        <f t="shared" si="210"/>
        <v>151005.72028235247</v>
      </c>
    </row>
    <row r="1175" spans="2:37" x14ac:dyDescent="0.3">
      <c r="B1175" s="6" t="s">
        <v>53</v>
      </c>
      <c r="C1175" s="6">
        <v>1167</v>
      </c>
      <c r="D1175" s="6">
        <v>145</v>
      </c>
      <c r="E1175" s="12">
        <v>73</v>
      </c>
      <c r="F1175" s="17">
        <f t="shared" si="211"/>
        <v>0.37500000000000039</v>
      </c>
      <c r="G1175" s="17">
        <f t="shared" si="212"/>
        <v>1.3500000000000014</v>
      </c>
      <c r="S1175">
        <f t="shared" si="202"/>
        <v>0</v>
      </c>
      <c r="T1175">
        <f t="shared" si="203"/>
        <v>73</v>
      </c>
      <c r="U1175">
        <f t="shared" si="204"/>
        <v>20.277777777777779</v>
      </c>
      <c r="W1175">
        <f t="shared" si="205"/>
        <v>371.2500000000004</v>
      </c>
      <c r="X1175">
        <f t="shared" si="206"/>
        <v>135.9666</v>
      </c>
      <c r="Y1175">
        <f t="shared" si="207"/>
        <v>222.48456688798615</v>
      </c>
      <c r="Z1175">
        <f>Table1[[#This Row],[Accel (N)]]+Table1[[#This Row],[RR (N)]]+Table1[[#This Row],[Aero Drag (N)]]</f>
        <v>729.70116688798657</v>
      </c>
      <c r="AA1175">
        <f>Table1[[#This Row],[Total (N)]]*((E1175/3.6)/1000)</f>
        <v>14.79671810633973</v>
      </c>
      <c r="AB1175">
        <f>Table1[[#This Row],[Power (kW)]]*1000</f>
        <v>14796.718106339729</v>
      </c>
      <c r="AC1175">
        <f>(Table1[[#This Row],[Power (kW)]]*1000)*D1175</f>
        <v>2145524.1254192609</v>
      </c>
      <c r="AD1175" s="25">
        <f t="shared" si="208"/>
        <v>0</v>
      </c>
      <c r="AE1175" s="25">
        <f t="shared" si="209"/>
        <v>14796.718106339729</v>
      </c>
      <c r="AF1175" s="25">
        <f>SUM($AD$8:AD1175)</f>
        <v>1172668.3818457772</v>
      </c>
      <c r="AG1175" s="25">
        <f>SUM($AE$8:AE1175)</f>
        <v>3599847.2978059156</v>
      </c>
      <c r="AH1175" s="25"/>
      <c r="AI1175" s="39">
        <f>SUM($AD$1031:AD1175)</f>
        <v>215722.45754621783</v>
      </c>
      <c r="AJ1175" s="39">
        <f>SUM($AE$1031:AE1175)</f>
        <v>858842.07151230203</v>
      </c>
      <c r="AK1175" s="39">
        <f t="shared" si="210"/>
        <v>151005.72028235247</v>
      </c>
    </row>
    <row r="1176" spans="2:37" x14ac:dyDescent="0.3">
      <c r="B1176" s="6" t="s">
        <v>53</v>
      </c>
      <c r="C1176" s="6">
        <v>1168</v>
      </c>
      <c r="D1176" s="6">
        <v>146</v>
      </c>
      <c r="E1176" s="12">
        <v>74.3</v>
      </c>
      <c r="F1176" s="17">
        <f t="shared" si="211"/>
        <v>0.44444444444444481</v>
      </c>
      <c r="G1176" s="17">
        <f t="shared" si="212"/>
        <v>1.6000000000000014</v>
      </c>
      <c r="S1176">
        <f t="shared" si="202"/>
        <v>0</v>
      </c>
      <c r="T1176">
        <f t="shared" si="203"/>
        <v>74.3</v>
      </c>
      <c r="U1176">
        <f t="shared" si="204"/>
        <v>20.638888888888889</v>
      </c>
      <c r="W1176">
        <f t="shared" si="205"/>
        <v>440.00000000000034</v>
      </c>
      <c r="X1176">
        <f t="shared" si="206"/>
        <v>135.9666</v>
      </c>
      <c r="Y1176">
        <f t="shared" si="207"/>
        <v>230.47923187454657</v>
      </c>
      <c r="Z1176">
        <f>Table1[[#This Row],[Accel (N)]]+Table1[[#This Row],[RR (N)]]+Table1[[#This Row],[Aero Drag (N)]]</f>
        <v>806.44583187454691</v>
      </c>
      <c r="AA1176">
        <f>Table1[[#This Row],[Total (N)]]*((E1176/3.6)/1000)</f>
        <v>16.644145918966345</v>
      </c>
      <c r="AB1176">
        <f>Table1[[#This Row],[Power (kW)]]*1000</f>
        <v>16644.145918966344</v>
      </c>
      <c r="AC1176">
        <f>(Table1[[#This Row],[Power (kW)]]*1000)*D1176</f>
        <v>2430045.3041690863</v>
      </c>
      <c r="AD1176" s="25">
        <f t="shared" si="208"/>
        <v>0</v>
      </c>
      <c r="AE1176" s="25">
        <f t="shared" si="209"/>
        <v>16644.145918966344</v>
      </c>
      <c r="AF1176" s="25">
        <f>SUM($AD$8:AD1176)</f>
        <v>1172668.3818457772</v>
      </c>
      <c r="AG1176" s="25">
        <f>SUM($AE$8:AE1176)</f>
        <v>3616491.4437248819</v>
      </c>
      <c r="AH1176" s="25"/>
      <c r="AI1176" s="39">
        <f>SUM($AD$1031:AD1176)</f>
        <v>215722.45754621783</v>
      </c>
      <c r="AJ1176" s="39">
        <f>SUM($AE$1031:AE1176)</f>
        <v>875486.21743126842</v>
      </c>
      <c r="AK1176" s="39">
        <f t="shared" si="210"/>
        <v>151005.72028235247</v>
      </c>
    </row>
    <row r="1177" spans="2:37" x14ac:dyDescent="0.3">
      <c r="B1177" s="6" t="s">
        <v>53</v>
      </c>
      <c r="C1177" s="6">
        <v>1169</v>
      </c>
      <c r="D1177" s="6">
        <v>147</v>
      </c>
      <c r="E1177" s="12">
        <v>76.2</v>
      </c>
      <c r="F1177" s="17">
        <f t="shared" si="211"/>
        <v>0.50000000000000122</v>
      </c>
      <c r="G1177" s="17">
        <f t="shared" si="212"/>
        <v>1.8000000000000043</v>
      </c>
      <c r="S1177">
        <f t="shared" si="202"/>
        <v>0</v>
      </c>
      <c r="T1177">
        <f t="shared" si="203"/>
        <v>76.2</v>
      </c>
      <c r="U1177">
        <f t="shared" si="204"/>
        <v>21.166666666666668</v>
      </c>
      <c r="W1177">
        <f t="shared" si="205"/>
        <v>495.00000000000119</v>
      </c>
      <c r="X1177">
        <f t="shared" si="206"/>
        <v>135.9666</v>
      </c>
      <c r="Y1177">
        <f t="shared" si="207"/>
        <v>242.41758088967507</v>
      </c>
      <c r="Z1177">
        <f>Table1[[#This Row],[Accel (N)]]+Table1[[#This Row],[RR (N)]]+Table1[[#This Row],[Aero Drag (N)]]</f>
        <v>873.38418088967626</v>
      </c>
      <c r="AA1177">
        <f>Table1[[#This Row],[Total (N)]]*((E1177/3.6)/1000)</f>
        <v>18.486631828831481</v>
      </c>
      <c r="AB1177">
        <f>Table1[[#This Row],[Power (kW)]]*1000</f>
        <v>18486.63182883148</v>
      </c>
      <c r="AC1177">
        <f>(Table1[[#This Row],[Power (kW)]]*1000)*D1177</f>
        <v>2717534.8788382276</v>
      </c>
      <c r="AD1177" s="25">
        <f t="shared" si="208"/>
        <v>0</v>
      </c>
      <c r="AE1177" s="25">
        <f t="shared" si="209"/>
        <v>18486.63182883148</v>
      </c>
      <c r="AF1177" s="25">
        <f>SUM($AD$8:AD1177)</f>
        <v>1172668.3818457772</v>
      </c>
      <c r="AG1177" s="25">
        <f>SUM($AE$8:AE1177)</f>
        <v>3634978.0755537134</v>
      </c>
      <c r="AH1177" s="25"/>
      <c r="AI1177" s="39">
        <f>SUM($AD$1031:AD1177)</f>
        <v>215722.45754621783</v>
      </c>
      <c r="AJ1177" s="39">
        <f>SUM($AE$1031:AE1177)</f>
        <v>893972.84926009993</v>
      </c>
      <c r="AK1177" s="39">
        <f t="shared" si="210"/>
        <v>151005.72028235247</v>
      </c>
    </row>
    <row r="1178" spans="2:37" x14ac:dyDescent="0.3">
      <c r="B1178" s="6" t="s">
        <v>53</v>
      </c>
      <c r="C1178" s="6">
        <v>1170</v>
      </c>
      <c r="D1178" s="6">
        <v>148</v>
      </c>
      <c r="E1178" s="12">
        <v>77.900000000000006</v>
      </c>
      <c r="F1178" s="17">
        <f t="shared" si="211"/>
        <v>0.45833333333333293</v>
      </c>
      <c r="G1178" s="17">
        <f t="shared" si="212"/>
        <v>1.6499999999999986</v>
      </c>
      <c r="S1178">
        <f t="shared" si="202"/>
        <v>0</v>
      </c>
      <c r="T1178">
        <f t="shared" si="203"/>
        <v>77.900000000000006</v>
      </c>
      <c r="U1178">
        <f t="shared" si="204"/>
        <v>21.638888888888889</v>
      </c>
      <c r="W1178">
        <f t="shared" si="205"/>
        <v>453.7499999999996</v>
      </c>
      <c r="X1178">
        <f t="shared" si="206"/>
        <v>135.9666</v>
      </c>
      <c r="Y1178">
        <f t="shared" si="207"/>
        <v>253.35477022869659</v>
      </c>
      <c r="Z1178">
        <f>Table1[[#This Row],[Accel (N)]]+Table1[[#This Row],[RR (N)]]+Table1[[#This Row],[Aero Drag (N)]]</f>
        <v>843.0713702286962</v>
      </c>
      <c r="AA1178">
        <f>Table1[[#This Row],[Total (N)]]*((E1178/3.6)/1000)</f>
        <v>18.243127705782065</v>
      </c>
      <c r="AB1178">
        <f>Table1[[#This Row],[Power (kW)]]*1000</f>
        <v>18243.127705782066</v>
      </c>
      <c r="AC1178">
        <f>(Table1[[#This Row],[Power (kW)]]*1000)*D1178</f>
        <v>2699982.9004557459</v>
      </c>
      <c r="AD1178" s="25">
        <f t="shared" si="208"/>
        <v>0</v>
      </c>
      <c r="AE1178" s="25">
        <f t="shared" si="209"/>
        <v>18243.127705782066</v>
      </c>
      <c r="AF1178" s="25">
        <f>SUM($AD$8:AD1178)</f>
        <v>1172668.3818457772</v>
      </c>
      <c r="AG1178" s="25">
        <f>SUM($AE$8:AE1178)</f>
        <v>3653221.2032594956</v>
      </c>
      <c r="AH1178" s="25"/>
      <c r="AI1178" s="39">
        <f>SUM($AD$1031:AD1178)</f>
        <v>215722.45754621783</v>
      </c>
      <c r="AJ1178" s="39">
        <f>SUM($AE$1031:AE1178)</f>
        <v>912215.976965882</v>
      </c>
      <c r="AK1178" s="39">
        <f t="shared" si="210"/>
        <v>151005.72028235247</v>
      </c>
    </row>
    <row r="1179" spans="2:37" x14ac:dyDescent="0.3">
      <c r="B1179" s="6" t="s">
        <v>53</v>
      </c>
      <c r="C1179" s="6">
        <v>1171</v>
      </c>
      <c r="D1179" s="6">
        <v>149</v>
      </c>
      <c r="E1179" s="12">
        <v>79.5</v>
      </c>
      <c r="F1179" s="17">
        <f t="shared" si="211"/>
        <v>0.43055555555555475</v>
      </c>
      <c r="G1179" s="17">
        <f t="shared" si="212"/>
        <v>1.5499999999999972</v>
      </c>
      <c r="S1179">
        <f t="shared" si="202"/>
        <v>0</v>
      </c>
      <c r="T1179">
        <f t="shared" si="203"/>
        <v>79.5</v>
      </c>
      <c r="U1179">
        <f t="shared" si="204"/>
        <v>22.083333333333332</v>
      </c>
      <c r="W1179">
        <f t="shared" si="205"/>
        <v>426.2499999999992</v>
      </c>
      <c r="X1179">
        <f t="shared" si="206"/>
        <v>135.9666</v>
      </c>
      <c r="Y1179">
        <f t="shared" si="207"/>
        <v>263.8690343167188</v>
      </c>
      <c r="Z1179">
        <f>Table1[[#This Row],[Accel (N)]]+Table1[[#This Row],[RR (N)]]+Table1[[#This Row],[Aero Drag (N)]]</f>
        <v>826.08563431671791</v>
      </c>
      <c r="AA1179">
        <f>Table1[[#This Row],[Total (N)]]*((E1179/3.6)/1000)</f>
        <v>18.242724424494188</v>
      </c>
      <c r="AB1179">
        <f>Table1[[#This Row],[Power (kW)]]*1000</f>
        <v>18242.724424494187</v>
      </c>
      <c r="AC1179">
        <f>(Table1[[#This Row],[Power (kW)]]*1000)*D1179</f>
        <v>2718165.9392496338</v>
      </c>
      <c r="AD1179" s="25">
        <f t="shared" si="208"/>
        <v>0</v>
      </c>
      <c r="AE1179" s="25">
        <f t="shared" si="209"/>
        <v>18242.724424494187</v>
      </c>
      <c r="AF1179" s="25">
        <f>SUM($AD$8:AD1179)</f>
        <v>1172668.3818457772</v>
      </c>
      <c r="AG1179" s="25">
        <f>SUM($AE$8:AE1179)</f>
        <v>3671463.9276839895</v>
      </c>
      <c r="AH1179" s="25"/>
      <c r="AI1179" s="39">
        <f>SUM($AD$1031:AD1179)</f>
        <v>215722.45754621783</v>
      </c>
      <c r="AJ1179" s="39">
        <f>SUM($AE$1031:AE1179)</f>
        <v>930458.7013903762</v>
      </c>
      <c r="AK1179" s="39">
        <f t="shared" si="210"/>
        <v>151005.72028235247</v>
      </c>
    </row>
    <row r="1180" spans="2:37" x14ac:dyDescent="0.3">
      <c r="B1180" s="6" t="s">
        <v>53</v>
      </c>
      <c r="C1180" s="6">
        <v>1172</v>
      </c>
      <c r="D1180" s="6">
        <v>150</v>
      </c>
      <c r="E1180" s="12">
        <v>81</v>
      </c>
      <c r="F1180" s="17">
        <f t="shared" si="211"/>
        <v>0.38888888888888851</v>
      </c>
      <c r="G1180" s="17">
        <f t="shared" si="212"/>
        <v>1.3999999999999986</v>
      </c>
      <c r="S1180">
        <f t="shared" si="202"/>
        <v>0</v>
      </c>
      <c r="T1180">
        <f t="shared" si="203"/>
        <v>81</v>
      </c>
      <c r="U1180">
        <f t="shared" si="204"/>
        <v>22.5</v>
      </c>
      <c r="W1180">
        <f t="shared" si="205"/>
        <v>384.9999999999996</v>
      </c>
      <c r="X1180">
        <f t="shared" si="206"/>
        <v>135.9666</v>
      </c>
      <c r="Y1180">
        <f t="shared" si="207"/>
        <v>273.92029336687506</v>
      </c>
      <c r="Z1180">
        <f>Table1[[#This Row],[Accel (N)]]+Table1[[#This Row],[RR (N)]]+Table1[[#This Row],[Aero Drag (N)]]</f>
        <v>794.88689336687469</v>
      </c>
      <c r="AA1180">
        <f>Table1[[#This Row],[Total (N)]]*((E1180/3.6)/1000)</f>
        <v>17.884955100754681</v>
      </c>
      <c r="AB1180">
        <f>Table1[[#This Row],[Power (kW)]]*1000</f>
        <v>17884.95510075468</v>
      </c>
      <c r="AC1180">
        <f>(Table1[[#This Row],[Power (kW)]]*1000)*D1180</f>
        <v>2682743.2651132019</v>
      </c>
      <c r="AD1180" s="25">
        <f t="shared" si="208"/>
        <v>0</v>
      </c>
      <c r="AE1180" s="25">
        <f t="shared" si="209"/>
        <v>17884.95510075468</v>
      </c>
      <c r="AF1180" s="25">
        <f>SUM($AD$8:AD1180)</f>
        <v>1172668.3818457772</v>
      </c>
      <c r="AG1180" s="25">
        <f>SUM($AE$8:AE1180)</f>
        <v>3689348.8827847443</v>
      </c>
      <c r="AH1180" s="25"/>
      <c r="AI1180" s="39">
        <f>SUM($AD$1031:AD1180)</f>
        <v>215722.45754621783</v>
      </c>
      <c r="AJ1180" s="39">
        <f>SUM($AE$1031:AE1180)</f>
        <v>948343.65649113082</v>
      </c>
      <c r="AK1180" s="39">
        <f t="shared" si="210"/>
        <v>151005.72028235247</v>
      </c>
    </row>
    <row r="1181" spans="2:37" x14ac:dyDescent="0.3">
      <c r="B1181" s="6" t="s">
        <v>53</v>
      </c>
      <c r="C1181" s="6">
        <v>1173</v>
      </c>
      <c r="D1181" s="6">
        <v>151</v>
      </c>
      <c r="E1181" s="12">
        <v>82.3</v>
      </c>
      <c r="F1181" s="17">
        <f t="shared" si="211"/>
        <v>0.34722222222222221</v>
      </c>
      <c r="G1181" s="17">
        <f t="shared" si="212"/>
        <v>1.25</v>
      </c>
      <c r="S1181">
        <f t="shared" si="202"/>
        <v>0</v>
      </c>
      <c r="T1181">
        <f t="shared" si="203"/>
        <v>82.3</v>
      </c>
      <c r="U1181">
        <f t="shared" si="204"/>
        <v>22.861111111111111</v>
      </c>
      <c r="W1181">
        <f t="shared" si="205"/>
        <v>343.75</v>
      </c>
      <c r="X1181">
        <f t="shared" si="206"/>
        <v>135.9666</v>
      </c>
      <c r="Y1181">
        <f t="shared" si="207"/>
        <v>282.78335373554654</v>
      </c>
      <c r="Z1181">
        <f>Table1[[#This Row],[Accel (N)]]+Table1[[#This Row],[RR (N)]]+Table1[[#This Row],[Aero Drag (N)]]</f>
        <v>762.49995373554657</v>
      </c>
      <c r="AA1181">
        <f>Table1[[#This Row],[Total (N)]]*((E1181/3.6)/1000)</f>
        <v>17.431596164565409</v>
      </c>
      <c r="AB1181">
        <f>Table1[[#This Row],[Power (kW)]]*1000</f>
        <v>17431.59616456541</v>
      </c>
      <c r="AC1181">
        <f>(Table1[[#This Row],[Power (kW)]]*1000)*D1181</f>
        <v>2632171.0208493769</v>
      </c>
      <c r="AD1181" s="25">
        <f t="shared" si="208"/>
        <v>0</v>
      </c>
      <c r="AE1181" s="25">
        <f t="shared" si="209"/>
        <v>17431.59616456541</v>
      </c>
      <c r="AF1181" s="25">
        <f>SUM($AD$8:AD1181)</f>
        <v>1172668.3818457772</v>
      </c>
      <c r="AG1181" s="25">
        <f>SUM($AE$8:AE1181)</f>
        <v>3706780.4789493098</v>
      </c>
      <c r="AH1181" s="25"/>
      <c r="AI1181" s="39">
        <f>SUM($AD$1031:AD1181)</f>
        <v>215722.45754621783</v>
      </c>
      <c r="AJ1181" s="39">
        <f>SUM($AE$1031:AE1181)</f>
        <v>965775.25265569624</v>
      </c>
      <c r="AK1181" s="39">
        <f t="shared" si="210"/>
        <v>151005.72028235247</v>
      </c>
    </row>
    <row r="1182" spans="2:37" x14ac:dyDescent="0.3">
      <c r="B1182" s="6" t="s">
        <v>53</v>
      </c>
      <c r="C1182" s="6">
        <v>1174</v>
      </c>
      <c r="D1182" s="6">
        <v>152</v>
      </c>
      <c r="E1182" s="12">
        <v>83.5</v>
      </c>
      <c r="F1182" s="17">
        <f t="shared" si="211"/>
        <v>0.31944444444444403</v>
      </c>
      <c r="G1182" s="17">
        <f t="shared" si="212"/>
        <v>1.1499999999999986</v>
      </c>
      <c r="S1182">
        <f t="shared" si="202"/>
        <v>0</v>
      </c>
      <c r="T1182">
        <f t="shared" si="203"/>
        <v>83.5</v>
      </c>
      <c r="U1182">
        <f t="shared" si="204"/>
        <v>23.194444444444443</v>
      </c>
      <c r="W1182">
        <f t="shared" si="205"/>
        <v>316.2499999999996</v>
      </c>
      <c r="X1182">
        <f t="shared" si="206"/>
        <v>135.9666</v>
      </c>
      <c r="Y1182">
        <f t="shared" si="207"/>
        <v>291.08988956366318</v>
      </c>
      <c r="Z1182">
        <f>Table1[[#This Row],[Accel (N)]]+Table1[[#This Row],[RR (N)]]+Table1[[#This Row],[Aero Drag (N)]]</f>
        <v>743.30648956366281</v>
      </c>
      <c r="AA1182">
        <f>Table1[[#This Row],[Total (N)]]*((E1182/3.6)/1000)</f>
        <v>17.240581077379399</v>
      </c>
      <c r="AB1182">
        <f>Table1[[#This Row],[Power (kW)]]*1000</f>
        <v>17240.5810773794</v>
      </c>
      <c r="AC1182">
        <f>(Table1[[#This Row],[Power (kW)]]*1000)*D1182</f>
        <v>2620568.323761669</v>
      </c>
      <c r="AD1182" s="25">
        <f t="shared" si="208"/>
        <v>0</v>
      </c>
      <c r="AE1182" s="25">
        <f t="shared" si="209"/>
        <v>17240.5810773794</v>
      </c>
      <c r="AF1182" s="25">
        <f>SUM($AD$8:AD1182)</f>
        <v>1172668.3818457772</v>
      </c>
      <c r="AG1182" s="25">
        <f>SUM($AE$8:AE1182)</f>
        <v>3724021.060026689</v>
      </c>
      <c r="AH1182" s="25"/>
      <c r="AI1182" s="39">
        <f>SUM($AD$1031:AD1182)</f>
        <v>215722.45754621783</v>
      </c>
      <c r="AJ1182" s="39">
        <f>SUM($AE$1031:AE1182)</f>
        <v>983015.83373307565</v>
      </c>
      <c r="AK1182" s="39">
        <f t="shared" si="210"/>
        <v>151005.72028235247</v>
      </c>
    </row>
    <row r="1183" spans="2:37" x14ac:dyDescent="0.3">
      <c r="B1183" s="6" t="s">
        <v>53</v>
      </c>
      <c r="C1183" s="6">
        <v>1175</v>
      </c>
      <c r="D1183" s="6">
        <v>153</v>
      </c>
      <c r="E1183" s="12">
        <v>84.6</v>
      </c>
      <c r="F1183" s="17">
        <f t="shared" si="211"/>
        <v>0.27777777777777779</v>
      </c>
      <c r="G1183" s="17">
        <f t="shared" si="212"/>
        <v>1</v>
      </c>
      <c r="S1183">
        <f t="shared" si="202"/>
        <v>0</v>
      </c>
      <c r="T1183">
        <f t="shared" si="203"/>
        <v>84.6</v>
      </c>
      <c r="U1183">
        <f t="shared" si="204"/>
        <v>23.499999999999996</v>
      </c>
      <c r="W1183">
        <f t="shared" si="205"/>
        <v>275</v>
      </c>
      <c r="X1183">
        <f t="shared" si="206"/>
        <v>135.9666</v>
      </c>
      <c r="Y1183">
        <f t="shared" si="207"/>
        <v>298.80984101107498</v>
      </c>
      <c r="Z1183">
        <f>Table1[[#This Row],[Accel (N)]]+Table1[[#This Row],[RR (N)]]+Table1[[#This Row],[Aero Drag (N)]]</f>
        <v>709.77644101107489</v>
      </c>
      <c r="AA1183">
        <f>Table1[[#This Row],[Total (N)]]*((E1183/3.6)/1000)</f>
        <v>16.679746363760259</v>
      </c>
      <c r="AB1183">
        <f>Table1[[#This Row],[Power (kW)]]*1000</f>
        <v>16679.74636376026</v>
      </c>
      <c r="AC1183">
        <f>(Table1[[#This Row],[Power (kW)]]*1000)*D1183</f>
        <v>2552001.1936553195</v>
      </c>
      <c r="AD1183" s="25">
        <f t="shared" si="208"/>
        <v>0</v>
      </c>
      <c r="AE1183" s="25">
        <f t="shared" si="209"/>
        <v>16679.74636376026</v>
      </c>
      <c r="AF1183" s="25">
        <f>SUM($AD$8:AD1183)</f>
        <v>1172668.3818457772</v>
      </c>
      <c r="AG1183" s="25">
        <f>SUM($AE$8:AE1183)</f>
        <v>3740700.8063904494</v>
      </c>
      <c r="AH1183" s="25"/>
      <c r="AI1183" s="39">
        <f>SUM($AD$1031:AD1183)</f>
        <v>215722.45754621783</v>
      </c>
      <c r="AJ1183" s="39">
        <f>SUM($AE$1031:AE1183)</f>
        <v>999695.58009683585</v>
      </c>
      <c r="AK1183" s="39">
        <f t="shared" si="210"/>
        <v>151005.72028235247</v>
      </c>
    </row>
    <row r="1184" spans="2:37" x14ac:dyDescent="0.3">
      <c r="B1184" s="6" t="s">
        <v>53</v>
      </c>
      <c r="C1184" s="6">
        <v>1176</v>
      </c>
      <c r="D1184" s="6">
        <v>154</v>
      </c>
      <c r="E1184" s="12">
        <v>85.5</v>
      </c>
      <c r="F1184" s="17">
        <f t="shared" si="211"/>
        <v>0.23611111111111149</v>
      </c>
      <c r="G1184" s="17">
        <f t="shared" si="212"/>
        <v>0.85000000000000142</v>
      </c>
      <c r="S1184">
        <f t="shared" si="202"/>
        <v>0</v>
      </c>
      <c r="T1184">
        <f t="shared" si="203"/>
        <v>85.5</v>
      </c>
      <c r="U1184">
        <f t="shared" si="204"/>
        <v>23.75</v>
      </c>
      <c r="W1184">
        <f t="shared" si="205"/>
        <v>233.75000000000037</v>
      </c>
      <c r="X1184">
        <f t="shared" si="206"/>
        <v>135.9666</v>
      </c>
      <c r="Y1184">
        <f t="shared" si="207"/>
        <v>305.2013145229688</v>
      </c>
      <c r="Z1184">
        <f>Table1[[#This Row],[Accel (N)]]+Table1[[#This Row],[RR (N)]]+Table1[[#This Row],[Aero Drag (N)]]</f>
        <v>674.91791452296911</v>
      </c>
      <c r="AA1184">
        <f>Table1[[#This Row],[Total (N)]]*((E1184/3.6)/1000)</f>
        <v>16.029300469920518</v>
      </c>
      <c r="AB1184">
        <f>Table1[[#This Row],[Power (kW)]]*1000</f>
        <v>16029.300469920518</v>
      </c>
      <c r="AC1184">
        <f>(Table1[[#This Row],[Power (kW)]]*1000)*D1184</f>
        <v>2468512.2723677596</v>
      </c>
      <c r="AD1184" s="25">
        <f t="shared" si="208"/>
        <v>0</v>
      </c>
      <c r="AE1184" s="25">
        <f t="shared" si="209"/>
        <v>16029.300469920518</v>
      </c>
      <c r="AF1184" s="25">
        <f>SUM($AD$8:AD1184)</f>
        <v>1172668.3818457772</v>
      </c>
      <c r="AG1184" s="25">
        <f>SUM($AE$8:AE1184)</f>
        <v>3756730.1068603699</v>
      </c>
      <c r="AH1184" s="25"/>
      <c r="AI1184" s="39">
        <f>SUM($AD$1031:AD1184)</f>
        <v>215722.45754621783</v>
      </c>
      <c r="AJ1184" s="39">
        <f>SUM($AE$1031:AE1184)</f>
        <v>1015724.8805667564</v>
      </c>
      <c r="AK1184" s="39">
        <f t="shared" si="210"/>
        <v>151005.72028235247</v>
      </c>
    </row>
    <row r="1185" spans="2:37" x14ac:dyDescent="0.3">
      <c r="B1185" s="6" t="s">
        <v>53</v>
      </c>
      <c r="C1185" s="6">
        <v>1177</v>
      </c>
      <c r="D1185" s="6">
        <v>155</v>
      </c>
      <c r="E1185" s="12">
        <v>86.3</v>
      </c>
      <c r="F1185" s="17">
        <f t="shared" si="211"/>
        <v>0.22222222222222143</v>
      </c>
      <c r="G1185" s="17">
        <f t="shared" si="212"/>
        <v>0.79999999999999716</v>
      </c>
      <c r="S1185">
        <f t="shared" si="202"/>
        <v>0</v>
      </c>
      <c r="T1185">
        <f t="shared" si="203"/>
        <v>86.3</v>
      </c>
      <c r="U1185">
        <f t="shared" si="204"/>
        <v>23.972222222222221</v>
      </c>
      <c r="W1185">
        <f t="shared" si="205"/>
        <v>219.9999999999992</v>
      </c>
      <c r="X1185">
        <f t="shared" si="206"/>
        <v>135.9666</v>
      </c>
      <c r="Y1185">
        <f t="shared" si="207"/>
        <v>310.93940400937987</v>
      </c>
      <c r="Z1185">
        <f>Table1[[#This Row],[Accel (N)]]+Table1[[#This Row],[RR (N)]]+Table1[[#This Row],[Aero Drag (N)]]</f>
        <v>666.9060040093791</v>
      </c>
      <c r="AA1185">
        <f>Table1[[#This Row],[Total (N)]]*((E1185/3.6)/1000)</f>
        <v>15.98721892944706</v>
      </c>
      <c r="AB1185">
        <f>Table1[[#This Row],[Power (kW)]]*1000</f>
        <v>15987.218929447061</v>
      </c>
      <c r="AC1185">
        <f>(Table1[[#This Row],[Power (kW)]]*1000)*D1185</f>
        <v>2478018.9340642942</v>
      </c>
      <c r="AD1185" s="25">
        <f t="shared" si="208"/>
        <v>0</v>
      </c>
      <c r="AE1185" s="25">
        <f t="shared" si="209"/>
        <v>15987.218929447061</v>
      </c>
      <c r="AF1185" s="25">
        <f>SUM($AD$8:AD1185)</f>
        <v>1172668.3818457772</v>
      </c>
      <c r="AG1185" s="25">
        <f>SUM($AE$8:AE1185)</f>
        <v>3772717.3257898171</v>
      </c>
      <c r="AH1185" s="25"/>
      <c r="AI1185" s="39">
        <f>SUM($AD$1031:AD1185)</f>
        <v>215722.45754621783</v>
      </c>
      <c r="AJ1185" s="39">
        <f>SUM($AE$1031:AE1185)</f>
        <v>1031712.0994962035</v>
      </c>
      <c r="AK1185" s="39">
        <f t="shared" si="210"/>
        <v>151005.72028235247</v>
      </c>
    </row>
    <row r="1186" spans="2:37" x14ac:dyDescent="0.3">
      <c r="B1186" s="6" t="s">
        <v>53</v>
      </c>
      <c r="C1186" s="6">
        <v>1178</v>
      </c>
      <c r="D1186" s="6">
        <v>156</v>
      </c>
      <c r="E1186" s="12">
        <v>87.1</v>
      </c>
      <c r="F1186" s="17">
        <f t="shared" si="211"/>
        <v>0.24999999999999961</v>
      </c>
      <c r="G1186" s="17">
        <f t="shared" si="212"/>
        <v>0.89999999999999858</v>
      </c>
      <c r="S1186">
        <f t="shared" si="202"/>
        <v>0</v>
      </c>
      <c r="T1186">
        <f t="shared" si="203"/>
        <v>87.1</v>
      </c>
      <c r="U1186">
        <f t="shared" si="204"/>
        <v>24.194444444444443</v>
      </c>
      <c r="W1186">
        <f t="shared" si="205"/>
        <v>247.4999999999996</v>
      </c>
      <c r="X1186">
        <f t="shared" si="206"/>
        <v>135.9666</v>
      </c>
      <c r="Y1186">
        <f t="shared" si="207"/>
        <v>316.73093321161321</v>
      </c>
      <c r="Z1186">
        <f>Table1[[#This Row],[Accel (N)]]+Table1[[#This Row],[RR (N)]]+Table1[[#This Row],[Aero Drag (N)]]</f>
        <v>700.19753321161284</v>
      </c>
      <c r="AA1186">
        <f>Table1[[#This Row],[Total (N)]]*((E1186/3.6)/1000)</f>
        <v>16.94089031742541</v>
      </c>
      <c r="AB1186">
        <f>Table1[[#This Row],[Power (kW)]]*1000</f>
        <v>16940.890317425408</v>
      </c>
      <c r="AC1186">
        <f>(Table1[[#This Row],[Power (kW)]]*1000)*D1186</f>
        <v>2642778.8895183639</v>
      </c>
      <c r="AD1186" s="25">
        <f t="shared" si="208"/>
        <v>0</v>
      </c>
      <c r="AE1186" s="25">
        <f t="shared" si="209"/>
        <v>16940.890317425408</v>
      </c>
      <c r="AF1186" s="25">
        <f>SUM($AD$8:AD1186)</f>
        <v>1172668.3818457772</v>
      </c>
      <c r="AG1186" s="25">
        <f>SUM($AE$8:AE1186)</f>
        <v>3789658.2161072427</v>
      </c>
      <c r="AH1186" s="25"/>
      <c r="AI1186" s="39">
        <f>SUM($AD$1031:AD1186)</f>
        <v>215722.45754621783</v>
      </c>
      <c r="AJ1186" s="39">
        <f>SUM($AE$1031:AE1186)</f>
        <v>1048652.9898136288</v>
      </c>
      <c r="AK1186" s="39">
        <f t="shared" si="210"/>
        <v>151005.72028235247</v>
      </c>
    </row>
    <row r="1187" spans="2:37" x14ac:dyDescent="0.3">
      <c r="B1187" s="6" t="s">
        <v>53</v>
      </c>
      <c r="C1187" s="6">
        <v>1179</v>
      </c>
      <c r="D1187" s="6">
        <v>157</v>
      </c>
      <c r="E1187" s="12">
        <v>88.1</v>
      </c>
      <c r="F1187" s="17">
        <f t="shared" si="211"/>
        <v>0.27777777777777779</v>
      </c>
      <c r="G1187" s="17">
        <f t="shared" si="212"/>
        <v>1</v>
      </c>
      <c r="S1187">
        <f t="shared" si="202"/>
        <v>0</v>
      </c>
      <c r="T1187">
        <f t="shared" si="203"/>
        <v>88.1</v>
      </c>
      <c r="U1187">
        <f t="shared" si="204"/>
        <v>24.472222222222221</v>
      </c>
      <c r="W1187">
        <f t="shared" si="205"/>
        <v>275</v>
      </c>
      <c r="X1187">
        <f t="shared" si="206"/>
        <v>135.9666</v>
      </c>
      <c r="Y1187">
        <f t="shared" si="207"/>
        <v>324.04549431477989</v>
      </c>
      <c r="Z1187">
        <f>Table1[[#This Row],[Accel (N)]]+Table1[[#This Row],[RR (N)]]+Table1[[#This Row],[Aero Drag (N)]]</f>
        <v>735.01209431477992</v>
      </c>
      <c r="AA1187">
        <f>Table1[[#This Row],[Total (N)]]*((E1187/3.6)/1000)</f>
        <v>17.987379308092251</v>
      </c>
      <c r="AB1187">
        <f>Table1[[#This Row],[Power (kW)]]*1000</f>
        <v>17987.379308092251</v>
      </c>
      <c r="AC1187">
        <f>(Table1[[#This Row],[Power (kW)]]*1000)*D1187</f>
        <v>2824018.5513704834</v>
      </c>
      <c r="AD1187" s="25">
        <f t="shared" si="208"/>
        <v>0</v>
      </c>
      <c r="AE1187" s="25">
        <f t="shared" si="209"/>
        <v>17987.379308092251</v>
      </c>
      <c r="AF1187" s="25">
        <f>SUM($AD$8:AD1187)</f>
        <v>1172668.3818457772</v>
      </c>
      <c r="AG1187" s="25">
        <f>SUM($AE$8:AE1187)</f>
        <v>3807645.5954153351</v>
      </c>
      <c r="AH1187" s="25"/>
      <c r="AI1187" s="39">
        <f>SUM($AD$1031:AD1187)</f>
        <v>215722.45754621783</v>
      </c>
      <c r="AJ1187" s="39">
        <f>SUM($AE$1031:AE1187)</f>
        <v>1066640.369121721</v>
      </c>
      <c r="AK1187" s="39">
        <f t="shared" si="210"/>
        <v>151005.72028235247</v>
      </c>
    </row>
    <row r="1188" spans="2:37" x14ac:dyDescent="0.3">
      <c r="B1188" s="6" t="s">
        <v>53</v>
      </c>
      <c r="C1188" s="6">
        <v>1180</v>
      </c>
      <c r="D1188" s="6">
        <v>158</v>
      </c>
      <c r="E1188" s="12">
        <v>89.1</v>
      </c>
      <c r="F1188" s="17">
        <f t="shared" si="211"/>
        <v>0.27777777777777779</v>
      </c>
      <c r="G1188" s="17">
        <f t="shared" si="212"/>
        <v>1</v>
      </c>
      <c r="S1188">
        <f t="shared" si="202"/>
        <v>0</v>
      </c>
      <c r="T1188">
        <f t="shared" si="203"/>
        <v>89.1</v>
      </c>
      <c r="U1188">
        <f t="shared" si="204"/>
        <v>24.749999999999996</v>
      </c>
      <c r="W1188">
        <f t="shared" si="205"/>
        <v>275</v>
      </c>
      <c r="X1188">
        <f t="shared" si="206"/>
        <v>135.9666</v>
      </c>
      <c r="Y1188">
        <f t="shared" si="207"/>
        <v>331.44355497391865</v>
      </c>
      <c r="Z1188">
        <f>Table1[[#This Row],[Accel (N)]]+Table1[[#This Row],[RR (N)]]+Table1[[#This Row],[Aero Drag (N)]]</f>
        <v>742.41015497391868</v>
      </c>
      <c r="AA1188">
        <f>Table1[[#This Row],[Total (N)]]*((E1188/3.6)/1000)</f>
        <v>18.374651335604486</v>
      </c>
      <c r="AB1188">
        <f>Table1[[#This Row],[Power (kW)]]*1000</f>
        <v>18374.651335604485</v>
      </c>
      <c r="AC1188">
        <f>(Table1[[#This Row],[Power (kW)]]*1000)*D1188</f>
        <v>2903194.9110255088</v>
      </c>
      <c r="AD1188" s="25">
        <f t="shared" si="208"/>
        <v>0</v>
      </c>
      <c r="AE1188" s="25">
        <f t="shared" si="209"/>
        <v>18374.651335604485</v>
      </c>
      <c r="AF1188" s="25">
        <f>SUM($AD$8:AD1188)</f>
        <v>1172668.3818457772</v>
      </c>
      <c r="AG1188" s="25">
        <f>SUM($AE$8:AE1188)</f>
        <v>3826020.2467509396</v>
      </c>
      <c r="AH1188" s="25"/>
      <c r="AI1188" s="39">
        <f>SUM($AD$1031:AD1188)</f>
        <v>215722.45754621783</v>
      </c>
      <c r="AJ1188" s="39">
        <f>SUM($AE$1031:AE1188)</f>
        <v>1085015.0204573255</v>
      </c>
      <c r="AK1188" s="39">
        <f t="shared" si="210"/>
        <v>151005.72028235247</v>
      </c>
    </row>
    <row r="1189" spans="2:37" x14ac:dyDescent="0.3">
      <c r="B1189" s="6" t="s">
        <v>53</v>
      </c>
      <c r="C1189" s="6">
        <v>1181</v>
      </c>
      <c r="D1189" s="6">
        <v>159</v>
      </c>
      <c r="E1189" s="12">
        <v>90.1</v>
      </c>
      <c r="F1189" s="17">
        <f t="shared" si="211"/>
        <v>0.26388888888888967</v>
      </c>
      <c r="G1189" s="17">
        <f t="shared" si="212"/>
        <v>0.95000000000000284</v>
      </c>
      <c r="S1189">
        <f t="shared" si="202"/>
        <v>0</v>
      </c>
      <c r="T1189">
        <f t="shared" si="203"/>
        <v>90.1</v>
      </c>
      <c r="U1189">
        <f t="shared" si="204"/>
        <v>25.027777777777775</v>
      </c>
      <c r="W1189">
        <f t="shared" si="205"/>
        <v>261.2500000000008</v>
      </c>
      <c r="X1189">
        <f t="shared" si="206"/>
        <v>135.9666</v>
      </c>
      <c r="Y1189">
        <f t="shared" si="207"/>
        <v>338.92511518902984</v>
      </c>
      <c r="Z1189">
        <f>Table1[[#This Row],[Accel (N)]]+Table1[[#This Row],[RR (N)]]+Table1[[#This Row],[Aero Drag (N)]]</f>
        <v>736.14171518903061</v>
      </c>
      <c r="AA1189">
        <f>Table1[[#This Row],[Total (N)]]*((E1189/3.6)/1000)</f>
        <v>18.423991260703236</v>
      </c>
      <c r="AB1189">
        <f>Table1[[#This Row],[Power (kW)]]*1000</f>
        <v>18423.991260703235</v>
      </c>
      <c r="AC1189">
        <f>(Table1[[#This Row],[Power (kW)]]*1000)*D1189</f>
        <v>2929414.6104518143</v>
      </c>
      <c r="AD1189" s="25">
        <f t="shared" si="208"/>
        <v>0</v>
      </c>
      <c r="AE1189" s="25">
        <f t="shared" si="209"/>
        <v>18423.991260703235</v>
      </c>
      <c r="AF1189" s="25">
        <f>SUM($AD$8:AD1189)</f>
        <v>1172668.3818457772</v>
      </c>
      <c r="AG1189" s="25">
        <f>SUM($AE$8:AE1189)</f>
        <v>3844444.2380116428</v>
      </c>
      <c r="AH1189" s="25"/>
      <c r="AI1189" s="39">
        <f>SUM($AD$1031:AD1189)</f>
        <v>215722.45754621783</v>
      </c>
      <c r="AJ1189" s="39">
        <f>SUM($AE$1031:AE1189)</f>
        <v>1103439.0117180287</v>
      </c>
      <c r="AK1189" s="39">
        <f t="shared" si="210"/>
        <v>151005.72028235247</v>
      </c>
    </row>
    <row r="1190" spans="2:37" x14ac:dyDescent="0.3">
      <c r="B1190" s="6" t="s">
        <v>53</v>
      </c>
      <c r="C1190" s="6">
        <v>1182</v>
      </c>
      <c r="D1190" s="6">
        <v>160</v>
      </c>
      <c r="E1190" s="12">
        <v>91</v>
      </c>
      <c r="F1190" s="17">
        <f t="shared" si="211"/>
        <v>0.2222222222222234</v>
      </c>
      <c r="G1190" s="17">
        <f t="shared" si="212"/>
        <v>0.80000000000000426</v>
      </c>
      <c r="S1190">
        <f t="shared" si="202"/>
        <v>0</v>
      </c>
      <c r="T1190">
        <f t="shared" si="203"/>
        <v>91</v>
      </c>
      <c r="U1190">
        <f t="shared" si="204"/>
        <v>25.277777777777779</v>
      </c>
      <c r="W1190">
        <f t="shared" si="205"/>
        <v>220.00000000000117</v>
      </c>
      <c r="X1190">
        <f t="shared" si="206"/>
        <v>135.9666</v>
      </c>
      <c r="Y1190">
        <f t="shared" si="207"/>
        <v>345.72991150298617</v>
      </c>
      <c r="Z1190">
        <f>Table1[[#This Row],[Accel (N)]]+Table1[[#This Row],[RR (N)]]+Table1[[#This Row],[Aero Drag (N)]]</f>
        <v>701.69651150298728</v>
      </c>
      <c r="AA1190">
        <f>Table1[[#This Row],[Total (N)]]*((E1190/3.6)/1000)</f>
        <v>17.737328485214402</v>
      </c>
      <c r="AB1190">
        <f>Table1[[#This Row],[Power (kW)]]*1000</f>
        <v>17737.328485214402</v>
      </c>
      <c r="AC1190">
        <f>(Table1[[#This Row],[Power (kW)]]*1000)*D1190</f>
        <v>2837972.5576343043</v>
      </c>
      <c r="AD1190" s="25">
        <f t="shared" si="208"/>
        <v>0</v>
      </c>
      <c r="AE1190" s="25">
        <f t="shared" si="209"/>
        <v>17737.328485214402</v>
      </c>
      <c r="AF1190" s="25">
        <f>SUM($AD$8:AD1190)</f>
        <v>1172668.3818457772</v>
      </c>
      <c r="AG1190" s="25">
        <f>SUM($AE$8:AE1190)</f>
        <v>3862181.5664968574</v>
      </c>
      <c r="AH1190" s="25"/>
      <c r="AI1190" s="39">
        <f>SUM($AD$1031:AD1190)</f>
        <v>215722.45754621783</v>
      </c>
      <c r="AJ1190" s="39">
        <f>SUM($AE$1031:AE1190)</f>
        <v>1121176.3402032431</v>
      </c>
      <c r="AK1190" s="39">
        <f t="shared" si="210"/>
        <v>151005.72028235247</v>
      </c>
    </row>
    <row r="1191" spans="2:37" x14ac:dyDescent="0.3">
      <c r="B1191" s="6" t="s">
        <v>53</v>
      </c>
      <c r="C1191" s="6">
        <v>1183</v>
      </c>
      <c r="D1191" s="6">
        <v>161</v>
      </c>
      <c r="E1191" s="12">
        <v>91.7</v>
      </c>
      <c r="F1191" s="17">
        <f t="shared" si="211"/>
        <v>0.18055555555555516</v>
      </c>
      <c r="G1191" s="17">
        <f t="shared" si="212"/>
        <v>0.64999999999999858</v>
      </c>
      <c r="S1191">
        <f t="shared" si="202"/>
        <v>0</v>
      </c>
      <c r="T1191">
        <f t="shared" si="203"/>
        <v>91.7</v>
      </c>
      <c r="U1191">
        <f t="shared" si="204"/>
        <v>25.472222222222221</v>
      </c>
      <c r="W1191">
        <f t="shared" si="205"/>
        <v>178.7499999999996</v>
      </c>
      <c r="X1191">
        <f t="shared" si="206"/>
        <v>135.9666</v>
      </c>
      <c r="Y1191">
        <f t="shared" si="207"/>
        <v>351.06929060962989</v>
      </c>
      <c r="Z1191">
        <f>Table1[[#This Row],[Accel (N)]]+Table1[[#This Row],[RR (N)]]+Table1[[#This Row],[Aero Drag (N)]]</f>
        <v>665.78589060962952</v>
      </c>
      <c r="AA1191">
        <f>Table1[[#This Row],[Total (N)]]*((E1191/3.6)/1000)</f>
        <v>16.95904615802862</v>
      </c>
      <c r="AB1191">
        <f>Table1[[#This Row],[Power (kW)]]*1000</f>
        <v>16959.046158028621</v>
      </c>
      <c r="AC1191">
        <f>(Table1[[#This Row],[Power (kW)]]*1000)*D1191</f>
        <v>2730406.4314426081</v>
      </c>
      <c r="AD1191" s="25">
        <f t="shared" si="208"/>
        <v>0</v>
      </c>
      <c r="AE1191" s="25">
        <f t="shared" si="209"/>
        <v>16959.046158028621</v>
      </c>
      <c r="AF1191" s="25">
        <f>SUM($AD$8:AD1191)</f>
        <v>1172668.3818457772</v>
      </c>
      <c r="AG1191" s="25">
        <f>SUM($AE$8:AE1191)</f>
        <v>3879140.6126548862</v>
      </c>
      <c r="AH1191" s="25"/>
      <c r="AI1191" s="39">
        <f>SUM($AD$1031:AD1191)</f>
        <v>215722.45754621783</v>
      </c>
      <c r="AJ1191" s="39">
        <f>SUM($AE$1031:AE1191)</f>
        <v>1138135.3863612716</v>
      </c>
      <c r="AK1191" s="39">
        <f t="shared" si="210"/>
        <v>151005.72028235247</v>
      </c>
    </row>
    <row r="1192" spans="2:37" x14ac:dyDescent="0.3">
      <c r="B1192" s="6" t="s">
        <v>53</v>
      </c>
      <c r="C1192" s="6">
        <v>1184</v>
      </c>
      <c r="D1192" s="6">
        <v>162</v>
      </c>
      <c r="E1192" s="12">
        <v>92.3</v>
      </c>
      <c r="F1192" s="17">
        <f t="shared" si="211"/>
        <v>0.15277777777777699</v>
      </c>
      <c r="G1192" s="17">
        <f t="shared" si="212"/>
        <v>0.54999999999999716</v>
      </c>
      <c r="S1192">
        <f t="shared" si="202"/>
        <v>0</v>
      </c>
      <c r="T1192">
        <f t="shared" si="203"/>
        <v>92.3</v>
      </c>
      <c r="U1192">
        <f t="shared" si="204"/>
        <v>25.638888888888886</v>
      </c>
      <c r="W1192">
        <f t="shared" si="205"/>
        <v>151.2499999999992</v>
      </c>
      <c r="X1192">
        <f t="shared" si="206"/>
        <v>135.9666</v>
      </c>
      <c r="Y1192">
        <f t="shared" si="207"/>
        <v>355.67846609929649</v>
      </c>
      <c r="Z1192">
        <f>Table1[[#This Row],[Accel (N)]]+Table1[[#This Row],[RR (N)]]+Table1[[#This Row],[Aero Drag (N)]]</f>
        <v>642.89506609929572</v>
      </c>
      <c r="AA1192">
        <f>Table1[[#This Row],[Total (N)]]*((E1192/3.6)/1000)</f>
        <v>16.483115166934716</v>
      </c>
      <c r="AB1192">
        <f>Table1[[#This Row],[Power (kW)]]*1000</f>
        <v>16483.115166934716</v>
      </c>
      <c r="AC1192">
        <f>(Table1[[#This Row],[Power (kW)]]*1000)*D1192</f>
        <v>2670264.657043424</v>
      </c>
      <c r="AD1192" s="25">
        <f t="shared" si="208"/>
        <v>0</v>
      </c>
      <c r="AE1192" s="25">
        <f t="shared" si="209"/>
        <v>16483.115166934716</v>
      </c>
      <c r="AF1192" s="25">
        <f>SUM($AD$8:AD1192)</f>
        <v>1172668.3818457772</v>
      </c>
      <c r="AG1192" s="25">
        <f>SUM($AE$8:AE1192)</f>
        <v>3895623.7278218209</v>
      </c>
      <c r="AH1192" s="25"/>
      <c r="AI1192" s="39">
        <f>SUM($AD$1031:AD1192)</f>
        <v>215722.45754621783</v>
      </c>
      <c r="AJ1192" s="39">
        <f>SUM($AE$1031:AE1192)</f>
        <v>1154618.5015282063</v>
      </c>
      <c r="AK1192" s="39">
        <f t="shared" si="210"/>
        <v>151005.72028235247</v>
      </c>
    </row>
    <row r="1193" spans="2:37" x14ac:dyDescent="0.3">
      <c r="B1193" s="6" t="s">
        <v>53</v>
      </c>
      <c r="C1193" s="6">
        <v>1185</v>
      </c>
      <c r="D1193" s="6">
        <v>163</v>
      </c>
      <c r="E1193" s="12">
        <v>92.8</v>
      </c>
      <c r="F1193" s="17">
        <f t="shared" si="211"/>
        <v>0.11111111111111072</v>
      </c>
      <c r="G1193" s="17">
        <f t="shared" si="212"/>
        <v>0.39999999999999858</v>
      </c>
      <c r="S1193">
        <f t="shared" si="202"/>
        <v>0</v>
      </c>
      <c r="T1193">
        <f t="shared" si="203"/>
        <v>92.8</v>
      </c>
      <c r="U1193">
        <f t="shared" si="204"/>
        <v>25.777777777777775</v>
      </c>
      <c r="W1193">
        <f t="shared" si="205"/>
        <v>109.9999999999996</v>
      </c>
      <c r="X1193">
        <f t="shared" si="206"/>
        <v>135.9666</v>
      </c>
      <c r="Y1193">
        <f t="shared" si="207"/>
        <v>359.54240805191108</v>
      </c>
      <c r="Z1193">
        <f>Table1[[#This Row],[Accel (N)]]+Table1[[#This Row],[RR (N)]]+Table1[[#This Row],[Aero Drag (N)]]</f>
        <v>605.50900805191066</v>
      </c>
      <c r="AA1193">
        <f>Table1[[#This Row],[Total (N)]]*((E1193/3.6)/1000)</f>
        <v>15.608676652004807</v>
      </c>
      <c r="AB1193">
        <f>Table1[[#This Row],[Power (kW)]]*1000</f>
        <v>15608.676652004806</v>
      </c>
      <c r="AC1193">
        <f>(Table1[[#This Row],[Power (kW)]]*1000)*D1193</f>
        <v>2544214.2942767832</v>
      </c>
      <c r="AD1193" s="25">
        <f t="shared" si="208"/>
        <v>0</v>
      </c>
      <c r="AE1193" s="25">
        <f t="shared" si="209"/>
        <v>15608.676652004806</v>
      </c>
      <c r="AF1193" s="25">
        <f>SUM($AD$8:AD1193)</f>
        <v>1172668.3818457772</v>
      </c>
      <c r="AG1193" s="25">
        <f>SUM($AE$8:AE1193)</f>
        <v>3911232.4044738258</v>
      </c>
      <c r="AH1193" s="25"/>
      <c r="AI1193" s="39">
        <f>SUM($AD$1031:AD1193)</f>
        <v>215722.45754621783</v>
      </c>
      <c r="AJ1193" s="39">
        <f>SUM($AE$1031:AE1193)</f>
        <v>1170227.178180211</v>
      </c>
      <c r="AK1193" s="39">
        <f t="shared" si="210"/>
        <v>151005.72028235247</v>
      </c>
    </row>
    <row r="1194" spans="2:37" x14ac:dyDescent="0.3">
      <c r="B1194" s="6" t="s">
        <v>53</v>
      </c>
      <c r="C1194" s="6">
        <v>1186</v>
      </c>
      <c r="D1194" s="6">
        <v>164</v>
      </c>
      <c r="E1194" s="12">
        <v>93.1</v>
      </c>
      <c r="F1194" s="17">
        <f t="shared" si="211"/>
        <v>4.1666666666666269E-2</v>
      </c>
      <c r="G1194" s="17">
        <f t="shared" si="212"/>
        <v>0.14999999999999858</v>
      </c>
      <c r="S1194">
        <f t="shared" si="202"/>
        <v>0</v>
      </c>
      <c r="T1194">
        <f t="shared" si="203"/>
        <v>93.1</v>
      </c>
      <c r="U1194">
        <f t="shared" si="204"/>
        <v>25.861111111111107</v>
      </c>
      <c r="W1194">
        <f t="shared" si="205"/>
        <v>41.249999999999609</v>
      </c>
      <c r="X1194">
        <f t="shared" si="206"/>
        <v>135.9666</v>
      </c>
      <c r="Y1194">
        <f t="shared" si="207"/>
        <v>361.87079317019652</v>
      </c>
      <c r="Z1194">
        <f>Table1[[#This Row],[Accel (N)]]+Table1[[#This Row],[RR (N)]]+Table1[[#This Row],[Aero Drag (N)]]</f>
        <v>539.08739317019615</v>
      </c>
      <c r="AA1194">
        <f>Table1[[#This Row],[Total (N)]]*((E1194/3.6)/1000)</f>
        <v>13.941398973373682</v>
      </c>
      <c r="AB1194">
        <f>Table1[[#This Row],[Power (kW)]]*1000</f>
        <v>13941.398973373682</v>
      </c>
      <c r="AC1194">
        <f>(Table1[[#This Row],[Power (kW)]]*1000)*D1194</f>
        <v>2286389.4316332838</v>
      </c>
      <c r="AD1194" s="25">
        <f t="shared" si="208"/>
        <v>0</v>
      </c>
      <c r="AE1194" s="25">
        <f t="shared" si="209"/>
        <v>13941.398973373682</v>
      </c>
      <c r="AF1194" s="25">
        <f>SUM($AD$8:AD1194)</f>
        <v>1172668.3818457772</v>
      </c>
      <c r="AG1194" s="25">
        <f>SUM($AE$8:AE1194)</f>
        <v>3925173.8034471995</v>
      </c>
      <c r="AH1194" s="25"/>
      <c r="AI1194" s="39">
        <f>SUM($AD$1031:AD1194)</f>
        <v>215722.45754621783</v>
      </c>
      <c r="AJ1194" s="39">
        <f>SUM($AE$1031:AE1194)</f>
        <v>1184168.5771535847</v>
      </c>
      <c r="AK1194" s="39">
        <f t="shared" si="210"/>
        <v>151005.72028235247</v>
      </c>
    </row>
    <row r="1195" spans="2:37" x14ac:dyDescent="0.3">
      <c r="B1195" s="6" t="s">
        <v>53</v>
      </c>
      <c r="C1195" s="6">
        <v>1187</v>
      </c>
      <c r="D1195" s="6">
        <v>165</v>
      </c>
      <c r="E1195" s="12">
        <v>93.1</v>
      </c>
      <c r="F1195" s="17">
        <f t="shared" si="211"/>
        <v>0</v>
      </c>
      <c r="G1195" s="17">
        <f t="shared" si="212"/>
        <v>0</v>
      </c>
      <c r="S1195">
        <f t="shared" si="202"/>
        <v>0</v>
      </c>
      <c r="T1195">
        <f t="shared" si="203"/>
        <v>93.1</v>
      </c>
      <c r="U1195">
        <f t="shared" si="204"/>
        <v>25.861111111111107</v>
      </c>
      <c r="W1195">
        <f t="shared" si="205"/>
        <v>0</v>
      </c>
      <c r="X1195">
        <f t="shared" si="206"/>
        <v>135.9666</v>
      </c>
      <c r="Y1195">
        <f t="shared" si="207"/>
        <v>361.87079317019652</v>
      </c>
      <c r="Z1195">
        <f>Table1[[#This Row],[Accel (N)]]+Table1[[#This Row],[RR (N)]]+Table1[[#This Row],[Aero Drag (N)]]</f>
        <v>497.83739317019649</v>
      </c>
      <c r="AA1195">
        <f>Table1[[#This Row],[Total (N)]]*((E1195/3.6)/1000)</f>
        <v>12.874628140040356</v>
      </c>
      <c r="AB1195">
        <f>Table1[[#This Row],[Power (kW)]]*1000</f>
        <v>12874.628140040355</v>
      </c>
      <c r="AC1195">
        <f>(Table1[[#This Row],[Power (kW)]]*1000)*D1195</f>
        <v>2124313.6431066585</v>
      </c>
      <c r="AD1195" s="25">
        <f t="shared" si="208"/>
        <v>0</v>
      </c>
      <c r="AE1195" s="25">
        <f t="shared" si="209"/>
        <v>12874.628140040355</v>
      </c>
      <c r="AF1195" s="25">
        <f>SUM($AD$8:AD1195)</f>
        <v>1172668.3818457772</v>
      </c>
      <c r="AG1195" s="25">
        <f>SUM($AE$8:AE1195)</f>
        <v>3938048.4315872397</v>
      </c>
      <c r="AH1195" s="25"/>
      <c r="AI1195" s="39">
        <f>SUM($AD$1031:AD1195)</f>
        <v>215722.45754621783</v>
      </c>
      <c r="AJ1195" s="39">
        <f>SUM($AE$1031:AE1195)</f>
        <v>1197043.2052936251</v>
      </c>
      <c r="AK1195" s="39">
        <f t="shared" si="210"/>
        <v>151005.72028235247</v>
      </c>
    </row>
    <row r="1196" spans="2:37" x14ac:dyDescent="0.3">
      <c r="B1196" s="6" t="s">
        <v>53</v>
      </c>
      <c r="C1196" s="6">
        <v>1188</v>
      </c>
      <c r="D1196" s="6">
        <v>166</v>
      </c>
      <c r="E1196" s="12">
        <v>93.1</v>
      </c>
      <c r="F1196" s="17">
        <f t="shared" si="211"/>
        <v>0</v>
      </c>
      <c r="G1196" s="17">
        <f t="shared" si="212"/>
        <v>0</v>
      </c>
      <c r="S1196">
        <f t="shared" si="202"/>
        <v>0</v>
      </c>
      <c r="T1196">
        <f t="shared" si="203"/>
        <v>93.1</v>
      </c>
      <c r="U1196">
        <f t="shared" si="204"/>
        <v>25.861111111111107</v>
      </c>
      <c r="W1196">
        <f t="shared" si="205"/>
        <v>0</v>
      </c>
      <c r="X1196">
        <f t="shared" si="206"/>
        <v>135.9666</v>
      </c>
      <c r="Y1196">
        <f t="shared" si="207"/>
        <v>361.87079317019652</v>
      </c>
      <c r="Z1196">
        <f>Table1[[#This Row],[Accel (N)]]+Table1[[#This Row],[RR (N)]]+Table1[[#This Row],[Aero Drag (N)]]</f>
        <v>497.83739317019649</v>
      </c>
      <c r="AA1196">
        <f>Table1[[#This Row],[Total (N)]]*((E1196/3.6)/1000)</f>
        <v>12.874628140040356</v>
      </c>
      <c r="AB1196">
        <f>Table1[[#This Row],[Power (kW)]]*1000</f>
        <v>12874.628140040355</v>
      </c>
      <c r="AC1196">
        <f>(Table1[[#This Row],[Power (kW)]]*1000)*D1196</f>
        <v>2137188.2712466992</v>
      </c>
      <c r="AD1196" s="25">
        <f t="shared" si="208"/>
        <v>0</v>
      </c>
      <c r="AE1196" s="25">
        <f t="shared" si="209"/>
        <v>12874.628140040355</v>
      </c>
      <c r="AF1196" s="25">
        <f>SUM($AD$8:AD1196)</f>
        <v>1172668.3818457772</v>
      </c>
      <c r="AG1196" s="25">
        <f>SUM($AE$8:AE1196)</f>
        <v>3950923.0597272799</v>
      </c>
      <c r="AH1196" s="25"/>
      <c r="AI1196" s="39">
        <f>SUM($AD$1031:AD1196)</f>
        <v>215722.45754621783</v>
      </c>
      <c r="AJ1196" s="39">
        <f>SUM($AE$1031:AE1196)</f>
        <v>1209917.8334336656</v>
      </c>
      <c r="AK1196" s="39">
        <f t="shared" si="210"/>
        <v>151005.72028235247</v>
      </c>
    </row>
    <row r="1197" spans="2:37" x14ac:dyDescent="0.3">
      <c r="B1197" s="6" t="s">
        <v>53</v>
      </c>
      <c r="C1197" s="6">
        <v>1189</v>
      </c>
      <c r="D1197" s="6">
        <v>167</v>
      </c>
      <c r="E1197" s="12">
        <v>93.1</v>
      </c>
      <c r="F1197" s="17">
        <f t="shared" si="211"/>
        <v>0</v>
      </c>
      <c r="G1197" s="17">
        <f t="shared" si="212"/>
        <v>0</v>
      </c>
      <c r="S1197">
        <f t="shared" si="202"/>
        <v>0</v>
      </c>
      <c r="T1197">
        <f t="shared" si="203"/>
        <v>93.1</v>
      </c>
      <c r="U1197">
        <f t="shared" si="204"/>
        <v>25.861111111111107</v>
      </c>
      <c r="W1197">
        <f t="shared" si="205"/>
        <v>0</v>
      </c>
      <c r="X1197">
        <f t="shared" si="206"/>
        <v>135.9666</v>
      </c>
      <c r="Y1197">
        <f t="shared" si="207"/>
        <v>361.87079317019652</v>
      </c>
      <c r="Z1197">
        <f>Table1[[#This Row],[Accel (N)]]+Table1[[#This Row],[RR (N)]]+Table1[[#This Row],[Aero Drag (N)]]</f>
        <v>497.83739317019649</v>
      </c>
      <c r="AA1197">
        <f>Table1[[#This Row],[Total (N)]]*((E1197/3.6)/1000)</f>
        <v>12.874628140040356</v>
      </c>
      <c r="AB1197">
        <f>Table1[[#This Row],[Power (kW)]]*1000</f>
        <v>12874.628140040355</v>
      </c>
      <c r="AC1197">
        <f>(Table1[[#This Row],[Power (kW)]]*1000)*D1197</f>
        <v>2150062.8993867394</v>
      </c>
      <c r="AD1197" s="25">
        <f t="shared" si="208"/>
        <v>0</v>
      </c>
      <c r="AE1197" s="25">
        <f t="shared" si="209"/>
        <v>12874.628140040355</v>
      </c>
      <c r="AF1197" s="25">
        <f>SUM($AD$8:AD1197)</f>
        <v>1172668.3818457772</v>
      </c>
      <c r="AG1197" s="25">
        <f>SUM($AE$8:AE1197)</f>
        <v>3963797.6878673201</v>
      </c>
      <c r="AH1197" s="25"/>
      <c r="AI1197" s="39">
        <f>SUM($AD$1031:AD1197)</f>
        <v>215722.45754621783</v>
      </c>
      <c r="AJ1197" s="39">
        <f>SUM($AE$1031:AE1197)</f>
        <v>1222792.461573706</v>
      </c>
      <c r="AK1197" s="39">
        <f t="shared" si="210"/>
        <v>151005.72028235247</v>
      </c>
    </row>
    <row r="1198" spans="2:37" x14ac:dyDescent="0.3">
      <c r="B1198" s="6" t="s">
        <v>53</v>
      </c>
      <c r="C1198" s="6">
        <v>1190</v>
      </c>
      <c r="D1198" s="6">
        <v>168</v>
      </c>
      <c r="E1198" s="12">
        <v>93.1</v>
      </c>
      <c r="F1198" s="17">
        <f t="shared" si="211"/>
        <v>0</v>
      </c>
      <c r="G1198" s="17">
        <f t="shared" si="212"/>
        <v>0</v>
      </c>
      <c r="S1198">
        <f t="shared" si="202"/>
        <v>0</v>
      </c>
      <c r="T1198">
        <f t="shared" si="203"/>
        <v>93.1</v>
      </c>
      <c r="U1198">
        <f t="shared" si="204"/>
        <v>25.861111111111107</v>
      </c>
      <c r="W1198">
        <f t="shared" si="205"/>
        <v>0</v>
      </c>
      <c r="X1198">
        <f t="shared" si="206"/>
        <v>135.9666</v>
      </c>
      <c r="Y1198">
        <f t="shared" si="207"/>
        <v>361.87079317019652</v>
      </c>
      <c r="Z1198">
        <f>Table1[[#This Row],[Accel (N)]]+Table1[[#This Row],[RR (N)]]+Table1[[#This Row],[Aero Drag (N)]]</f>
        <v>497.83739317019649</v>
      </c>
      <c r="AA1198">
        <f>Table1[[#This Row],[Total (N)]]*((E1198/3.6)/1000)</f>
        <v>12.874628140040356</v>
      </c>
      <c r="AB1198">
        <f>Table1[[#This Row],[Power (kW)]]*1000</f>
        <v>12874.628140040355</v>
      </c>
      <c r="AC1198">
        <f>(Table1[[#This Row],[Power (kW)]]*1000)*D1198</f>
        <v>2162937.5275267796</v>
      </c>
      <c r="AD1198" s="25">
        <f t="shared" si="208"/>
        <v>0</v>
      </c>
      <c r="AE1198" s="25">
        <f t="shared" si="209"/>
        <v>12874.628140040355</v>
      </c>
      <c r="AF1198" s="25">
        <f>SUM($AD$8:AD1198)</f>
        <v>1172668.3818457772</v>
      </c>
      <c r="AG1198" s="25">
        <f>SUM($AE$8:AE1198)</f>
        <v>3976672.3160073604</v>
      </c>
      <c r="AH1198" s="25"/>
      <c r="AI1198" s="39">
        <f>SUM($AD$1031:AD1198)</f>
        <v>215722.45754621783</v>
      </c>
      <c r="AJ1198" s="39">
        <f>SUM($AE$1031:AE1198)</f>
        <v>1235667.0897137464</v>
      </c>
      <c r="AK1198" s="39">
        <f t="shared" si="210"/>
        <v>151005.72028235247</v>
      </c>
    </row>
    <row r="1199" spans="2:37" x14ac:dyDescent="0.3">
      <c r="B1199" s="6" t="s">
        <v>53</v>
      </c>
      <c r="C1199" s="6">
        <v>1191</v>
      </c>
      <c r="D1199" s="6">
        <v>169</v>
      </c>
      <c r="E1199" s="12">
        <v>93.1</v>
      </c>
      <c r="F1199" s="17">
        <f t="shared" si="211"/>
        <v>0</v>
      </c>
      <c r="G1199" s="17">
        <f t="shared" si="212"/>
        <v>0</v>
      </c>
      <c r="S1199">
        <f t="shared" si="202"/>
        <v>0</v>
      </c>
      <c r="T1199">
        <f t="shared" si="203"/>
        <v>93.1</v>
      </c>
      <c r="U1199">
        <f t="shared" si="204"/>
        <v>25.861111111111107</v>
      </c>
      <c r="W1199">
        <f t="shared" si="205"/>
        <v>0</v>
      </c>
      <c r="X1199">
        <f t="shared" si="206"/>
        <v>135.9666</v>
      </c>
      <c r="Y1199">
        <f t="shared" si="207"/>
        <v>361.87079317019652</v>
      </c>
      <c r="Z1199">
        <f>Table1[[#This Row],[Accel (N)]]+Table1[[#This Row],[RR (N)]]+Table1[[#This Row],[Aero Drag (N)]]</f>
        <v>497.83739317019649</v>
      </c>
      <c r="AA1199">
        <f>Table1[[#This Row],[Total (N)]]*((E1199/3.6)/1000)</f>
        <v>12.874628140040356</v>
      </c>
      <c r="AB1199">
        <f>Table1[[#This Row],[Power (kW)]]*1000</f>
        <v>12874.628140040355</v>
      </c>
      <c r="AC1199">
        <f>(Table1[[#This Row],[Power (kW)]]*1000)*D1199</f>
        <v>2175812.1556668198</v>
      </c>
      <c r="AD1199" s="25">
        <f t="shared" si="208"/>
        <v>0</v>
      </c>
      <c r="AE1199" s="25">
        <f t="shared" si="209"/>
        <v>12874.628140040355</v>
      </c>
      <c r="AF1199" s="25">
        <f>SUM($AD$8:AD1199)</f>
        <v>1172668.3818457772</v>
      </c>
      <c r="AG1199" s="25">
        <f>SUM($AE$8:AE1199)</f>
        <v>3989546.9441474006</v>
      </c>
      <c r="AH1199" s="25"/>
      <c r="AI1199" s="39">
        <f>SUM($AD$1031:AD1199)</f>
        <v>215722.45754621783</v>
      </c>
      <c r="AJ1199" s="39">
        <f>SUM($AE$1031:AE1199)</f>
        <v>1248541.7178537869</v>
      </c>
      <c r="AK1199" s="39">
        <f t="shared" si="210"/>
        <v>151005.72028235247</v>
      </c>
    </row>
    <row r="1200" spans="2:37" x14ac:dyDescent="0.3">
      <c r="B1200" s="6" t="s">
        <v>53</v>
      </c>
      <c r="C1200" s="6">
        <v>1192</v>
      </c>
      <c r="D1200" s="6">
        <v>170</v>
      </c>
      <c r="E1200" s="12">
        <v>93.1</v>
      </c>
      <c r="F1200" s="17">
        <f t="shared" si="211"/>
        <v>0</v>
      </c>
      <c r="G1200" s="17">
        <f t="shared" si="212"/>
        <v>0</v>
      </c>
      <c r="S1200">
        <f t="shared" si="202"/>
        <v>0</v>
      </c>
      <c r="T1200">
        <f t="shared" si="203"/>
        <v>93.1</v>
      </c>
      <c r="U1200">
        <f t="shared" si="204"/>
        <v>25.861111111111107</v>
      </c>
      <c r="W1200">
        <f t="shared" si="205"/>
        <v>0</v>
      </c>
      <c r="X1200">
        <f t="shared" si="206"/>
        <v>135.9666</v>
      </c>
      <c r="Y1200">
        <f t="shared" si="207"/>
        <v>361.87079317019652</v>
      </c>
      <c r="Z1200">
        <f>Table1[[#This Row],[Accel (N)]]+Table1[[#This Row],[RR (N)]]+Table1[[#This Row],[Aero Drag (N)]]</f>
        <v>497.83739317019649</v>
      </c>
      <c r="AA1200">
        <f>Table1[[#This Row],[Total (N)]]*((E1200/3.6)/1000)</f>
        <v>12.874628140040356</v>
      </c>
      <c r="AB1200">
        <f>Table1[[#This Row],[Power (kW)]]*1000</f>
        <v>12874.628140040355</v>
      </c>
      <c r="AC1200">
        <f>(Table1[[#This Row],[Power (kW)]]*1000)*D1200</f>
        <v>2188686.7838068604</v>
      </c>
      <c r="AD1200" s="25">
        <f t="shared" si="208"/>
        <v>0</v>
      </c>
      <c r="AE1200" s="25">
        <f t="shared" si="209"/>
        <v>12874.628140040355</v>
      </c>
      <c r="AF1200" s="25">
        <f>SUM($AD$8:AD1200)</f>
        <v>1172668.3818457772</v>
      </c>
      <c r="AG1200" s="25">
        <f>SUM($AE$8:AE1200)</f>
        <v>4002421.5722874408</v>
      </c>
      <c r="AH1200" s="25"/>
      <c r="AI1200" s="39">
        <f>SUM($AD$1031:AD1200)</f>
        <v>215722.45754621783</v>
      </c>
      <c r="AJ1200" s="39">
        <f>SUM($AE$1031:AE1200)</f>
        <v>1261416.3459938273</v>
      </c>
      <c r="AK1200" s="39">
        <f t="shared" si="210"/>
        <v>151005.72028235247</v>
      </c>
    </row>
    <row r="1201" spans="2:37" x14ac:dyDescent="0.3">
      <c r="B1201" s="6" t="s">
        <v>53</v>
      </c>
      <c r="C1201" s="6">
        <v>1193</v>
      </c>
      <c r="D1201" s="6">
        <v>171</v>
      </c>
      <c r="E1201" s="12">
        <v>93.1</v>
      </c>
      <c r="F1201" s="17">
        <f t="shared" si="211"/>
        <v>0</v>
      </c>
      <c r="G1201" s="17">
        <f t="shared" si="212"/>
        <v>0</v>
      </c>
      <c r="S1201">
        <f t="shared" si="202"/>
        <v>0</v>
      </c>
      <c r="T1201">
        <f t="shared" si="203"/>
        <v>93.1</v>
      </c>
      <c r="U1201">
        <f t="shared" si="204"/>
        <v>25.861111111111107</v>
      </c>
      <c r="W1201">
        <f t="shared" si="205"/>
        <v>0</v>
      </c>
      <c r="X1201">
        <f t="shared" si="206"/>
        <v>135.9666</v>
      </c>
      <c r="Y1201">
        <f t="shared" si="207"/>
        <v>361.87079317019652</v>
      </c>
      <c r="Z1201">
        <f>Table1[[#This Row],[Accel (N)]]+Table1[[#This Row],[RR (N)]]+Table1[[#This Row],[Aero Drag (N)]]</f>
        <v>497.83739317019649</v>
      </c>
      <c r="AA1201">
        <f>Table1[[#This Row],[Total (N)]]*((E1201/3.6)/1000)</f>
        <v>12.874628140040356</v>
      </c>
      <c r="AB1201">
        <f>Table1[[#This Row],[Power (kW)]]*1000</f>
        <v>12874.628140040355</v>
      </c>
      <c r="AC1201">
        <f>(Table1[[#This Row],[Power (kW)]]*1000)*D1201</f>
        <v>2201561.4119469007</v>
      </c>
      <c r="AD1201" s="25">
        <f t="shared" si="208"/>
        <v>0</v>
      </c>
      <c r="AE1201" s="25">
        <f t="shared" si="209"/>
        <v>12874.628140040355</v>
      </c>
      <c r="AF1201" s="25">
        <f>SUM($AD$8:AD1201)</f>
        <v>1172668.3818457772</v>
      </c>
      <c r="AG1201" s="25">
        <f>SUM($AE$8:AE1201)</f>
        <v>4015296.200427481</v>
      </c>
      <c r="AH1201" s="25"/>
      <c r="AI1201" s="39">
        <f>SUM($AD$1031:AD1201)</f>
        <v>215722.45754621783</v>
      </c>
      <c r="AJ1201" s="39">
        <f>SUM($AE$1031:AE1201)</f>
        <v>1274290.9741338678</v>
      </c>
      <c r="AK1201" s="39">
        <f t="shared" si="210"/>
        <v>151005.72028235247</v>
      </c>
    </row>
    <row r="1202" spans="2:37" x14ac:dyDescent="0.3">
      <c r="B1202" s="6" t="s">
        <v>53</v>
      </c>
      <c r="C1202" s="6">
        <v>1194</v>
      </c>
      <c r="D1202" s="6">
        <v>172</v>
      </c>
      <c r="E1202" s="12">
        <v>93.1</v>
      </c>
      <c r="F1202" s="17">
        <f t="shared" si="211"/>
        <v>0</v>
      </c>
      <c r="G1202" s="17">
        <f t="shared" si="212"/>
        <v>0</v>
      </c>
      <c r="S1202">
        <f t="shared" si="202"/>
        <v>0</v>
      </c>
      <c r="T1202">
        <f t="shared" si="203"/>
        <v>93.1</v>
      </c>
      <c r="U1202">
        <f t="shared" si="204"/>
        <v>25.861111111111107</v>
      </c>
      <c r="W1202">
        <f t="shared" si="205"/>
        <v>0</v>
      </c>
      <c r="X1202">
        <f t="shared" si="206"/>
        <v>135.9666</v>
      </c>
      <c r="Y1202">
        <f t="shared" si="207"/>
        <v>361.87079317019652</v>
      </c>
      <c r="Z1202">
        <f>Table1[[#This Row],[Accel (N)]]+Table1[[#This Row],[RR (N)]]+Table1[[#This Row],[Aero Drag (N)]]</f>
        <v>497.83739317019649</v>
      </c>
      <c r="AA1202">
        <f>Table1[[#This Row],[Total (N)]]*((E1202/3.6)/1000)</f>
        <v>12.874628140040356</v>
      </c>
      <c r="AB1202">
        <f>Table1[[#This Row],[Power (kW)]]*1000</f>
        <v>12874.628140040355</v>
      </c>
      <c r="AC1202">
        <f>(Table1[[#This Row],[Power (kW)]]*1000)*D1202</f>
        <v>2214436.0400869409</v>
      </c>
      <c r="AD1202" s="25">
        <f t="shared" si="208"/>
        <v>0</v>
      </c>
      <c r="AE1202" s="25">
        <f t="shared" si="209"/>
        <v>12874.628140040355</v>
      </c>
      <c r="AF1202" s="25">
        <f>SUM($AD$8:AD1202)</f>
        <v>1172668.3818457772</v>
      </c>
      <c r="AG1202" s="25">
        <f>SUM($AE$8:AE1202)</f>
        <v>4028170.8285675212</v>
      </c>
      <c r="AH1202" s="25"/>
      <c r="AI1202" s="39">
        <f>SUM($AD$1031:AD1202)</f>
        <v>215722.45754621783</v>
      </c>
      <c r="AJ1202" s="39">
        <f>SUM($AE$1031:AE1202)</f>
        <v>1287165.6022739082</v>
      </c>
      <c r="AK1202" s="39">
        <f t="shared" si="210"/>
        <v>151005.72028235247</v>
      </c>
    </row>
    <row r="1203" spans="2:37" x14ac:dyDescent="0.3">
      <c r="B1203" s="6" t="s">
        <v>53</v>
      </c>
      <c r="C1203" s="6">
        <v>1195</v>
      </c>
      <c r="D1203" s="6">
        <v>173</v>
      </c>
      <c r="E1203" s="12">
        <v>93.1</v>
      </c>
      <c r="F1203" s="17">
        <f t="shared" si="211"/>
        <v>1.3888888888890073E-2</v>
      </c>
      <c r="G1203" s="17">
        <f t="shared" si="212"/>
        <v>5.0000000000004263E-2</v>
      </c>
      <c r="S1203">
        <f t="shared" si="202"/>
        <v>0</v>
      </c>
      <c r="T1203">
        <f t="shared" si="203"/>
        <v>93.1</v>
      </c>
      <c r="U1203">
        <f t="shared" si="204"/>
        <v>25.861111111111107</v>
      </c>
      <c r="W1203">
        <f t="shared" si="205"/>
        <v>13.750000000001172</v>
      </c>
      <c r="X1203">
        <f t="shared" si="206"/>
        <v>135.9666</v>
      </c>
      <c r="Y1203">
        <f t="shared" si="207"/>
        <v>361.87079317019652</v>
      </c>
      <c r="Z1203">
        <f>Table1[[#This Row],[Accel (N)]]+Table1[[#This Row],[RR (N)]]+Table1[[#This Row],[Aero Drag (N)]]</f>
        <v>511.58739317019769</v>
      </c>
      <c r="AA1203">
        <f>Table1[[#This Row],[Total (N)]]*((E1203/3.6)/1000)</f>
        <v>13.230218417818165</v>
      </c>
      <c r="AB1203">
        <f>Table1[[#This Row],[Power (kW)]]*1000</f>
        <v>13230.218417818165</v>
      </c>
      <c r="AC1203">
        <f>(Table1[[#This Row],[Power (kW)]]*1000)*D1203</f>
        <v>2288827.7862825426</v>
      </c>
      <c r="AD1203" s="25">
        <f t="shared" si="208"/>
        <v>0</v>
      </c>
      <c r="AE1203" s="25">
        <f t="shared" si="209"/>
        <v>13230.218417818165</v>
      </c>
      <c r="AF1203" s="25">
        <f>SUM($AD$8:AD1203)</f>
        <v>1172668.3818457772</v>
      </c>
      <c r="AG1203" s="25">
        <f>SUM($AE$8:AE1203)</f>
        <v>4041401.0469853394</v>
      </c>
      <c r="AH1203" s="25"/>
      <c r="AI1203" s="39">
        <f>SUM($AD$1031:AD1203)</f>
        <v>215722.45754621783</v>
      </c>
      <c r="AJ1203" s="39">
        <f>SUM($AE$1031:AE1203)</f>
        <v>1300395.8206917264</v>
      </c>
      <c r="AK1203" s="39">
        <f t="shared" si="210"/>
        <v>151005.72028235247</v>
      </c>
    </row>
    <row r="1204" spans="2:37" x14ac:dyDescent="0.3">
      <c r="B1204" s="6" t="s">
        <v>53</v>
      </c>
      <c r="C1204" s="6">
        <v>1196</v>
      </c>
      <c r="D1204" s="6">
        <v>174</v>
      </c>
      <c r="E1204" s="12">
        <v>93.2</v>
      </c>
      <c r="F1204" s="17">
        <f t="shared" si="211"/>
        <v>1.3888888888890073E-2</v>
      </c>
      <c r="G1204" s="17">
        <f t="shared" si="212"/>
        <v>5.0000000000004263E-2</v>
      </c>
      <c r="S1204">
        <f t="shared" si="202"/>
        <v>0</v>
      </c>
      <c r="T1204">
        <f t="shared" si="203"/>
        <v>93.2</v>
      </c>
      <c r="U1204">
        <f t="shared" si="204"/>
        <v>25.888888888888889</v>
      </c>
      <c r="W1204">
        <f t="shared" si="205"/>
        <v>13.750000000001172</v>
      </c>
      <c r="X1204">
        <f t="shared" si="206"/>
        <v>135.9666</v>
      </c>
      <c r="Y1204">
        <f t="shared" si="207"/>
        <v>362.64859153407787</v>
      </c>
      <c r="Z1204">
        <f>Table1[[#This Row],[Accel (N)]]+Table1[[#This Row],[RR (N)]]+Table1[[#This Row],[Aero Drag (N)]]</f>
        <v>512.36519153407903</v>
      </c>
      <c r="AA1204">
        <f>Table1[[#This Row],[Total (N)]]*((E1204/3.6)/1000)</f>
        <v>13.264565514160045</v>
      </c>
      <c r="AB1204">
        <f>Table1[[#This Row],[Power (kW)]]*1000</f>
        <v>13264.565514160045</v>
      </c>
      <c r="AC1204">
        <f>(Table1[[#This Row],[Power (kW)]]*1000)*D1204</f>
        <v>2308034.3994638477</v>
      </c>
      <c r="AD1204" s="25">
        <f t="shared" si="208"/>
        <v>0</v>
      </c>
      <c r="AE1204" s="25">
        <f t="shared" si="209"/>
        <v>13264.565514160045</v>
      </c>
      <c r="AF1204" s="25">
        <f>SUM($AD$8:AD1204)</f>
        <v>1172668.3818457772</v>
      </c>
      <c r="AG1204" s="25">
        <f>SUM($AE$8:AE1204)</f>
        <v>4054665.6124994992</v>
      </c>
      <c r="AH1204" s="25"/>
      <c r="AI1204" s="39">
        <f>SUM($AD$1031:AD1204)</f>
        <v>215722.45754621783</v>
      </c>
      <c r="AJ1204" s="39">
        <f>SUM($AE$1031:AE1204)</f>
        <v>1313660.3862058865</v>
      </c>
      <c r="AK1204" s="39">
        <f t="shared" si="210"/>
        <v>151005.72028235247</v>
      </c>
    </row>
    <row r="1205" spans="2:37" x14ac:dyDescent="0.3">
      <c r="B1205" s="6" t="s">
        <v>53</v>
      </c>
      <c r="C1205" s="6">
        <v>1197</v>
      </c>
      <c r="D1205" s="6">
        <v>175</v>
      </c>
      <c r="E1205" s="12">
        <v>93.2</v>
      </c>
      <c r="F1205" s="17">
        <f t="shared" si="211"/>
        <v>1.3888888888888099E-2</v>
      </c>
      <c r="G1205" s="17">
        <f t="shared" si="212"/>
        <v>4.9999999999997158E-2</v>
      </c>
      <c r="S1205">
        <f t="shared" si="202"/>
        <v>0</v>
      </c>
      <c r="T1205">
        <f t="shared" si="203"/>
        <v>93.2</v>
      </c>
      <c r="U1205">
        <f t="shared" si="204"/>
        <v>25.888888888888889</v>
      </c>
      <c r="W1205">
        <f t="shared" si="205"/>
        <v>13.749999999999218</v>
      </c>
      <c r="X1205">
        <f t="shared" si="206"/>
        <v>135.9666</v>
      </c>
      <c r="Y1205">
        <f t="shared" si="207"/>
        <v>362.64859153407787</v>
      </c>
      <c r="Z1205">
        <f>Table1[[#This Row],[Accel (N)]]+Table1[[#This Row],[RR (N)]]+Table1[[#This Row],[Aero Drag (N)]]</f>
        <v>512.3651915340771</v>
      </c>
      <c r="AA1205">
        <f>Table1[[#This Row],[Total (N)]]*((E1205/3.6)/1000)</f>
        <v>13.264565514159996</v>
      </c>
      <c r="AB1205">
        <f>Table1[[#This Row],[Power (kW)]]*1000</f>
        <v>13264.565514159996</v>
      </c>
      <c r="AC1205">
        <f>(Table1[[#This Row],[Power (kW)]]*1000)*D1205</f>
        <v>2321298.9649779992</v>
      </c>
      <c r="AD1205" s="25">
        <f t="shared" si="208"/>
        <v>0</v>
      </c>
      <c r="AE1205" s="25">
        <f t="shared" si="209"/>
        <v>13264.565514159996</v>
      </c>
      <c r="AF1205" s="25">
        <f>SUM($AD$8:AD1205)</f>
        <v>1172668.3818457772</v>
      </c>
      <c r="AG1205" s="25">
        <f>SUM($AE$8:AE1205)</f>
        <v>4067930.1780136591</v>
      </c>
      <c r="AH1205" s="25"/>
      <c r="AI1205" s="39">
        <f>SUM($AD$1031:AD1205)</f>
        <v>215722.45754621783</v>
      </c>
      <c r="AJ1205" s="39">
        <f>SUM($AE$1031:AE1205)</f>
        <v>1326924.9517200466</v>
      </c>
      <c r="AK1205" s="39">
        <f t="shared" si="210"/>
        <v>151005.72028235247</v>
      </c>
    </row>
    <row r="1206" spans="2:37" x14ac:dyDescent="0.3">
      <c r="B1206" s="6" t="s">
        <v>53</v>
      </c>
      <c r="C1206" s="6">
        <v>1198</v>
      </c>
      <c r="D1206" s="6">
        <v>176</v>
      </c>
      <c r="E1206" s="12">
        <v>93.3</v>
      </c>
      <c r="F1206" s="17">
        <f t="shared" si="211"/>
        <v>6.9444444444444448E-2</v>
      </c>
      <c r="G1206" s="17">
        <f t="shared" si="212"/>
        <v>0.25</v>
      </c>
      <c r="S1206">
        <f t="shared" si="202"/>
        <v>0</v>
      </c>
      <c r="T1206">
        <f t="shared" si="203"/>
        <v>93.3</v>
      </c>
      <c r="U1206">
        <f t="shared" si="204"/>
        <v>25.916666666666664</v>
      </c>
      <c r="W1206">
        <f t="shared" si="205"/>
        <v>68.75</v>
      </c>
      <c r="X1206">
        <f t="shared" si="206"/>
        <v>135.9666</v>
      </c>
      <c r="Y1206">
        <f t="shared" si="207"/>
        <v>363.42722489351871</v>
      </c>
      <c r="Z1206">
        <f>Table1[[#This Row],[Accel (N)]]+Table1[[#This Row],[RR (N)]]+Table1[[#This Row],[Aero Drag (N)]]</f>
        <v>568.14382489351874</v>
      </c>
      <c r="AA1206">
        <f>Table1[[#This Row],[Total (N)]]*((E1206/3.6)/1000)</f>
        <v>14.72439412849036</v>
      </c>
      <c r="AB1206">
        <f>Table1[[#This Row],[Power (kW)]]*1000</f>
        <v>14724.394128490359</v>
      </c>
      <c r="AC1206">
        <f>(Table1[[#This Row],[Power (kW)]]*1000)*D1206</f>
        <v>2591493.3666143031</v>
      </c>
      <c r="AD1206" s="25">
        <f t="shared" si="208"/>
        <v>0</v>
      </c>
      <c r="AE1206" s="25">
        <f t="shared" si="209"/>
        <v>14724.394128490359</v>
      </c>
      <c r="AF1206" s="25">
        <f>SUM($AD$8:AD1206)</f>
        <v>1172668.3818457772</v>
      </c>
      <c r="AG1206" s="25">
        <f>SUM($AE$8:AE1206)</f>
        <v>4082654.5721421493</v>
      </c>
      <c r="AH1206" s="25"/>
      <c r="AI1206" s="39">
        <f>SUM($AD$1031:AD1206)</f>
        <v>215722.45754621783</v>
      </c>
      <c r="AJ1206" s="39">
        <f>SUM($AE$1031:AE1206)</f>
        <v>1341649.3458485371</v>
      </c>
      <c r="AK1206" s="39">
        <f t="shared" si="210"/>
        <v>151005.72028235247</v>
      </c>
    </row>
    <row r="1207" spans="2:37" x14ac:dyDescent="0.3">
      <c r="B1207" s="6" t="s">
        <v>53</v>
      </c>
      <c r="C1207" s="6">
        <v>1199</v>
      </c>
      <c r="D1207" s="6">
        <v>177</v>
      </c>
      <c r="E1207" s="12">
        <v>93.7</v>
      </c>
      <c r="F1207" s="17">
        <f t="shared" si="211"/>
        <v>0.12500000000000078</v>
      </c>
      <c r="G1207" s="17">
        <f t="shared" si="212"/>
        <v>0.45000000000000284</v>
      </c>
      <c r="S1207">
        <f t="shared" si="202"/>
        <v>0</v>
      </c>
      <c r="T1207">
        <f t="shared" si="203"/>
        <v>93.7</v>
      </c>
      <c r="U1207">
        <f t="shared" si="204"/>
        <v>26.027777777777779</v>
      </c>
      <c r="W1207">
        <f t="shared" si="205"/>
        <v>123.75000000000077</v>
      </c>
      <c r="X1207">
        <f t="shared" si="206"/>
        <v>135.9666</v>
      </c>
      <c r="Y1207">
        <f t="shared" si="207"/>
        <v>366.55010828687995</v>
      </c>
      <c r="Z1207">
        <f>Table1[[#This Row],[Accel (N)]]+Table1[[#This Row],[RR (N)]]+Table1[[#This Row],[Aero Drag (N)]]</f>
        <v>626.26670828688066</v>
      </c>
      <c r="AA1207">
        <f>Table1[[#This Row],[Total (N)]]*((E1207/3.6)/1000)</f>
        <v>16.300330712911311</v>
      </c>
      <c r="AB1207">
        <f>Table1[[#This Row],[Power (kW)]]*1000</f>
        <v>16300.330712911311</v>
      </c>
      <c r="AC1207">
        <f>(Table1[[#This Row],[Power (kW)]]*1000)*D1207</f>
        <v>2885158.5361853018</v>
      </c>
      <c r="AD1207" s="25">
        <f t="shared" si="208"/>
        <v>0</v>
      </c>
      <c r="AE1207" s="25">
        <f t="shared" si="209"/>
        <v>16300.330712911311</v>
      </c>
      <c r="AF1207" s="25">
        <f>SUM($AD$8:AD1207)</f>
        <v>1172668.3818457772</v>
      </c>
      <c r="AG1207" s="25">
        <f>SUM($AE$8:AE1207)</f>
        <v>4098954.9028550605</v>
      </c>
      <c r="AH1207" s="25"/>
      <c r="AI1207" s="39">
        <f>SUM($AD$1031:AD1207)</f>
        <v>215722.45754621783</v>
      </c>
      <c r="AJ1207" s="39">
        <f>SUM($AE$1031:AE1207)</f>
        <v>1357949.6765614483</v>
      </c>
      <c r="AK1207" s="39">
        <f t="shared" si="210"/>
        <v>151005.72028235247</v>
      </c>
    </row>
    <row r="1208" spans="2:37" x14ac:dyDescent="0.3">
      <c r="B1208" s="6" t="s">
        <v>53</v>
      </c>
      <c r="C1208" s="6">
        <v>1200</v>
      </c>
      <c r="D1208" s="6">
        <v>178</v>
      </c>
      <c r="E1208" s="12">
        <v>94.2</v>
      </c>
      <c r="F1208" s="17">
        <f t="shared" si="211"/>
        <v>0.18055555555555516</v>
      </c>
      <c r="G1208" s="17">
        <f t="shared" si="212"/>
        <v>0.64999999999999858</v>
      </c>
      <c r="S1208">
        <f t="shared" si="202"/>
        <v>0</v>
      </c>
      <c r="T1208">
        <f t="shared" si="203"/>
        <v>94.2</v>
      </c>
      <c r="U1208">
        <f t="shared" si="204"/>
        <v>26.166666666666668</v>
      </c>
      <c r="W1208">
        <f t="shared" si="205"/>
        <v>178.7499999999996</v>
      </c>
      <c r="X1208">
        <f t="shared" si="206"/>
        <v>135.9666</v>
      </c>
      <c r="Y1208">
        <f t="shared" si="207"/>
        <v>370.47249992867506</v>
      </c>
      <c r="Z1208">
        <f>Table1[[#This Row],[Accel (N)]]+Table1[[#This Row],[RR (N)]]+Table1[[#This Row],[Aero Drag (N)]]</f>
        <v>685.18909992867475</v>
      </c>
      <c r="AA1208">
        <f>Table1[[#This Row],[Total (N)]]*((E1208/3.6)/1000)</f>
        <v>17.929114781466989</v>
      </c>
      <c r="AB1208">
        <f>Table1[[#This Row],[Power (kW)]]*1000</f>
        <v>17929.114781466989</v>
      </c>
      <c r="AC1208">
        <f>(Table1[[#This Row],[Power (kW)]]*1000)*D1208</f>
        <v>3191382.4311011243</v>
      </c>
      <c r="AD1208" s="25">
        <f t="shared" si="208"/>
        <v>0</v>
      </c>
      <c r="AE1208" s="25">
        <f t="shared" si="209"/>
        <v>17929.114781466989</v>
      </c>
      <c r="AF1208" s="25">
        <f>SUM($AD$8:AD1208)</f>
        <v>1172668.3818457772</v>
      </c>
      <c r="AG1208" s="25">
        <f>SUM($AE$8:AE1208)</f>
        <v>4116884.0176365273</v>
      </c>
      <c r="AH1208" s="25"/>
      <c r="AI1208" s="39">
        <f>SUM($AD$1031:AD1208)</f>
        <v>215722.45754621783</v>
      </c>
      <c r="AJ1208" s="39">
        <f>SUM($AE$1031:AE1208)</f>
        <v>1375878.7913429153</v>
      </c>
      <c r="AK1208" s="39">
        <f t="shared" si="210"/>
        <v>151005.72028235247</v>
      </c>
    </row>
    <row r="1209" spans="2:37" x14ac:dyDescent="0.3">
      <c r="B1209" s="6" t="s">
        <v>53</v>
      </c>
      <c r="C1209" s="6">
        <v>1201</v>
      </c>
      <c r="D1209" s="6">
        <v>179</v>
      </c>
      <c r="E1209" s="12">
        <v>95</v>
      </c>
      <c r="F1209" s="17">
        <f t="shared" si="211"/>
        <v>0.22222222222222143</v>
      </c>
      <c r="G1209" s="17">
        <f t="shared" si="212"/>
        <v>0.79999999999999716</v>
      </c>
      <c r="S1209">
        <f t="shared" si="202"/>
        <v>0</v>
      </c>
      <c r="T1209">
        <f t="shared" si="203"/>
        <v>95</v>
      </c>
      <c r="U1209">
        <f t="shared" si="204"/>
        <v>26.388888888888889</v>
      </c>
      <c r="W1209">
        <f t="shared" si="205"/>
        <v>219.9999999999992</v>
      </c>
      <c r="X1209">
        <f t="shared" si="206"/>
        <v>135.9666</v>
      </c>
      <c r="Y1209">
        <f t="shared" si="207"/>
        <v>376.79174632465282</v>
      </c>
      <c r="Z1209">
        <f>Table1[[#This Row],[Accel (N)]]+Table1[[#This Row],[RR (N)]]+Table1[[#This Row],[Aero Drag (N)]]</f>
        <v>732.75834632465194</v>
      </c>
      <c r="AA1209">
        <f>Table1[[#This Row],[Total (N)]]*((E1209/3.6)/1000)</f>
        <v>19.336678583567203</v>
      </c>
      <c r="AB1209">
        <f>Table1[[#This Row],[Power (kW)]]*1000</f>
        <v>19336.678583567202</v>
      </c>
      <c r="AC1209">
        <f>(Table1[[#This Row],[Power (kW)]]*1000)*D1209</f>
        <v>3461265.4664585292</v>
      </c>
      <c r="AD1209" s="25">
        <f t="shared" si="208"/>
        <v>0</v>
      </c>
      <c r="AE1209" s="25">
        <f t="shared" si="209"/>
        <v>19336.678583567202</v>
      </c>
      <c r="AF1209" s="25">
        <f>SUM($AD$8:AD1209)</f>
        <v>1172668.3818457772</v>
      </c>
      <c r="AG1209" s="25">
        <f>SUM($AE$8:AE1209)</f>
        <v>4136220.6962200943</v>
      </c>
      <c r="AH1209" s="25"/>
      <c r="AI1209" s="39">
        <f>SUM($AD$1031:AD1209)</f>
        <v>215722.45754621783</v>
      </c>
      <c r="AJ1209" s="39">
        <f>SUM($AE$1031:AE1209)</f>
        <v>1395215.4699264825</v>
      </c>
      <c r="AK1209" s="39">
        <f t="shared" si="210"/>
        <v>151005.72028235247</v>
      </c>
    </row>
    <row r="1210" spans="2:37" x14ac:dyDescent="0.3">
      <c r="B1210" s="6" t="s">
        <v>53</v>
      </c>
      <c r="C1210" s="6">
        <v>1202</v>
      </c>
      <c r="D1210" s="6">
        <v>180</v>
      </c>
      <c r="E1210" s="12">
        <v>95.8</v>
      </c>
      <c r="F1210" s="17">
        <f t="shared" si="211"/>
        <v>0.19444444444444522</v>
      </c>
      <c r="G1210" s="17">
        <f t="shared" si="212"/>
        <v>0.70000000000000284</v>
      </c>
      <c r="S1210">
        <f t="shared" si="202"/>
        <v>0</v>
      </c>
      <c r="T1210">
        <f t="shared" si="203"/>
        <v>95.8</v>
      </c>
      <c r="U1210">
        <f t="shared" si="204"/>
        <v>26.611111111111111</v>
      </c>
      <c r="W1210">
        <f t="shared" si="205"/>
        <v>192.50000000000077</v>
      </c>
      <c r="X1210">
        <f t="shared" si="206"/>
        <v>135.9666</v>
      </c>
      <c r="Y1210">
        <f t="shared" si="207"/>
        <v>383.16443243645284</v>
      </c>
      <c r="Z1210">
        <f>Table1[[#This Row],[Accel (N)]]+Table1[[#This Row],[RR (N)]]+Table1[[#This Row],[Aero Drag (N)]]</f>
        <v>711.63103243645355</v>
      </c>
      <c r="AA1210">
        <f>Table1[[#This Row],[Total (N)]]*((E1210/3.6)/1000)</f>
        <v>18.937292474281179</v>
      </c>
      <c r="AB1210">
        <f>Table1[[#This Row],[Power (kW)]]*1000</f>
        <v>18937.292474281177</v>
      </c>
      <c r="AC1210">
        <f>(Table1[[#This Row],[Power (kW)]]*1000)*D1210</f>
        <v>3408712.6453706119</v>
      </c>
      <c r="AD1210" s="25">
        <f t="shared" si="208"/>
        <v>0</v>
      </c>
      <c r="AE1210" s="25">
        <f t="shared" si="209"/>
        <v>18937.292474281177</v>
      </c>
      <c r="AF1210" s="25">
        <f>SUM($AD$8:AD1210)</f>
        <v>1172668.3818457772</v>
      </c>
      <c r="AG1210" s="25">
        <f>SUM($AE$8:AE1210)</f>
        <v>4155157.9886943754</v>
      </c>
      <c r="AH1210" s="25"/>
      <c r="AI1210" s="39">
        <f>SUM($AD$1031:AD1210)</f>
        <v>215722.45754621783</v>
      </c>
      <c r="AJ1210" s="39">
        <f>SUM($AE$1031:AE1210)</f>
        <v>1414152.7624007638</v>
      </c>
      <c r="AK1210" s="39">
        <f t="shared" si="210"/>
        <v>151005.72028235247</v>
      </c>
    </row>
    <row r="1211" spans="2:37" x14ac:dyDescent="0.3">
      <c r="B1211" s="6" t="s">
        <v>53</v>
      </c>
      <c r="C1211" s="6">
        <v>1203</v>
      </c>
      <c r="D1211" s="6">
        <v>181</v>
      </c>
      <c r="E1211" s="12">
        <v>96.4</v>
      </c>
      <c r="F1211" s="17">
        <f t="shared" si="211"/>
        <v>0.1388888888888889</v>
      </c>
      <c r="G1211" s="17">
        <f t="shared" si="212"/>
        <v>0.5</v>
      </c>
      <c r="S1211">
        <f t="shared" si="202"/>
        <v>0</v>
      </c>
      <c r="T1211">
        <f t="shared" si="203"/>
        <v>96.4</v>
      </c>
      <c r="U1211">
        <f t="shared" si="204"/>
        <v>26.777777777777779</v>
      </c>
      <c r="W1211">
        <f t="shared" si="205"/>
        <v>137.5</v>
      </c>
      <c r="X1211">
        <f t="shared" si="206"/>
        <v>135.9666</v>
      </c>
      <c r="Y1211">
        <f t="shared" si="207"/>
        <v>387.97901683381122</v>
      </c>
      <c r="Z1211">
        <f>Table1[[#This Row],[Accel (N)]]+Table1[[#This Row],[RR (N)]]+Table1[[#This Row],[Aero Drag (N)]]</f>
        <v>661.44561683381119</v>
      </c>
      <c r="AA1211">
        <f>Table1[[#This Row],[Total (N)]]*((E1211/3.6)/1000)</f>
        <v>17.712043739660945</v>
      </c>
      <c r="AB1211">
        <f>Table1[[#This Row],[Power (kW)]]*1000</f>
        <v>17712.043739660945</v>
      </c>
      <c r="AC1211">
        <f>(Table1[[#This Row],[Power (kW)]]*1000)*D1211</f>
        <v>3205879.9168786309</v>
      </c>
      <c r="AD1211" s="25">
        <f t="shared" si="208"/>
        <v>0</v>
      </c>
      <c r="AE1211" s="25">
        <f t="shared" si="209"/>
        <v>17712.043739660945</v>
      </c>
      <c r="AF1211" s="25">
        <f>SUM($AD$8:AD1211)</f>
        <v>1172668.3818457772</v>
      </c>
      <c r="AG1211" s="25">
        <f>SUM($AE$8:AE1211)</f>
        <v>4172870.0324340365</v>
      </c>
      <c r="AH1211" s="25"/>
      <c r="AI1211" s="39">
        <f>SUM($AD$1031:AD1211)</f>
        <v>215722.45754621783</v>
      </c>
      <c r="AJ1211" s="39">
        <f>SUM($AE$1031:AE1211)</f>
        <v>1431864.8061404247</v>
      </c>
      <c r="AK1211" s="39">
        <f t="shared" si="210"/>
        <v>151005.72028235247</v>
      </c>
    </row>
    <row r="1212" spans="2:37" x14ac:dyDescent="0.3">
      <c r="B1212" s="6" t="s">
        <v>53</v>
      </c>
      <c r="C1212" s="6">
        <v>1204</v>
      </c>
      <c r="D1212" s="6">
        <v>182</v>
      </c>
      <c r="E1212" s="12">
        <v>96.8</v>
      </c>
      <c r="F1212" s="17">
        <f t="shared" si="211"/>
        <v>8.3333333333332538E-2</v>
      </c>
      <c r="G1212" s="17">
        <f t="shared" si="212"/>
        <v>0.29999999999999716</v>
      </c>
      <c r="S1212">
        <f t="shared" si="202"/>
        <v>0</v>
      </c>
      <c r="T1212">
        <f t="shared" si="203"/>
        <v>96.8</v>
      </c>
      <c r="U1212">
        <f t="shared" si="204"/>
        <v>26.888888888888886</v>
      </c>
      <c r="W1212">
        <f t="shared" si="205"/>
        <v>82.499999999999218</v>
      </c>
      <c r="X1212">
        <f t="shared" si="206"/>
        <v>135.9666</v>
      </c>
      <c r="Y1212">
        <f t="shared" si="207"/>
        <v>391.20543967657773</v>
      </c>
      <c r="Z1212">
        <f>Table1[[#This Row],[Accel (N)]]+Table1[[#This Row],[RR (N)]]+Table1[[#This Row],[Aero Drag (N)]]</f>
        <v>609.67203967657701</v>
      </c>
      <c r="AA1212">
        <f>Table1[[#This Row],[Total (N)]]*((E1212/3.6)/1000)</f>
        <v>16.393403733525737</v>
      </c>
      <c r="AB1212">
        <f>Table1[[#This Row],[Power (kW)]]*1000</f>
        <v>16393.403733525738</v>
      </c>
      <c r="AC1212">
        <f>(Table1[[#This Row],[Power (kW)]]*1000)*D1212</f>
        <v>2983599.4795016842</v>
      </c>
      <c r="AD1212" s="25">
        <f t="shared" si="208"/>
        <v>0</v>
      </c>
      <c r="AE1212" s="25">
        <f t="shared" si="209"/>
        <v>16393.403733525738</v>
      </c>
      <c r="AF1212" s="25">
        <f>SUM($AD$8:AD1212)</f>
        <v>1172668.3818457772</v>
      </c>
      <c r="AG1212" s="25">
        <f>SUM($AE$8:AE1212)</f>
        <v>4189263.4361675624</v>
      </c>
      <c r="AH1212" s="25"/>
      <c r="AI1212" s="39">
        <f>SUM($AD$1031:AD1212)</f>
        <v>215722.45754621783</v>
      </c>
      <c r="AJ1212" s="39">
        <f>SUM($AE$1031:AE1212)</f>
        <v>1448258.2098739503</v>
      </c>
      <c r="AK1212" s="39">
        <f t="shared" si="210"/>
        <v>151005.72028235247</v>
      </c>
    </row>
    <row r="1213" spans="2:37" x14ac:dyDescent="0.3">
      <c r="B1213" s="6" t="s">
        <v>53</v>
      </c>
      <c r="C1213" s="6">
        <v>1205</v>
      </c>
      <c r="D1213" s="6">
        <v>183</v>
      </c>
      <c r="E1213" s="12">
        <v>97</v>
      </c>
      <c r="F1213" s="17">
        <f t="shared" si="211"/>
        <v>4.1666666666666269E-2</v>
      </c>
      <c r="G1213" s="17">
        <f t="shared" si="212"/>
        <v>0.14999999999999858</v>
      </c>
      <c r="S1213">
        <f t="shared" si="202"/>
        <v>0</v>
      </c>
      <c r="T1213">
        <f t="shared" si="203"/>
        <v>97</v>
      </c>
      <c r="U1213">
        <f t="shared" si="204"/>
        <v>26.944444444444443</v>
      </c>
      <c r="W1213">
        <f t="shared" si="205"/>
        <v>41.249999999999609</v>
      </c>
      <c r="X1213">
        <f t="shared" si="206"/>
        <v>135.9666</v>
      </c>
      <c r="Y1213">
        <f t="shared" si="207"/>
        <v>392.82366107131946</v>
      </c>
      <c r="Z1213">
        <f>Table1[[#This Row],[Accel (N)]]+Table1[[#This Row],[RR (N)]]+Table1[[#This Row],[Aero Drag (N)]]</f>
        <v>570.04026107131904</v>
      </c>
      <c r="AA1213">
        <f>Table1[[#This Row],[Total (N)]]*((E1213/3.6)/1000)</f>
        <v>15.359418145532763</v>
      </c>
      <c r="AB1213">
        <f>Table1[[#This Row],[Power (kW)]]*1000</f>
        <v>15359.418145532762</v>
      </c>
      <c r="AC1213">
        <f>(Table1[[#This Row],[Power (kW)]]*1000)*D1213</f>
        <v>2810773.5206324952</v>
      </c>
      <c r="AD1213" s="25">
        <f t="shared" si="208"/>
        <v>0</v>
      </c>
      <c r="AE1213" s="25">
        <f t="shared" si="209"/>
        <v>15359.418145532762</v>
      </c>
      <c r="AF1213" s="25">
        <f>SUM($AD$8:AD1213)</f>
        <v>1172668.3818457772</v>
      </c>
      <c r="AG1213" s="25">
        <f>SUM($AE$8:AE1213)</f>
        <v>4204622.8543130951</v>
      </c>
      <c r="AH1213" s="25"/>
      <c r="AI1213" s="39">
        <f>SUM($AD$1031:AD1213)</f>
        <v>215722.45754621783</v>
      </c>
      <c r="AJ1213" s="39">
        <f>SUM($AE$1031:AE1213)</f>
        <v>1463617.6280194831</v>
      </c>
      <c r="AK1213" s="39">
        <f t="shared" si="210"/>
        <v>151005.72028235247</v>
      </c>
    </row>
    <row r="1214" spans="2:37" x14ac:dyDescent="0.3">
      <c r="B1214" s="6" t="s">
        <v>53</v>
      </c>
      <c r="C1214" s="6">
        <v>1206</v>
      </c>
      <c r="D1214" s="6">
        <v>184</v>
      </c>
      <c r="E1214" s="12">
        <v>97.1</v>
      </c>
      <c r="F1214" s="17">
        <f t="shared" si="211"/>
        <v>2.7777777777778172E-2</v>
      </c>
      <c r="G1214" s="17">
        <f t="shared" si="212"/>
        <v>0.10000000000000142</v>
      </c>
      <c r="S1214">
        <f t="shared" si="202"/>
        <v>0</v>
      </c>
      <c r="T1214">
        <f t="shared" si="203"/>
        <v>97.1</v>
      </c>
      <c r="U1214">
        <f t="shared" si="204"/>
        <v>26.972222222222221</v>
      </c>
      <c r="W1214">
        <f t="shared" si="205"/>
        <v>27.500000000000391</v>
      </c>
      <c r="X1214">
        <f t="shared" si="206"/>
        <v>135.9666</v>
      </c>
      <c r="Y1214">
        <f t="shared" si="207"/>
        <v>393.63402426202987</v>
      </c>
      <c r="Z1214">
        <f>Table1[[#This Row],[Accel (N)]]+Table1[[#This Row],[RR (N)]]+Table1[[#This Row],[Aero Drag (N)]]</f>
        <v>557.10062426203024</v>
      </c>
      <c r="AA1214">
        <f>Table1[[#This Row],[Total (N)]]*((E1214/3.6)/1000)</f>
        <v>15.026241837734203</v>
      </c>
      <c r="AB1214">
        <f>Table1[[#This Row],[Power (kW)]]*1000</f>
        <v>15026.241837734202</v>
      </c>
      <c r="AC1214">
        <f>(Table1[[#This Row],[Power (kW)]]*1000)*D1214</f>
        <v>2764828.4981430932</v>
      </c>
      <c r="AD1214" s="25">
        <f t="shared" si="208"/>
        <v>0</v>
      </c>
      <c r="AE1214" s="25">
        <f t="shared" si="209"/>
        <v>15026.241837734202</v>
      </c>
      <c r="AF1214" s="25">
        <f>SUM($AD$8:AD1214)</f>
        <v>1172668.3818457772</v>
      </c>
      <c r="AG1214" s="25">
        <f>SUM($AE$8:AE1214)</f>
        <v>4219649.0961508295</v>
      </c>
      <c r="AH1214" s="25"/>
      <c r="AI1214" s="39">
        <f>SUM($AD$1031:AD1214)</f>
        <v>215722.45754621783</v>
      </c>
      <c r="AJ1214" s="39">
        <f>SUM($AE$1031:AE1214)</f>
        <v>1478643.8698572172</v>
      </c>
      <c r="AK1214" s="39">
        <f t="shared" si="210"/>
        <v>151005.72028235247</v>
      </c>
    </row>
    <row r="1215" spans="2:37" x14ac:dyDescent="0.3">
      <c r="B1215" s="6" t="s">
        <v>53</v>
      </c>
      <c r="C1215" s="6">
        <v>1207</v>
      </c>
      <c r="D1215" s="6">
        <v>185</v>
      </c>
      <c r="E1215" s="12">
        <v>97.2</v>
      </c>
      <c r="F1215" s="17">
        <f t="shared" si="211"/>
        <v>2.7777777777778172E-2</v>
      </c>
      <c r="G1215" s="17">
        <f t="shared" si="212"/>
        <v>0.10000000000000142</v>
      </c>
      <c r="S1215">
        <f t="shared" si="202"/>
        <v>0</v>
      </c>
      <c r="T1215">
        <f t="shared" si="203"/>
        <v>97.2</v>
      </c>
      <c r="U1215">
        <f t="shared" si="204"/>
        <v>27</v>
      </c>
      <c r="W1215">
        <f t="shared" si="205"/>
        <v>27.500000000000391</v>
      </c>
      <c r="X1215">
        <f t="shared" si="206"/>
        <v>135.9666</v>
      </c>
      <c r="Y1215">
        <f t="shared" si="207"/>
        <v>394.44522244830006</v>
      </c>
      <c r="Z1215">
        <f>Table1[[#This Row],[Accel (N)]]+Table1[[#This Row],[RR (N)]]+Table1[[#This Row],[Aero Drag (N)]]</f>
        <v>557.91182244830043</v>
      </c>
      <c r="AA1215">
        <f>Table1[[#This Row],[Total (N)]]*((E1215/3.6)/1000)</f>
        <v>15.063619206104111</v>
      </c>
      <c r="AB1215">
        <f>Table1[[#This Row],[Power (kW)]]*1000</f>
        <v>15063.619206104111</v>
      </c>
      <c r="AC1215">
        <f>(Table1[[#This Row],[Power (kW)]]*1000)*D1215</f>
        <v>2786769.5531292604</v>
      </c>
      <c r="AD1215" s="25">
        <f t="shared" si="208"/>
        <v>0</v>
      </c>
      <c r="AE1215" s="25">
        <f t="shared" si="209"/>
        <v>15063.619206104111</v>
      </c>
      <c r="AF1215" s="25">
        <f>SUM($AD$8:AD1215)</f>
        <v>1172668.3818457772</v>
      </c>
      <c r="AG1215" s="25">
        <f>SUM($AE$8:AE1215)</f>
        <v>4234712.7153569339</v>
      </c>
      <c r="AH1215" s="25"/>
      <c r="AI1215" s="39">
        <f>SUM($AD$1031:AD1215)</f>
        <v>215722.45754621783</v>
      </c>
      <c r="AJ1215" s="39">
        <f>SUM($AE$1031:AE1215)</f>
        <v>1493707.4890633214</v>
      </c>
      <c r="AK1215" s="39">
        <f t="shared" si="210"/>
        <v>151005.72028235247</v>
      </c>
    </row>
    <row r="1216" spans="2:37" x14ac:dyDescent="0.3">
      <c r="B1216" s="6" t="s">
        <v>53</v>
      </c>
      <c r="C1216" s="6">
        <v>1208</v>
      </c>
      <c r="D1216" s="6">
        <v>186</v>
      </c>
      <c r="E1216" s="12">
        <v>97.3</v>
      </c>
      <c r="F1216" s="17">
        <f t="shared" si="211"/>
        <v>2.7777777777778172E-2</v>
      </c>
      <c r="G1216" s="17">
        <f t="shared" si="212"/>
        <v>0.10000000000000142</v>
      </c>
      <c r="S1216">
        <f t="shared" si="202"/>
        <v>0</v>
      </c>
      <c r="T1216">
        <f t="shared" si="203"/>
        <v>97.3</v>
      </c>
      <c r="U1216">
        <f t="shared" si="204"/>
        <v>27.027777777777775</v>
      </c>
      <c r="W1216">
        <f t="shared" si="205"/>
        <v>27.500000000000391</v>
      </c>
      <c r="X1216">
        <f t="shared" si="206"/>
        <v>135.9666</v>
      </c>
      <c r="Y1216">
        <f t="shared" si="207"/>
        <v>395.25725563012981</v>
      </c>
      <c r="Z1216">
        <f>Table1[[#This Row],[Accel (N)]]+Table1[[#This Row],[RR (N)]]+Table1[[#This Row],[Aero Drag (N)]]</f>
        <v>558.72385563013017</v>
      </c>
      <c r="AA1216">
        <f>Table1[[#This Row],[Total (N)]]*((E1216/3.6)/1000)</f>
        <v>15.10106420911435</v>
      </c>
      <c r="AB1216">
        <f>Table1[[#This Row],[Power (kW)]]*1000</f>
        <v>15101.064209114349</v>
      </c>
      <c r="AC1216">
        <f>(Table1[[#This Row],[Power (kW)]]*1000)*D1216</f>
        <v>2808797.942895269</v>
      </c>
      <c r="AD1216" s="25">
        <f t="shared" si="208"/>
        <v>0</v>
      </c>
      <c r="AE1216" s="25">
        <f t="shared" si="209"/>
        <v>15101.064209114349</v>
      </c>
      <c r="AF1216" s="25">
        <f>SUM($AD$8:AD1216)</f>
        <v>1172668.3818457772</v>
      </c>
      <c r="AG1216" s="25">
        <f>SUM($AE$8:AE1216)</f>
        <v>4249813.7795660486</v>
      </c>
      <c r="AH1216" s="25"/>
      <c r="AI1216" s="39">
        <f>SUM($AD$1031:AD1216)</f>
        <v>215722.45754621783</v>
      </c>
      <c r="AJ1216" s="39">
        <f>SUM($AE$1031:AE1216)</f>
        <v>1508808.5532724357</v>
      </c>
      <c r="AK1216" s="39">
        <f t="shared" si="210"/>
        <v>151005.72028235247</v>
      </c>
    </row>
    <row r="1217" spans="2:37" x14ac:dyDescent="0.3">
      <c r="B1217" s="6" t="s">
        <v>53</v>
      </c>
      <c r="C1217" s="6">
        <v>1209</v>
      </c>
      <c r="D1217" s="6">
        <v>187</v>
      </c>
      <c r="E1217" s="12">
        <v>97.4</v>
      </c>
      <c r="F1217" s="17">
        <f t="shared" si="211"/>
        <v>1.3888888888890073E-2</v>
      </c>
      <c r="G1217" s="17">
        <f t="shared" si="212"/>
        <v>5.0000000000004263E-2</v>
      </c>
      <c r="S1217">
        <f t="shared" si="202"/>
        <v>0</v>
      </c>
      <c r="T1217">
        <f t="shared" si="203"/>
        <v>97.4</v>
      </c>
      <c r="U1217">
        <f t="shared" si="204"/>
        <v>27.055555555555557</v>
      </c>
      <c r="W1217">
        <f t="shared" si="205"/>
        <v>13.750000000001172</v>
      </c>
      <c r="X1217">
        <f t="shared" si="206"/>
        <v>135.9666</v>
      </c>
      <c r="Y1217">
        <f t="shared" si="207"/>
        <v>396.07012380751951</v>
      </c>
      <c r="Z1217">
        <f>Table1[[#This Row],[Accel (N)]]+Table1[[#This Row],[RR (N)]]+Table1[[#This Row],[Aero Drag (N)]]</f>
        <v>545.78672380752073</v>
      </c>
      <c r="AA1217">
        <f>Table1[[#This Row],[Total (N)]]*((E1217/3.6)/1000)</f>
        <v>14.766563027459034</v>
      </c>
      <c r="AB1217">
        <f>Table1[[#This Row],[Power (kW)]]*1000</f>
        <v>14766.563027459033</v>
      </c>
      <c r="AC1217">
        <f>(Table1[[#This Row],[Power (kW)]]*1000)*D1217</f>
        <v>2761347.2861348391</v>
      </c>
      <c r="AD1217" s="25">
        <f t="shared" si="208"/>
        <v>0</v>
      </c>
      <c r="AE1217" s="25">
        <f t="shared" si="209"/>
        <v>14766.563027459033</v>
      </c>
      <c r="AF1217" s="25">
        <f>SUM($AD$8:AD1217)</f>
        <v>1172668.3818457772</v>
      </c>
      <c r="AG1217" s="25">
        <f>SUM($AE$8:AE1217)</f>
        <v>4264580.3425935078</v>
      </c>
      <c r="AH1217" s="25"/>
      <c r="AI1217" s="39">
        <f>SUM($AD$1031:AD1217)</f>
        <v>215722.45754621783</v>
      </c>
      <c r="AJ1217" s="39">
        <f>SUM($AE$1031:AE1217)</f>
        <v>1523575.1162998946</v>
      </c>
      <c r="AK1217" s="39">
        <f t="shared" si="210"/>
        <v>151005.72028235247</v>
      </c>
    </row>
    <row r="1218" spans="2:37" x14ac:dyDescent="0.3">
      <c r="B1218" s="6" t="s">
        <v>53</v>
      </c>
      <c r="C1218" s="6">
        <v>1210</v>
      </c>
      <c r="D1218" s="6">
        <v>188</v>
      </c>
      <c r="E1218" s="12">
        <v>97.4</v>
      </c>
      <c r="F1218" s="17">
        <f t="shared" si="211"/>
        <v>0</v>
      </c>
      <c r="G1218" s="17">
        <f t="shared" si="212"/>
        <v>0</v>
      </c>
      <c r="S1218">
        <f t="shared" si="202"/>
        <v>0</v>
      </c>
      <c r="T1218">
        <f t="shared" si="203"/>
        <v>97.4</v>
      </c>
      <c r="U1218">
        <f t="shared" si="204"/>
        <v>27.055555555555557</v>
      </c>
      <c r="W1218">
        <f t="shared" si="205"/>
        <v>0</v>
      </c>
      <c r="X1218">
        <f t="shared" si="206"/>
        <v>135.9666</v>
      </c>
      <c r="Y1218">
        <f t="shared" si="207"/>
        <v>396.07012380751951</v>
      </c>
      <c r="Z1218">
        <f>Table1[[#This Row],[Accel (N)]]+Table1[[#This Row],[RR (N)]]+Table1[[#This Row],[Aero Drag (N)]]</f>
        <v>532.03672380751948</v>
      </c>
      <c r="AA1218">
        <f>Table1[[#This Row],[Total (N)]]*((E1218/3.6)/1000)</f>
        <v>14.394549138570111</v>
      </c>
      <c r="AB1218">
        <f>Table1[[#This Row],[Power (kW)]]*1000</f>
        <v>14394.549138570112</v>
      </c>
      <c r="AC1218">
        <f>(Table1[[#This Row],[Power (kW)]]*1000)*D1218</f>
        <v>2706175.2380511812</v>
      </c>
      <c r="AD1218" s="25">
        <f t="shared" si="208"/>
        <v>0</v>
      </c>
      <c r="AE1218" s="25">
        <f t="shared" si="209"/>
        <v>14394.549138570112</v>
      </c>
      <c r="AF1218" s="25">
        <f>SUM($AD$8:AD1218)</f>
        <v>1172668.3818457772</v>
      </c>
      <c r="AG1218" s="25">
        <f>SUM($AE$8:AE1218)</f>
        <v>4278974.891732078</v>
      </c>
      <c r="AH1218" s="25"/>
      <c r="AI1218" s="39">
        <f>SUM($AD$1031:AD1218)</f>
        <v>215722.45754621783</v>
      </c>
      <c r="AJ1218" s="39">
        <f>SUM($AE$1031:AE1218)</f>
        <v>1537969.6654384648</v>
      </c>
      <c r="AK1218" s="39">
        <f t="shared" si="210"/>
        <v>151005.72028235247</v>
      </c>
    </row>
    <row r="1219" spans="2:37" x14ac:dyDescent="0.3">
      <c r="B1219" s="6" t="s">
        <v>53</v>
      </c>
      <c r="C1219" s="6">
        <v>1211</v>
      </c>
      <c r="D1219" s="6">
        <v>189</v>
      </c>
      <c r="E1219" s="12">
        <v>97.4</v>
      </c>
      <c r="F1219" s="17">
        <f t="shared" si="211"/>
        <v>0</v>
      </c>
      <c r="G1219" s="17">
        <f t="shared" si="212"/>
        <v>0</v>
      </c>
      <c r="S1219">
        <f t="shared" si="202"/>
        <v>0</v>
      </c>
      <c r="T1219">
        <f t="shared" si="203"/>
        <v>97.4</v>
      </c>
      <c r="U1219">
        <f t="shared" si="204"/>
        <v>27.055555555555557</v>
      </c>
      <c r="W1219">
        <f t="shared" si="205"/>
        <v>0</v>
      </c>
      <c r="X1219">
        <f t="shared" si="206"/>
        <v>135.9666</v>
      </c>
      <c r="Y1219">
        <f t="shared" si="207"/>
        <v>396.07012380751951</v>
      </c>
      <c r="Z1219">
        <f>Table1[[#This Row],[Accel (N)]]+Table1[[#This Row],[RR (N)]]+Table1[[#This Row],[Aero Drag (N)]]</f>
        <v>532.03672380751948</v>
      </c>
      <c r="AA1219">
        <f>Table1[[#This Row],[Total (N)]]*((E1219/3.6)/1000)</f>
        <v>14.394549138570111</v>
      </c>
      <c r="AB1219">
        <f>Table1[[#This Row],[Power (kW)]]*1000</f>
        <v>14394.549138570112</v>
      </c>
      <c r="AC1219">
        <f>(Table1[[#This Row],[Power (kW)]]*1000)*D1219</f>
        <v>2720569.7871897509</v>
      </c>
      <c r="AD1219" s="25">
        <f t="shared" si="208"/>
        <v>0</v>
      </c>
      <c r="AE1219" s="25">
        <f t="shared" si="209"/>
        <v>14394.549138570112</v>
      </c>
      <c r="AF1219" s="25">
        <f>SUM($AD$8:AD1219)</f>
        <v>1172668.3818457772</v>
      </c>
      <c r="AG1219" s="25">
        <f>SUM($AE$8:AE1219)</f>
        <v>4293369.4408706482</v>
      </c>
      <c r="AH1219" s="25"/>
      <c r="AI1219" s="39">
        <f>SUM($AD$1031:AD1219)</f>
        <v>215722.45754621783</v>
      </c>
      <c r="AJ1219" s="39">
        <f>SUM($AE$1031:AE1219)</f>
        <v>1552364.214577035</v>
      </c>
      <c r="AK1219" s="39">
        <f t="shared" si="210"/>
        <v>151005.72028235247</v>
      </c>
    </row>
    <row r="1220" spans="2:37" x14ac:dyDescent="0.3">
      <c r="B1220" s="6" t="s">
        <v>53</v>
      </c>
      <c r="C1220" s="6">
        <v>1212</v>
      </c>
      <c r="D1220" s="6">
        <v>190</v>
      </c>
      <c r="E1220" s="12">
        <v>97.4</v>
      </c>
      <c r="F1220" s="17">
        <f t="shared" si="211"/>
        <v>-1.3888888888890073E-2</v>
      </c>
      <c r="G1220" s="17">
        <f t="shared" si="212"/>
        <v>-5.0000000000004263E-2</v>
      </c>
      <c r="S1220">
        <f t="shared" si="202"/>
        <v>0</v>
      </c>
      <c r="T1220">
        <f t="shared" si="203"/>
        <v>97.4</v>
      </c>
      <c r="U1220">
        <f t="shared" si="204"/>
        <v>27.055555555555557</v>
      </c>
      <c r="W1220">
        <f t="shared" si="205"/>
        <v>-13.750000000001172</v>
      </c>
      <c r="X1220">
        <f t="shared" si="206"/>
        <v>135.9666</v>
      </c>
      <c r="Y1220">
        <f t="shared" si="207"/>
        <v>396.07012380751951</v>
      </c>
      <c r="Z1220">
        <f>Table1[[#This Row],[Accel (N)]]+Table1[[#This Row],[RR (N)]]+Table1[[#This Row],[Aero Drag (N)]]</f>
        <v>518.28672380751834</v>
      </c>
      <c r="AA1220">
        <f>Table1[[#This Row],[Total (N)]]*((E1220/3.6)/1000)</f>
        <v>14.022535249681193</v>
      </c>
      <c r="AB1220">
        <f>Table1[[#This Row],[Power (kW)]]*1000</f>
        <v>14022.535249681192</v>
      </c>
      <c r="AC1220">
        <f>(Table1[[#This Row],[Power (kW)]]*1000)*D1220</f>
        <v>2664281.6974394266</v>
      </c>
      <c r="AD1220" s="25">
        <f t="shared" si="208"/>
        <v>0</v>
      </c>
      <c r="AE1220" s="25">
        <f t="shared" si="209"/>
        <v>14022.535249681192</v>
      </c>
      <c r="AF1220" s="25">
        <f>SUM($AD$8:AD1220)</f>
        <v>1172668.3818457772</v>
      </c>
      <c r="AG1220" s="25">
        <f>SUM($AE$8:AE1220)</f>
        <v>4307391.9761203295</v>
      </c>
      <c r="AH1220" s="25"/>
      <c r="AI1220" s="39">
        <f>SUM($AD$1031:AD1220)</f>
        <v>215722.45754621783</v>
      </c>
      <c r="AJ1220" s="39">
        <f>SUM($AE$1031:AE1220)</f>
        <v>1566386.7498267163</v>
      </c>
      <c r="AK1220" s="39">
        <f t="shared" si="210"/>
        <v>151005.72028235247</v>
      </c>
    </row>
    <row r="1221" spans="2:37" x14ac:dyDescent="0.3">
      <c r="B1221" s="6" t="s">
        <v>53</v>
      </c>
      <c r="C1221" s="6">
        <v>1213</v>
      </c>
      <c r="D1221" s="6">
        <v>191</v>
      </c>
      <c r="E1221" s="12">
        <v>97.3</v>
      </c>
      <c r="F1221" s="17">
        <f t="shared" si="211"/>
        <v>-1.3888888888890073E-2</v>
      </c>
      <c r="G1221" s="17">
        <f t="shared" si="212"/>
        <v>-5.0000000000004263E-2</v>
      </c>
      <c r="S1221">
        <f t="shared" si="202"/>
        <v>0</v>
      </c>
      <c r="T1221">
        <f t="shared" si="203"/>
        <v>97.3</v>
      </c>
      <c r="U1221">
        <f t="shared" si="204"/>
        <v>27.027777777777775</v>
      </c>
      <c r="W1221">
        <f t="shared" si="205"/>
        <v>-13.750000000001172</v>
      </c>
      <c r="X1221">
        <f t="shared" si="206"/>
        <v>135.9666</v>
      </c>
      <c r="Y1221">
        <f t="shared" si="207"/>
        <v>395.25725563012981</v>
      </c>
      <c r="Z1221">
        <f>Table1[[#This Row],[Accel (N)]]+Table1[[#This Row],[RR (N)]]+Table1[[#This Row],[Aero Drag (N)]]</f>
        <v>517.47385563012858</v>
      </c>
      <c r="AA1221">
        <f>Table1[[#This Row],[Total (N)]]*((E1221/3.6)/1000)</f>
        <v>13.986168375780974</v>
      </c>
      <c r="AB1221">
        <f>Table1[[#This Row],[Power (kW)]]*1000</f>
        <v>13986.168375780973</v>
      </c>
      <c r="AC1221">
        <f>(Table1[[#This Row],[Power (kW)]]*1000)*D1221</f>
        <v>2671358.1597741661</v>
      </c>
      <c r="AD1221" s="25">
        <f t="shared" si="208"/>
        <v>0</v>
      </c>
      <c r="AE1221" s="25">
        <f t="shared" si="209"/>
        <v>13986.168375780973</v>
      </c>
      <c r="AF1221" s="25">
        <f>SUM($AD$8:AD1221)</f>
        <v>1172668.3818457772</v>
      </c>
      <c r="AG1221" s="25">
        <f>SUM($AE$8:AE1221)</f>
        <v>4321378.1444961103</v>
      </c>
      <c r="AH1221" s="25"/>
      <c r="AI1221" s="39">
        <f>SUM($AD$1031:AD1221)</f>
        <v>215722.45754621783</v>
      </c>
      <c r="AJ1221" s="39">
        <f>SUM($AE$1031:AE1221)</f>
        <v>1580372.9182024973</v>
      </c>
      <c r="AK1221" s="39">
        <f t="shared" si="210"/>
        <v>151005.72028235247</v>
      </c>
    </row>
    <row r="1222" spans="2:37" x14ac:dyDescent="0.3">
      <c r="B1222" s="6" t="s">
        <v>53</v>
      </c>
      <c r="C1222" s="6">
        <v>1214</v>
      </c>
      <c r="D1222" s="6">
        <v>192</v>
      </c>
      <c r="E1222" s="12">
        <v>97.3</v>
      </c>
      <c r="F1222" s="17">
        <f t="shared" si="211"/>
        <v>0</v>
      </c>
      <c r="G1222" s="17">
        <f t="shared" si="212"/>
        <v>0</v>
      </c>
      <c r="S1222">
        <f t="shared" si="202"/>
        <v>0</v>
      </c>
      <c r="T1222">
        <f t="shared" si="203"/>
        <v>97.3</v>
      </c>
      <c r="U1222">
        <f t="shared" si="204"/>
        <v>27.027777777777775</v>
      </c>
      <c r="W1222">
        <f t="shared" si="205"/>
        <v>0</v>
      </c>
      <c r="X1222">
        <f t="shared" si="206"/>
        <v>135.9666</v>
      </c>
      <c r="Y1222">
        <f t="shared" si="207"/>
        <v>395.25725563012981</v>
      </c>
      <c r="Z1222">
        <f>Table1[[#This Row],[Accel (N)]]+Table1[[#This Row],[RR (N)]]+Table1[[#This Row],[Aero Drag (N)]]</f>
        <v>531.22385563012983</v>
      </c>
      <c r="AA1222">
        <f>Table1[[#This Row],[Total (N)]]*((E1222/3.6)/1000)</f>
        <v>14.357800320225452</v>
      </c>
      <c r="AB1222">
        <f>Table1[[#This Row],[Power (kW)]]*1000</f>
        <v>14357.800320225453</v>
      </c>
      <c r="AC1222">
        <f>(Table1[[#This Row],[Power (kW)]]*1000)*D1222</f>
        <v>2756697.6614832869</v>
      </c>
      <c r="AD1222" s="25">
        <f t="shared" si="208"/>
        <v>0</v>
      </c>
      <c r="AE1222" s="25">
        <f t="shared" si="209"/>
        <v>14357.800320225453</v>
      </c>
      <c r="AF1222" s="25">
        <f>SUM($AD$8:AD1222)</f>
        <v>1172668.3818457772</v>
      </c>
      <c r="AG1222" s="25">
        <f>SUM($AE$8:AE1222)</f>
        <v>4335735.944816336</v>
      </c>
      <c r="AH1222" s="25"/>
      <c r="AI1222" s="39">
        <f>SUM($AD$1031:AD1222)</f>
        <v>215722.45754621783</v>
      </c>
      <c r="AJ1222" s="39">
        <f>SUM($AE$1031:AE1222)</f>
        <v>1594730.7185227228</v>
      </c>
      <c r="AK1222" s="39">
        <f t="shared" si="210"/>
        <v>151005.72028235247</v>
      </c>
    </row>
    <row r="1223" spans="2:37" x14ac:dyDescent="0.3">
      <c r="B1223" s="6" t="s">
        <v>53</v>
      </c>
      <c r="C1223" s="6">
        <v>1215</v>
      </c>
      <c r="D1223" s="6">
        <v>193</v>
      </c>
      <c r="E1223" s="12">
        <v>97.3</v>
      </c>
      <c r="F1223" s="17">
        <f t="shared" si="211"/>
        <v>0</v>
      </c>
      <c r="G1223" s="17">
        <f t="shared" si="212"/>
        <v>0</v>
      </c>
      <c r="S1223">
        <f t="shared" si="202"/>
        <v>0</v>
      </c>
      <c r="T1223">
        <f t="shared" si="203"/>
        <v>97.3</v>
      </c>
      <c r="U1223">
        <f t="shared" si="204"/>
        <v>27.027777777777775</v>
      </c>
      <c r="W1223">
        <f t="shared" si="205"/>
        <v>0</v>
      </c>
      <c r="X1223">
        <f t="shared" si="206"/>
        <v>135.9666</v>
      </c>
      <c r="Y1223">
        <f t="shared" si="207"/>
        <v>395.25725563012981</v>
      </c>
      <c r="Z1223">
        <f>Table1[[#This Row],[Accel (N)]]+Table1[[#This Row],[RR (N)]]+Table1[[#This Row],[Aero Drag (N)]]</f>
        <v>531.22385563012983</v>
      </c>
      <c r="AA1223">
        <f>Table1[[#This Row],[Total (N)]]*((E1223/3.6)/1000)</f>
        <v>14.357800320225452</v>
      </c>
      <c r="AB1223">
        <f>Table1[[#This Row],[Power (kW)]]*1000</f>
        <v>14357.800320225453</v>
      </c>
      <c r="AC1223">
        <f>(Table1[[#This Row],[Power (kW)]]*1000)*D1223</f>
        <v>2771055.4618035126</v>
      </c>
      <c r="AD1223" s="25">
        <f t="shared" si="208"/>
        <v>0</v>
      </c>
      <c r="AE1223" s="25">
        <f t="shared" si="209"/>
        <v>14357.800320225453</v>
      </c>
      <c r="AF1223" s="25">
        <f>SUM($AD$8:AD1223)</f>
        <v>1172668.3818457772</v>
      </c>
      <c r="AG1223" s="25">
        <f>SUM($AE$8:AE1223)</f>
        <v>4350093.7451365618</v>
      </c>
      <c r="AH1223" s="25"/>
      <c r="AI1223" s="39">
        <f>SUM($AD$1031:AD1223)</f>
        <v>215722.45754621783</v>
      </c>
      <c r="AJ1223" s="39">
        <f>SUM($AE$1031:AE1223)</f>
        <v>1609088.5188429484</v>
      </c>
      <c r="AK1223" s="39">
        <f t="shared" si="210"/>
        <v>151005.72028235247</v>
      </c>
    </row>
    <row r="1224" spans="2:37" x14ac:dyDescent="0.3">
      <c r="B1224" s="6" t="s">
        <v>53</v>
      </c>
      <c r="C1224" s="6">
        <v>1216</v>
      </c>
      <c r="D1224" s="6">
        <v>194</v>
      </c>
      <c r="E1224" s="12">
        <v>97.3</v>
      </c>
      <c r="F1224" s="17">
        <f t="shared" si="211"/>
        <v>-1.3888888888888099E-2</v>
      </c>
      <c r="G1224" s="17">
        <f t="shared" si="212"/>
        <v>-4.9999999999997158E-2</v>
      </c>
      <c r="S1224">
        <f t="shared" ref="S1224:S1287" si="213">IF(E1224&lt;1,1,0)</f>
        <v>0</v>
      </c>
      <c r="T1224">
        <f t="shared" ref="T1224:T1287" si="214">IF(S1224=1,"",E1224)</f>
        <v>97.3</v>
      </c>
      <c r="U1224">
        <f t="shared" ref="U1224:U1287" si="215">E1224/3.6</f>
        <v>27.027777777777775</v>
      </c>
      <c r="W1224">
        <f t="shared" ref="W1224:W1287" si="216">$J$17*F1224</f>
        <v>-13.749999999999218</v>
      </c>
      <c r="X1224">
        <f t="shared" ref="X1224:X1287" si="217">$J$17*9.81*$J$18</f>
        <v>135.9666</v>
      </c>
      <c r="Y1224">
        <f t="shared" ref="Y1224:Y1287" si="218">0.5*$J$14*$J$21*1.29^2*(E1224/3.6)^2</f>
        <v>395.25725563012981</v>
      </c>
      <c r="Z1224">
        <f>Table1[[#This Row],[Accel (N)]]+Table1[[#This Row],[RR (N)]]+Table1[[#This Row],[Aero Drag (N)]]</f>
        <v>517.47385563013063</v>
      </c>
      <c r="AA1224">
        <f>Table1[[#This Row],[Total (N)]]*((E1224/3.6)/1000)</f>
        <v>13.986168375781029</v>
      </c>
      <c r="AB1224">
        <f>Table1[[#This Row],[Power (kW)]]*1000</f>
        <v>13986.168375781028</v>
      </c>
      <c r="AC1224">
        <f>(Table1[[#This Row],[Power (kW)]]*1000)*D1224</f>
        <v>2713316.6649015192</v>
      </c>
      <c r="AD1224" s="25">
        <f t="shared" ref="AD1224:AD1287" si="219">IF(AB1224&lt;0, AB1224, 0) *-1</f>
        <v>0</v>
      </c>
      <c r="AE1224" s="25">
        <f t="shared" ref="AE1224:AE1287" si="220">IF(AB1224&gt;0, AB1224, 0)</f>
        <v>13986.168375781028</v>
      </c>
      <c r="AF1224" s="25">
        <f>SUM($AD$8:AD1224)</f>
        <v>1172668.3818457772</v>
      </c>
      <c r="AG1224" s="25">
        <f>SUM($AE$8:AE1224)</f>
        <v>4364079.9135123426</v>
      </c>
      <c r="AH1224" s="25"/>
      <c r="AI1224" s="39">
        <f>SUM($AD$1031:AD1224)</f>
        <v>215722.45754621783</v>
      </c>
      <c r="AJ1224" s="39">
        <f>SUM($AE$1031:AE1224)</f>
        <v>1623074.6872187294</v>
      </c>
      <c r="AK1224" s="39">
        <f t="shared" si="210"/>
        <v>151005.72028235247</v>
      </c>
    </row>
    <row r="1225" spans="2:37" x14ac:dyDescent="0.3">
      <c r="B1225" s="6" t="s">
        <v>53</v>
      </c>
      <c r="C1225" s="6">
        <v>1217</v>
      </c>
      <c r="D1225" s="6">
        <v>195</v>
      </c>
      <c r="E1225" s="12">
        <v>97.2</v>
      </c>
      <c r="F1225" s="17">
        <f t="shared" si="211"/>
        <v>-2.7777777777778172E-2</v>
      </c>
      <c r="G1225" s="17">
        <f t="shared" si="212"/>
        <v>-0.10000000000000142</v>
      </c>
      <c r="S1225">
        <f t="shared" si="213"/>
        <v>0</v>
      </c>
      <c r="T1225">
        <f t="shared" si="214"/>
        <v>97.2</v>
      </c>
      <c r="U1225">
        <f t="shared" si="215"/>
        <v>27</v>
      </c>
      <c r="W1225">
        <f t="shared" si="216"/>
        <v>-27.500000000000391</v>
      </c>
      <c r="X1225">
        <f t="shared" si="217"/>
        <v>135.9666</v>
      </c>
      <c r="Y1225">
        <f t="shared" si="218"/>
        <v>394.44522244830006</v>
      </c>
      <c r="Z1225">
        <f>Table1[[#This Row],[Accel (N)]]+Table1[[#This Row],[RR (N)]]+Table1[[#This Row],[Aero Drag (N)]]</f>
        <v>502.91182244829963</v>
      </c>
      <c r="AA1225">
        <f>Table1[[#This Row],[Total (N)]]*((E1225/3.6)/1000)</f>
        <v>13.57861920610409</v>
      </c>
      <c r="AB1225">
        <f>Table1[[#This Row],[Power (kW)]]*1000</f>
        <v>13578.619206104089</v>
      </c>
      <c r="AC1225">
        <f>(Table1[[#This Row],[Power (kW)]]*1000)*D1225</f>
        <v>2647830.7451902973</v>
      </c>
      <c r="AD1225" s="25">
        <f t="shared" si="219"/>
        <v>0</v>
      </c>
      <c r="AE1225" s="25">
        <f t="shared" si="220"/>
        <v>13578.619206104089</v>
      </c>
      <c r="AF1225" s="25">
        <f>SUM($AD$8:AD1225)</f>
        <v>1172668.3818457772</v>
      </c>
      <c r="AG1225" s="25">
        <f>SUM($AE$8:AE1225)</f>
        <v>4377658.532718447</v>
      </c>
      <c r="AH1225" s="25"/>
      <c r="AI1225" s="39">
        <f>SUM($AD$1031:AD1225)</f>
        <v>215722.45754621783</v>
      </c>
      <c r="AJ1225" s="39">
        <f>SUM($AE$1031:AE1225)</f>
        <v>1636653.3064248336</v>
      </c>
      <c r="AK1225" s="39">
        <f t="shared" ref="AK1225:AK1288" si="221">AI1225*0.7</f>
        <v>151005.72028235247</v>
      </c>
    </row>
    <row r="1226" spans="2:37" x14ac:dyDescent="0.3">
      <c r="B1226" s="6" t="s">
        <v>53</v>
      </c>
      <c r="C1226" s="6">
        <v>1218</v>
      </c>
      <c r="D1226" s="6">
        <v>196</v>
      </c>
      <c r="E1226" s="12">
        <v>97.1</v>
      </c>
      <c r="F1226" s="17">
        <f t="shared" ref="F1226:F1289" si="222">($E1227-$E1225)/2/3.6</f>
        <v>-2.7777777777778172E-2</v>
      </c>
      <c r="G1226" s="17">
        <f t="shared" ref="G1226:G1289" si="223">($E1227-$E1225)/2</f>
        <v>-0.10000000000000142</v>
      </c>
      <c r="S1226">
        <f t="shared" si="213"/>
        <v>0</v>
      </c>
      <c r="T1226">
        <f t="shared" si="214"/>
        <v>97.1</v>
      </c>
      <c r="U1226">
        <f t="shared" si="215"/>
        <v>26.972222222222221</v>
      </c>
      <c r="W1226">
        <f t="shared" si="216"/>
        <v>-27.500000000000391</v>
      </c>
      <c r="X1226">
        <f t="shared" si="217"/>
        <v>135.9666</v>
      </c>
      <c r="Y1226">
        <f t="shared" si="218"/>
        <v>393.63402426202987</v>
      </c>
      <c r="Z1226">
        <f>Table1[[#This Row],[Accel (N)]]+Table1[[#This Row],[RR (N)]]+Table1[[#This Row],[Aero Drag (N)]]</f>
        <v>502.10062426202944</v>
      </c>
      <c r="AA1226">
        <f>Table1[[#This Row],[Total (N)]]*((E1226/3.6)/1000)</f>
        <v>13.542769615511959</v>
      </c>
      <c r="AB1226">
        <f>Table1[[#This Row],[Power (kW)]]*1000</f>
        <v>13542.769615511959</v>
      </c>
      <c r="AC1226">
        <f>(Table1[[#This Row],[Power (kW)]]*1000)*D1226</f>
        <v>2654382.8446403439</v>
      </c>
      <c r="AD1226" s="25">
        <f t="shared" si="219"/>
        <v>0</v>
      </c>
      <c r="AE1226" s="25">
        <f t="shared" si="220"/>
        <v>13542.769615511959</v>
      </c>
      <c r="AF1226" s="25">
        <f>SUM($AD$8:AD1226)</f>
        <v>1172668.3818457772</v>
      </c>
      <c r="AG1226" s="25">
        <f>SUM($AE$8:AE1226)</f>
        <v>4391201.3023339594</v>
      </c>
      <c r="AH1226" s="25"/>
      <c r="AI1226" s="39">
        <f>SUM($AD$1031:AD1226)</f>
        <v>215722.45754621783</v>
      </c>
      <c r="AJ1226" s="39">
        <f>SUM($AE$1031:AE1226)</f>
        <v>1650196.0760403455</v>
      </c>
      <c r="AK1226" s="39">
        <f t="shared" si="221"/>
        <v>151005.72028235247</v>
      </c>
    </row>
    <row r="1227" spans="2:37" x14ac:dyDescent="0.3">
      <c r="B1227" s="6" t="s">
        <v>53</v>
      </c>
      <c r="C1227" s="6">
        <v>1219</v>
      </c>
      <c r="D1227" s="6">
        <v>197</v>
      </c>
      <c r="E1227" s="12">
        <v>97</v>
      </c>
      <c r="F1227" s="17">
        <f t="shared" si="222"/>
        <v>-2.7777777777776198E-2</v>
      </c>
      <c r="G1227" s="17">
        <f t="shared" si="223"/>
        <v>-9.9999999999994316E-2</v>
      </c>
      <c r="S1227">
        <f t="shared" si="213"/>
        <v>0</v>
      </c>
      <c r="T1227">
        <f t="shared" si="214"/>
        <v>97</v>
      </c>
      <c r="U1227">
        <f t="shared" si="215"/>
        <v>26.944444444444443</v>
      </c>
      <c r="W1227">
        <f t="shared" si="216"/>
        <v>-27.499999999998437</v>
      </c>
      <c r="X1227">
        <f t="shared" si="217"/>
        <v>135.9666</v>
      </c>
      <c r="Y1227">
        <f t="shared" si="218"/>
        <v>392.82366107131946</v>
      </c>
      <c r="Z1227">
        <f>Table1[[#This Row],[Accel (N)]]+Table1[[#This Row],[RR (N)]]+Table1[[#This Row],[Aero Drag (N)]]</f>
        <v>501.29026107132103</v>
      </c>
      <c r="AA1227">
        <f>Table1[[#This Row],[Total (N)]]*((E1227/3.6)/1000)</f>
        <v>13.50698758997726</v>
      </c>
      <c r="AB1227">
        <f>Table1[[#This Row],[Power (kW)]]*1000</f>
        <v>13506.98758997726</v>
      </c>
      <c r="AC1227">
        <f>(Table1[[#This Row],[Power (kW)]]*1000)*D1227</f>
        <v>2660876.5552255199</v>
      </c>
      <c r="AD1227" s="25">
        <f t="shared" si="219"/>
        <v>0</v>
      </c>
      <c r="AE1227" s="25">
        <f t="shared" si="220"/>
        <v>13506.98758997726</v>
      </c>
      <c r="AF1227" s="25">
        <f>SUM($AD$8:AD1227)</f>
        <v>1172668.3818457772</v>
      </c>
      <c r="AG1227" s="25">
        <f>SUM($AE$8:AE1227)</f>
        <v>4404708.2899239371</v>
      </c>
      <c r="AH1227" s="25"/>
      <c r="AI1227" s="39">
        <f>SUM($AD$1031:AD1227)</f>
        <v>215722.45754621783</v>
      </c>
      <c r="AJ1227" s="39">
        <f>SUM($AE$1031:AE1227)</f>
        <v>1663703.0636303227</v>
      </c>
      <c r="AK1227" s="39">
        <f t="shared" si="221"/>
        <v>151005.72028235247</v>
      </c>
    </row>
    <row r="1228" spans="2:37" x14ac:dyDescent="0.3">
      <c r="B1228" s="6" t="s">
        <v>53</v>
      </c>
      <c r="C1228" s="6">
        <v>1220</v>
      </c>
      <c r="D1228" s="6">
        <v>198</v>
      </c>
      <c r="E1228" s="12">
        <v>96.9</v>
      </c>
      <c r="F1228" s="17">
        <f t="shared" si="222"/>
        <v>-4.1666666666666269E-2</v>
      </c>
      <c r="G1228" s="17">
        <f t="shared" si="223"/>
        <v>-0.14999999999999858</v>
      </c>
      <c r="S1228">
        <f t="shared" si="213"/>
        <v>0</v>
      </c>
      <c r="T1228">
        <f t="shared" si="214"/>
        <v>96.9</v>
      </c>
      <c r="U1228">
        <f t="shared" si="215"/>
        <v>26.916666666666668</v>
      </c>
      <c r="W1228">
        <f t="shared" si="216"/>
        <v>-41.249999999999609</v>
      </c>
      <c r="X1228">
        <f t="shared" si="217"/>
        <v>135.9666</v>
      </c>
      <c r="Y1228">
        <f t="shared" si="218"/>
        <v>392.01413287616879</v>
      </c>
      <c r="Z1228">
        <f>Table1[[#This Row],[Accel (N)]]+Table1[[#This Row],[RR (N)]]+Table1[[#This Row],[Aero Drag (N)]]</f>
        <v>486.73073287616921</v>
      </c>
      <c r="AA1228">
        <f>Table1[[#This Row],[Total (N)]]*((E1228/3.6)/1000)</f>
        <v>13.101168893250222</v>
      </c>
      <c r="AB1228">
        <f>Table1[[#This Row],[Power (kW)]]*1000</f>
        <v>13101.168893250222</v>
      </c>
      <c r="AC1228">
        <f>(Table1[[#This Row],[Power (kW)]]*1000)*D1228</f>
        <v>2594031.4408635441</v>
      </c>
      <c r="AD1228" s="25">
        <f t="shared" si="219"/>
        <v>0</v>
      </c>
      <c r="AE1228" s="25">
        <f t="shared" si="220"/>
        <v>13101.168893250222</v>
      </c>
      <c r="AF1228" s="25">
        <f>SUM($AD$8:AD1228)</f>
        <v>1172668.3818457772</v>
      </c>
      <c r="AG1228" s="25">
        <f>SUM($AE$8:AE1228)</f>
        <v>4417809.4588171877</v>
      </c>
      <c r="AH1228" s="25"/>
      <c r="AI1228" s="39">
        <f>SUM($AD$1031:AD1228)</f>
        <v>215722.45754621783</v>
      </c>
      <c r="AJ1228" s="39">
        <f>SUM($AE$1031:AE1228)</f>
        <v>1676804.2325235729</v>
      </c>
      <c r="AK1228" s="39">
        <f t="shared" si="221"/>
        <v>151005.72028235247</v>
      </c>
    </row>
    <row r="1229" spans="2:37" x14ac:dyDescent="0.3">
      <c r="B1229" s="6" t="s">
        <v>53</v>
      </c>
      <c r="C1229" s="6">
        <v>1221</v>
      </c>
      <c r="D1229" s="6">
        <v>199</v>
      </c>
      <c r="E1229" s="12">
        <v>96.7</v>
      </c>
      <c r="F1229" s="17">
        <f t="shared" si="222"/>
        <v>-6.9444444444444448E-2</v>
      </c>
      <c r="G1229" s="17">
        <f t="shared" si="223"/>
        <v>-0.25</v>
      </c>
      <c r="S1229">
        <f t="shared" si="213"/>
        <v>0</v>
      </c>
      <c r="T1229">
        <f t="shared" si="214"/>
        <v>96.7</v>
      </c>
      <c r="U1229">
        <f t="shared" si="215"/>
        <v>26.861111111111111</v>
      </c>
      <c r="W1229">
        <f t="shared" si="216"/>
        <v>-68.75</v>
      </c>
      <c r="X1229">
        <f t="shared" si="217"/>
        <v>135.9666</v>
      </c>
      <c r="Y1229">
        <f t="shared" si="218"/>
        <v>390.39758147254662</v>
      </c>
      <c r="Z1229">
        <f>Table1[[#This Row],[Accel (N)]]+Table1[[#This Row],[RR (N)]]+Table1[[#This Row],[Aero Drag (N)]]</f>
        <v>457.61418147254665</v>
      </c>
      <c r="AA1229">
        <f>Table1[[#This Row],[Total (N)]]*((E1229/3.6)/1000)</f>
        <v>12.292025374554239</v>
      </c>
      <c r="AB1229">
        <f>Table1[[#This Row],[Power (kW)]]*1000</f>
        <v>12292.02537455424</v>
      </c>
      <c r="AC1229">
        <f>(Table1[[#This Row],[Power (kW)]]*1000)*D1229</f>
        <v>2446113.0495362938</v>
      </c>
      <c r="AD1229" s="25">
        <f t="shared" si="219"/>
        <v>0</v>
      </c>
      <c r="AE1229" s="25">
        <f t="shared" si="220"/>
        <v>12292.02537455424</v>
      </c>
      <c r="AF1229" s="25">
        <f>SUM($AD$8:AD1229)</f>
        <v>1172668.3818457772</v>
      </c>
      <c r="AG1229" s="25">
        <f>SUM($AE$8:AE1229)</f>
        <v>4430101.4841917418</v>
      </c>
      <c r="AH1229" s="25"/>
      <c r="AI1229" s="39">
        <f>SUM($AD$1031:AD1229)</f>
        <v>215722.45754621783</v>
      </c>
      <c r="AJ1229" s="39">
        <f>SUM($AE$1031:AE1229)</f>
        <v>1689096.2578981272</v>
      </c>
      <c r="AK1229" s="39">
        <f t="shared" si="221"/>
        <v>151005.72028235247</v>
      </c>
    </row>
    <row r="1230" spans="2:37" x14ac:dyDescent="0.3">
      <c r="B1230" s="6" t="s">
        <v>53</v>
      </c>
      <c r="C1230" s="6">
        <v>1222</v>
      </c>
      <c r="D1230" s="6">
        <v>200</v>
      </c>
      <c r="E1230" s="12">
        <v>96.4</v>
      </c>
      <c r="F1230" s="17">
        <f t="shared" si="222"/>
        <v>-8.3333333333334522E-2</v>
      </c>
      <c r="G1230" s="17">
        <f t="shared" si="223"/>
        <v>-0.30000000000000426</v>
      </c>
      <c r="S1230">
        <f t="shared" si="213"/>
        <v>0</v>
      </c>
      <c r="T1230">
        <f t="shared" si="214"/>
        <v>96.4</v>
      </c>
      <c r="U1230">
        <f t="shared" si="215"/>
        <v>26.777777777777779</v>
      </c>
      <c r="W1230">
        <f t="shared" si="216"/>
        <v>-82.50000000000118</v>
      </c>
      <c r="X1230">
        <f t="shared" si="217"/>
        <v>135.9666</v>
      </c>
      <c r="Y1230">
        <f t="shared" si="218"/>
        <v>387.97901683381122</v>
      </c>
      <c r="Z1230">
        <f>Table1[[#This Row],[Accel (N)]]+Table1[[#This Row],[RR (N)]]+Table1[[#This Row],[Aero Drag (N)]]</f>
        <v>441.44561683381005</v>
      </c>
      <c r="AA1230">
        <f>Table1[[#This Row],[Total (N)]]*((E1230/3.6)/1000)</f>
        <v>11.820932628549803</v>
      </c>
      <c r="AB1230">
        <f>Table1[[#This Row],[Power (kW)]]*1000</f>
        <v>11820.932628549803</v>
      </c>
      <c r="AC1230">
        <f>(Table1[[#This Row],[Power (kW)]]*1000)*D1230</f>
        <v>2364186.5257099606</v>
      </c>
      <c r="AD1230" s="25">
        <f t="shared" si="219"/>
        <v>0</v>
      </c>
      <c r="AE1230" s="25">
        <f t="shared" si="220"/>
        <v>11820.932628549803</v>
      </c>
      <c r="AF1230" s="25">
        <f>SUM($AD$8:AD1230)</f>
        <v>1172668.3818457772</v>
      </c>
      <c r="AG1230" s="25">
        <f>SUM($AE$8:AE1230)</f>
        <v>4441922.4168202914</v>
      </c>
      <c r="AH1230" s="25"/>
      <c r="AI1230" s="39">
        <f>SUM($AD$1031:AD1230)</f>
        <v>215722.45754621783</v>
      </c>
      <c r="AJ1230" s="39">
        <f>SUM($AE$1031:AE1230)</f>
        <v>1700917.1905266771</v>
      </c>
      <c r="AK1230" s="39">
        <f t="shared" si="221"/>
        <v>151005.72028235247</v>
      </c>
    </row>
    <row r="1231" spans="2:37" x14ac:dyDescent="0.3">
      <c r="B1231" s="6" t="s">
        <v>53</v>
      </c>
      <c r="C1231" s="6">
        <v>1223</v>
      </c>
      <c r="D1231" s="6">
        <v>201</v>
      </c>
      <c r="E1231" s="12">
        <v>96.1</v>
      </c>
      <c r="F1231" s="17">
        <f t="shared" si="222"/>
        <v>-9.7222222222222612E-2</v>
      </c>
      <c r="G1231" s="17">
        <f t="shared" si="223"/>
        <v>-0.35000000000000142</v>
      </c>
      <c r="S1231">
        <f t="shared" si="213"/>
        <v>0</v>
      </c>
      <c r="T1231">
        <f t="shared" si="214"/>
        <v>96.1</v>
      </c>
      <c r="U1231">
        <f t="shared" si="215"/>
        <v>26.694444444444443</v>
      </c>
      <c r="W1231">
        <f t="shared" si="216"/>
        <v>-96.250000000000384</v>
      </c>
      <c r="X1231">
        <f t="shared" si="217"/>
        <v>135.9666</v>
      </c>
      <c r="Y1231">
        <f t="shared" si="218"/>
        <v>385.56796715511325</v>
      </c>
      <c r="Z1231">
        <f>Table1[[#This Row],[Accel (N)]]+Table1[[#This Row],[RR (N)]]+Table1[[#This Row],[Aero Drag (N)]]</f>
        <v>425.28456715511288</v>
      </c>
      <c r="AA1231">
        <f>Table1[[#This Row],[Total (N)]]*((E1231/3.6)/1000)</f>
        <v>11.352735251001763</v>
      </c>
      <c r="AB1231">
        <f>Table1[[#This Row],[Power (kW)]]*1000</f>
        <v>11352.735251001763</v>
      </c>
      <c r="AC1231">
        <f>(Table1[[#This Row],[Power (kW)]]*1000)*D1231</f>
        <v>2281899.7854513545</v>
      </c>
      <c r="AD1231" s="25">
        <f t="shared" si="219"/>
        <v>0</v>
      </c>
      <c r="AE1231" s="25">
        <f t="shared" si="220"/>
        <v>11352.735251001763</v>
      </c>
      <c r="AF1231" s="25">
        <f>SUM($AD$8:AD1231)</f>
        <v>1172668.3818457772</v>
      </c>
      <c r="AG1231" s="25">
        <f>SUM($AE$8:AE1231)</f>
        <v>4453275.1520712934</v>
      </c>
      <c r="AH1231" s="25"/>
      <c r="AI1231" s="39">
        <f>SUM($AD$1031:AD1231)</f>
        <v>215722.45754621783</v>
      </c>
      <c r="AJ1231" s="39">
        <f>SUM($AE$1031:AE1231)</f>
        <v>1712269.9257776788</v>
      </c>
      <c r="AK1231" s="39">
        <f t="shared" si="221"/>
        <v>151005.72028235247</v>
      </c>
    </row>
    <row r="1232" spans="2:37" x14ac:dyDescent="0.3">
      <c r="B1232" s="6" t="s">
        <v>53</v>
      </c>
      <c r="C1232" s="6">
        <v>1224</v>
      </c>
      <c r="D1232" s="6">
        <v>202</v>
      </c>
      <c r="E1232" s="12">
        <v>95.7</v>
      </c>
      <c r="F1232" s="17">
        <f t="shared" si="222"/>
        <v>-8.3333333333332538E-2</v>
      </c>
      <c r="G1232" s="17">
        <f t="shared" si="223"/>
        <v>-0.29999999999999716</v>
      </c>
      <c r="S1232">
        <f t="shared" si="213"/>
        <v>0</v>
      </c>
      <c r="T1232">
        <f t="shared" si="214"/>
        <v>95.7</v>
      </c>
      <c r="U1232">
        <f t="shared" si="215"/>
        <v>26.583333333333332</v>
      </c>
      <c r="W1232">
        <f t="shared" si="216"/>
        <v>-82.499999999999218</v>
      </c>
      <c r="X1232">
        <f t="shared" si="217"/>
        <v>135.9666</v>
      </c>
      <c r="Y1232">
        <f t="shared" si="218"/>
        <v>382.36492418801879</v>
      </c>
      <c r="Z1232">
        <f>Table1[[#This Row],[Accel (N)]]+Table1[[#This Row],[RR (N)]]+Table1[[#This Row],[Aero Drag (N)]]</f>
        <v>435.83152418801956</v>
      </c>
      <c r="AA1232">
        <f>Table1[[#This Row],[Total (N)]]*((E1232/3.6)/1000)</f>
        <v>11.585854684664854</v>
      </c>
      <c r="AB1232">
        <f>Table1[[#This Row],[Power (kW)]]*1000</f>
        <v>11585.854684664853</v>
      </c>
      <c r="AC1232">
        <f>(Table1[[#This Row],[Power (kW)]]*1000)*D1232</f>
        <v>2340342.6463023005</v>
      </c>
      <c r="AD1232" s="25">
        <f t="shared" si="219"/>
        <v>0</v>
      </c>
      <c r="AE1232" s="25">
        <f t="shared" si="220"/>
        <v>11585.854684664853</v>
      </c>
      <c r="AF1232" s="25">
        <f>SUM($AD$8:AD1232)</f>
        <v>1172668.3818457772</v>
      </c>
      <c r="AG1232" s="25">
        <f>SUM($AE$8:AE1232)</f>
        <v>4464861.0067559583</v>
      </c>
      <c r="AH1232" s="25"/>
      <c r="AI1232" s="39">
        <f>SUM($AD$1031:AD1232)</f>
        <v>215722.45754621783</v>
      </c>
      <c r="AJ1232" s="39">
        <f>SUM($AE$1031:AE1232)</f>
        <v>1723855.7804623437</v>
      </c>
      <c r="AK1232" s="39">
        <f t="shared" si="221"/>
        <v>151005.72028235247</v>
      </c>
    </row>
    <row r="1233" spans="2:37" x14ac:dyDescent="0.3">
      <c r="B1233" s="6" t="s">
        <v>53</v>
      </c>
      <c r="C1233" s="6">
        <v>1225</v>
      </c>
      <c r="D1233" s="6">
        <v>203</v>
      </c>
      <c r="E1233" s="12">
        <v>95.5</v>
      </c>
      <c r="F1233" s="17">
        <f t="shared" si="222"/>
        <v>-5.5555555555556344E-2</v>
      </c>
      <c r="G1233" s="17">
        <f t="shared" si="223"/>
        <v>-0.20000000000000284</v>
      </c>
      <c r="S1233">
        <f t="shared" si="213"/>
        <v>0</v>
      </c>
      <c r="T1233">
        <f t="shared" si="214"/>
        <v>95.5</v>
      </c>
      <c r="U1233">
        <f t="shared" si="215"/>
        <v>26.527777777777779</v>
      </c>
      <c r="W1233">
        <f t="shared" si="216"/>
        <v>-55.000000000000782</v>
      </c>
      <c r="X1233">
        <f t="shared" si="217"/>
        <v>135.9666</v>
      </c>
      <c r="Y1233">
        <f t="shared" si="218"/>
        <v>380.76841267782993</v>
      </c>
      <c r="Z1233">
        <f>Table1[[#This Row],[Accel (N)]]+Table1[[#This Row],[RR (N)]]+Table1[[#This Row],[Aero Drag (N)]]</f>
        <v>461.73501267782916</v>
      </c>
      <c r="AA1233">
        <f>Table1[[#This Row],[Total (N)]]*((E1233/3.6)/1000)</f>
        <v>12.248803808536858</v>
      </c>
      <c r="AB1233">
        <f>Table1[[#This Row],[Power (kW)]]*1000</f>
        <v>12248.803808536857</v>
      </c>
      <c r="AC1233">
        <f>(Table1[[#This Row],[Power (kW)]]*1000)*D1233</f>
        <v>2486507.1731329821</v>
      </c>
      <c r="AD1233" s="25">
        <f t="shared" si="219"/>
        <v>0</v>
      </c>
      <c r="AE1233" s="25">
        <f t="shared" si="220"/>
        <v>12248.803808536857</v>
      </c>
      <c r="AF1233" s="25">
        <f>SUM($AD$8:AD1233)</f>
        <v>1172668.3818457772</v>
      </c>
      <c r="AG1233" s="25">
        <f>SUM($AE$8:AE1233)</f>
        <v>4477109.8105644956</v>
      </c>
      <c r="AH1233" s="25"/>
      <c r="AI1233" s="39">
        <f>SUM($AD$1031:AD1233)</f>
        <v>215722.45754621783</v>
      </c>
      <c r="AJ1233" s="39">
        <f>SUM($AE$1031:AE1233)</f>
        <v>1736104.5842708806</v>
      </c>
      <c r="AK1233" s="39">
        <f t="shared" si="221"/>
        <v>151005.72028235247</v>
      </c>
    </row>
    <row r="1234" spans="2:37" x14ac:dyDescent="0.3">
      <c r="B1234" s="6" t="s">
        <v>53</v>
      </c>
      <c r="C1234" s="6">
        <v>1226</v>
      </c>
      <c r="D1234" s="6">
        <v>204</v>
      </c>
      <c r="E1234" s="12">
        <v>95.3</v>
      </c>
      <c r="F1234" s="17">
        <f t="shared" si="222"/>
        <v>-4.1666666666666269E-2</v>
      </c>
      <c r="G1234" s="17">
        <f t="shared" si="223"/>
        <v>-0.14999999999999858</v>
      </c>
      <c r="S1234">
        <f t="shared" si="213"/>
        <v>0</v>
      </c>
      <c r="T1234">
        <f t="shared" si="214"/>
        <v>95.3</v>
      </c>
      <c r="U1234">
        <f t="shared" si="215"/>
        <v>26.472222222222221</v>
      </c>
      <c r="W1234">
        <f t="shared" si="216"/>
        <v>-41.249999999999609</v>
      </c>
      <c r="X1234">
        <f t="shared" si="217"/>
        <v>135.9666</v>
      </c>
      <c r="Y1234">
        <f t="shared" si="218"/>
        <v>379.17524114987992</v>
      </c>
      <c r="Z1234">
        <f>Table1[[#This Row],[Accel (N)]]+Table1[[#This Row],[RR (N)]]+Table1[[#This Row],[Aero Drag (N)]]</f>
        <v>473.89184114988029</v>
      </c>
      <c r="AA1234">
        <f>Table1[[#This Row],[Total (N)]]*((E1234/3.6)/1000)</f>
        <v>12.544970128217663</v>
      </c>
      <c r="AB1234">
        <f>Table1[[#This Row],[Power (kW)]]*1000</f>
        <v>12544.970128217663</v>
      </c>
      <c r="AC1234">
        <f>(Table1[[#This Row],[Power (kW)]]*1000)*D1234</f>
        <v>2559173.906156403</v>
      </c>
      <c r="AD1234" s="25">
        <f t="shared" si="219"/>
        <v>0</v>
      </c>
      <c r="AE1234" s="25">
        <f t="shared" si="220"/>
        <v>12544.970128217663</v>
      </c>
      <c r="AF1234" s="25">
        <f>SUM($AD$8:AD1234)</f>
        <v>1172668.3818457772</v>
      </c>
      <c r="AG1234" s="25">
        <f>SUM($AE$8:AE1234)</f>
        <v>4489654.7806927133</v>
      </c>
      <c r="AH1234" s="25"/>
      <c r="AI1234" s="39">
        <f>SUM($AD$1031:AD1234)</f>
        <v>215722.45754621783</v>
      </c>
      <c r="AJ1234" s="39">
        <f>SUM($AE$1031:AE1234)</f>
        <v>1748649.5543990983</v>
      </c>
      <c r="AK1234" s="39">
        <f t="shared" si="221"/>
        <v>151005.72028235247</v>
      </c>
    </row>
    <row r="1235" spans="2:37" x14ac:dyDescent="0.3">
      <c r="B1235" s="6" t="s">
        <v>53</v>
      </c>
      <c r="C1235" s="6">
        <v>1227</v>
      </c>
      <c r="D1235" s="6">
        <v>205</v>
      </c>
      <c r="E1235" s="12">
        <v>95.2</v>
      </c>
      <c r="F1235" s="17">
        <f t="shared" si="222"/>
        <v>-4.1666666666666269E-2</v>
      </c>
      <c r="G1235" s="17">
        <f t="shared" si="223"/>
        <v>-0.14999999999999858</v>
      </c>
      <c r="S1235">
        <f t="shared" si="213"/>
        <v>0</v>
      </c>
      <c r="T1235">
        <f t="shared" si="214"/>
        <v>95.2</v>
      </c>
      <c r="U1235">
        <f t="shared" si="215"/>
        <v>26.444444444444443</v>
      </c>
      <c r="W1235">
        <f t="shared" si="216"/>
        <v>-41.249999999999609</v>
      </c>
      <c r="X1235">
        <f t="shared" si="217"/>
        <v>135.9666</v>
      </c>
      <c r="Y1235">
        <f t="shared" si="218"/>
        <v>378.37990787924446</v>
      </c>
      <c r="Z1235">
        <f>Table1[[#This Row],[Accel (N)]]+Table1[[#This Row],[RR (N)]]+Table1[[#This Row],[Aero Drag (N)]]</f>
        <v>473.09650787924488</v>
      </c>
      <c r="AA1235">
        <f>Table1[[#This Row],[Total (N)]]*((E1235/3.6)/1000)</f>
        <v>12.510774319473365</v>
      </c>
      <c r="AB1235">
        <f>Table1[[#This Row],[Power (kW)]]*1000</f>
        <v>12510.774319473365</v>
      </c>
      <c r="AC1235">
        <f>(Table1[[#This Row],[Power (kW)]]*1000)*D1235</f>
        <v>2564708.7354920399</v>
      </c>
      <c r="AD1235" s="25">
        <f t="shared" si="219"/>
        <v>0</v>
      </c>
      <c r="AE1235" s="25">
        <f t="shared" si="220"/>
        <v>12510.774319473365</v>
      </c>
      <c r="AF1235" s="25">
        <f>SUM($AD$8:AD1235)</f>
        <v>1172668.3818457772</v>
      </c>
      <c r="AG1235" s="25">
        <f>SUM($AE$8:AE1235)</f>
        <v>4502165.555012187</v>
      </c>
      <c r="AH1235" s="25"/>
      <c r="AI1235" s="39">
        <f>SUM($AD$1031:AD1235)</f>
        <v>215722.45754621783</v>
      </c>
      <c r="AJ1235" s="39">
        <f>SUM($AE$1031:AE1235)</f>
        <v>1761160.3287185717</v>
      </c>
      <c r="AK1235" s="39">
        <f t="shared" si="221"/>
        <v>151005.72028235247</v>
      </c>
    </row>
    <row r="1236" spans="2:37" x14ac:dyDescent="0.3">
      <c r="B1236" s="6" t="s">
        <v>53</v>
      </c>
      <c r="C1236" s="6">
        <v>1228</v>
      </c>
      <c r="D1236" s="6">
        <v>206</v>
      </c>
      <c r="E1236" s="12">
        <v>95</v>
      </c>
      <c r="F1236" s="17">
        <f t="shared" si="222"/>
        <v>-4.1666666666666269E-2</v>
      </c>
      <c r="G1236" s="17">
        <f t="shared" si="223"/>
        <v>-0.14999999999999858</v>
      </c>
      <c r="S1236">
        <f t="shared" si="213"/>
        <v>0</v>
      </c>
      <c r="T1236">
        <f t="shared" si="214"/>
        <v>95</v>
      </c>
      <c r="U1236">
        <f t="shared" si="215"/>
        <v>26.388888888888889</v>
      </c>
      <c r="W1236">
        <f t="shared" si="216"/>
        <v>-41.249999999999609</v>
      </c>
      <c r="X1236">
        <f t="shared" si="217"/>
        <v>135.9666</v>
      </c>
      <c r="Y1236">
        <f t="shared" si="218"/>
        <v>376.79174632465282</v>
      </c>
      <c r="Z1236">
        <f>Table1[[#This Row],[Accel (N)]]+Table1[[#This Row],[RR (N)]]+Table1[[#This Row],[Aero Drag (N)]]</f>
        <v>471.50834632465319</v>
      </c>
      <c r="AA1236">
        <f>Table1[[#This Row],[Total (N)]]*((E1236/3.6)/1000)</f>
        <v>12.442581361345015</v>
      </c>
      <c r="AB1236">
        <f>Table1[[#This Row],[Power (kW)]]*1000</f>
        <v>12442.581361345015</v>
      </c>
      <c r="AC1236">
        <f>(Table1[[#This Row],[Power (kW)]]*1000)*D1236</f>
        <v>2563171.7604370732</v>
      </c>
      <c r="AD1236" s="25">
        <f t="shared" si="219"/>
        <v>0</v>
      </c>
      <c r="AE1236" s="25">
        <f t="shared" si="220"/>
        <v>12442.581361345015</v>
      </c>
      <c r="AF1236" s="25">
        <f>SUM($AD$8:AD1236)</f>
        <v>1172668.3818457772</v>
      </c>
      <c r="AG1236" s="25">
        <f>SUM($AE$8:AE1236)</f>
        <v>4514608.136373532</v>
      </c>
      <c r="AH1236" s="25"/>
      <c r="AI1236" s="39">
        <f>SUM($AD$1031:AD1236)</f>
        <v>215722.45754621783</v>
      </c>
      <c r="AJ1236" s="39">
        <f>SUM($AE$1031:AE1236)</f>
        <v>1773602.9100799167</v>
      </c>
      <c r="AK1236" s="39">
        <f t="shared" si="221"/>
        <v>151005.72028235247</v>
      </c>
    </row>
    <row r="1237" spans="2:37" x14ac:dyDescent="0.3">
      <c r="B1237" s="6" t="s">
        <v>53</v>
      </c>
      <c r="C1237" s="6">
        <v>1229</v>
      </c>
      <c r="D1237" s="6">
        <v>207</v>
      </c>
      <c r="E1237" s="12">
        <v>94.9</v>
      </c>
      <c r="F1237" s="17">
        <f t="shared" si="222"/>
        <v>-4.1666666666666269E-2</v>
      </c>
      <c r="G1237" s="17">
        <f t="shared" si="223"/>
        <v>-0.14999999999999858</v>
      </c>
      <c r="S1237">
        <f t="shared" si="213"/>
        <v>0</v>
      </c>
      <c r="T1237">
        <f t="shared" si="214"/>
        <v>94.9</v>
      </c>
      <c r="U1237">
        <f t="shared" si="215"/>
        <v>26.361111111111111</v>
      </c>
      <c r="W1237">
        <f t="shared" si="216"/>
        <v>-41.249999999999609</v>
      </c>
      <c r="X1237">
        <f t="shared" si="217"/>
        <v>135.9666</v>
      </c>
      <c r="Y1237">
        <f t="shared" si="218"/>
        <v>375.99891804069654</v>
      </c>
      <c r="Z1237">
        <f>Table1[[#This Row],[Accel (N)]]+Table1[[#This Row],[RR (N)]]+Table1[[#This Row],[Aero Drag (N)]]</f>
        <v>470.71551804069691</v>
      </c>
      <c r="AA1237">
        <f>Table1[[#This Row],[Total (N)]]*((E1237/3.6)/1000)</f>
        <v>12.408584072795037</v>
      </c>
      <c r="AB1237">
        <f>Table1[[#This Row],[Power (kW)]]*1000</f>
        <v>12408.584072795036</v>
      </c>
      <c r="AC1237">
        <f>(Table1[[#This Row],[Power (kW)]]*1000)*D1237</f>
        <v>2568576.9030685723</v>
      </c>
      <c r="AD1237" s="25">
        <f t="shared" si="219"/>
        <v>0</v>
      </c>
      <c r="AE1237" s="25">
        <f t="shared" si="220"/>
        <v>12408.584072795036</v>
      </c>
      <c r="AF1237" s="25">
        <f>SUM($AD$8:AD1237)</f>
        <v>1172668.3818457772</v>
      </c>
      <c r="AG1237" s="25">
        <f>SUM($AE$8:AE1237)</f>
        <v>4527016.7204463268</v>
      </c>
      <c r="AH1237" s="25"/>
      <c r="AI1237" s="39">
        <f>SUM($AD$1031:AD1237)</f>
        <v>215722.45754621783</v>
      </c>
      <c r="AJ1237" s="39">
        <f>SUM($AE$1031:AE1237)</f>
        <v>1786011.4941527117</v>
      </c>
      <c r="AK1237" s="39">
        <f t="shared" si="221"/>
        <v>151005.72028235247</v>
      </c>
    </row>
    <row r="1238" spans="2:37" x14ac:dyDescent="0.3">
      <c r="B1238" s="6" t="s">
        <v>53</v>
      </c>
      <c r="C1238" s="6">
        <v>1230</v>
      </c>
      <c r="D1238" s="6">
        <v>208</v>
      </c>
      <c r="E1238" s="12">
        <v>94.7</v>
      </c>
      <c r="F1238" s="17">
        <f t="shared" si="222"/>
        <v>-5.5555555555556344E-2</v>
      </c>
      <c r="G1238" s="17">
        <f t="shared" si="223"/>
        <v>-0.20000000000000284</v>
      </c>
      <c r="S1238">
        <f t="shared" si="213"/>
        <v>0</v>
      </c>
      <c r="T1238">
        <f t="shared" si="214"/>
        <v>94.7</v>
      </c>
      <c r="U1238">
        <f t="shared" si="215"/>
        <v>26.305555555555557</v>
      </c>
      <c r="W1238">
        <f t="shared" si="216"/>
        <v>-55.000000000000782</v>
      </c>
      <c r="X1238">
        <f t="shared" si="217"/>
        <v>135.9666</v>
      </c>
      <c r="Y1238">
        <f t="shared" si="218"/>
        <v>374.41576645946333</v>
      </c>
      <c r="Z1238">
        <f>Table1[[#This Row],[Accel (N)]]+Table1[[#This Row],[RR (N)]]+Table1[[#This Row],[Aero Drag (N)]]</f>
        <v>455.38236645946256</v>
      </c>
      <c r="AA1238">
        <f>Table1[[#This Row],[Total (N)]]*((E1238/3.6)/1000)</f>
        <v>11.979086139919753</v>
      </c>
      <c r="AB1238">
        <f>Table1[[#This Row],[Power (kW)]]*1000</f>
        <v>11979.086139919753</v>
      </c>
      <c r="AC1238">
        <f>(Table1[[#This Row],[Power (kW)]]*1000)*D1238</f>
        <v>2491649.9171033087</v>
      </c>
      <c r="AD1238" s="25">
        <f t="shared" si="219"/>
        <v>0</v>
      </c>
      <c r="AE1238" s="25">
        <f t="shared" si="220"/>
        <v>11979.086139919753</v>
      </c>
      <c r="AF1238" s="25">
        <f>SUM($AD$8:AD1238)</f>
        <v>1172668.3818457772</v>
      </c>
      <c r="AG1238" s="25">
        <f>SUM($AE$8:AE1238)</f>
        <v>4538995.8065862469</v>
      </c>
      <c r="AH1238" s="25"/>
      <c r="AI1238" s="39">
        <f>SUM($AD$1031:AD1238)</f>
        <v>215722.45754621783</v>
      </c>
      <c r="AJ1238" s="39">
        <f>SUM($AE$1031:AE1238)</f>
        <v>1797990.5802926314</v>
      </c>
      <c r="AK1238" s="39">
        <f t="shared" si="221"/>
        <v>151005.72028235247</v>
      </c>
    </row>
    <row r="1239" spans="2:37" x14ac:dyDescent="0.3">
      <c r="B1239" s="6" t="s">
        <v>53</v>
      </c>
      <c r="C1239" s="6">
        <v>1231</v>
      </c>
      <c r="D1239" s="6">
        <v>209</v>
      </c>
      <c r="E1239" s="12">
        <v>94.5</v>
      </c>
      <c r="F1239" s="17">
        <f t="shared" si="222"/>
        <v>-4.1666666666666269E-2</v>
      </c>
      <c r="G1239" s="17">
        <f t="shared" si="223"/>
        <v>-0.14999999999999858</v>
      </c>
      <c r="S1239">
        <f t="shared" si="213"/>
        <v>0</v>
      </c>
      <c r="T1239">
        <f t="shared" si="214"/>
        <v>94.5</v>
      </c>
      <c r="U1239">
        <f t="shared" si="215"/>
        <v>26.25</v>
      </c>
      <c r="W1239">
        <f t="shared" si="216"/>
        <v>-41.249999999999609</v>
      </c>
      <c r="X1239">
        <f t="shared" si="217"/>
        <v>135.9666</v>
      </c>
      <c r="Y1239">
        <f t="shared" si="218"/>
        <v>372.8359548604688</v>
      </c>
      <c r="Z1239">
        <f>Table1[[#This Row],[Accel (N)]]+Table1[[#This Row],[RR (N)]]+Table1[[#This Row],[Aero Drag (N)]]</f>
        <v>467.55255486046917</v>
      </c>
      <c r="AA1239">
        <f>Table1[[#This Row],[Total (N)]]*((E1239/3.6)/1000)</f>
        <v>12.273254565087315</v>
      </c>
      <c r="AB1239">
        <f>Table1[[#This Row],[Power (kW)]]*1000</f>
        <v>12273.254565087314</v>
      </c>
      <c r="AC1239">
        <f>(Table1[[#This Row],[Power (kW)]]*1000)*D1239</f>
        <v>2565110.2041032487</v>
      </c>
      <c r="AD1239" s="25">
        <f t="shared" si="219"/>
        <v>0</v>
      </c>
      <c r="AE1239" s="25">
        <f t="shared" si="220"/>
        <v>12273.254565087314</v>
      </c>
      <c r="AF1239" s="25">
        <f>SUM($AD$8:AD1239)</f>
        <v>1172668.3818457772</v>
      </c>
      <c r="AG1239" s="25">
        <f>SUM($AE$8:AE1239)</f>
        <v>4551269.0611513341</v>
      </c>
      <c r="AH1239" s="25"/>
      <c r="AI1239" s="39">
        <f>SUM($AD$1031:AD1239)</f>
        <v>215722.45754621783</v>
      </c>
      <c r="AJ1239" s="39">
        <f>SUM($AE$1031:AE1239)</f>
        <v>1810263.8348577188</v>
      </c>
      <c r="AK1239" s="39">
        <f t="shared" si="221"/>
        <v>151005.72028235247</v>
      </c>
    </row>
    <row r="1240" spans="2:37" x14ac:dyDescent="0.3">
      <c r="B1240" s="6" t="s">
        <v>53</v>
      </c>
      <c r="C1240" s="6">
        <v>1232</v>
      </c>
      <c r="D1240" s="6">
        <v>210</v>
      </c>
      <c r="E1240" s="12">
        <v>94.4</v>
      </c>
      <c r="F1240" s="17">
        <f t="shared" si="222"/>
        <v>-1.3888888888888099E-2</v>
      </c>
      <c r="G1240" s="17">
        <f t="shared" si="223"/>
        <v>-4.9999999999997158E-2</v>
      </c>
      <c r="S1240">
        <f t="shared" si="213"/>
        <v>0</v>
      </c>
      <c r="T1240">
        <f t="shared" si="214"/>
        <v>94.4</v>
      </c>
      <c r="U1240">
        <f t="shared" si="215"/>
        <v>26.222222222222221</v>
      </c>
      <c r="W1240">
        <f t="shared" si="216"/>
        <v>-13.749999999999218</v>
      </c>
      <c r="X1240">
        <f t="shared" si="217"/>
        <v>135.9666</v>
      </c>
      <c r="Y1240">
        <f t="shared" si="218"/>
        <v>372.0473015543111</v>
      </c>
      <c r="Z1240">
        <f>Table1[[#This Row],[Accel (N)]]+Table1[[#This Row],[RR (N)]]+Table1[[#This Row],[Aero Drag (N)]]</f>
        <v>494.26390155431187</v>
      </c>
      <c r="AA1240">
        <f>Table1[[#This Row],[Total (N)]]*((E1240/3.6)/1000)</f>
        <v>12.960697862979734</v>
      </c>
      <c r="AB1240">
        <f>Table1[[#This Row],[Power (kW)]]*1000</f>
        <v>12960.697862979734</v>
      </c>
      <c r="AC1240">
        <f>(Table1[[#This Row],[Power (kW)]]*1000)*D1240</f>
        <v>2721746.5512257442</v>
      </c>
      <c r="AD1240" s="25">
        <f t="shared" si="219"/>
        <v>0</v>
      </c>
      <c r="AE1240" s="25">
        <f t="shared" si="220"/>
        <v>12960.697862979734</v>
      </c>
      <c r="AF1240" s="25">
        <f>SUM($AD$8:AD1240)</f>
        <v>1172668.3818457772</v>
      </c>
      <c r="AG1240" s="25">
        <f>SUM($AE$8:AE1240)</f>
        <v>4564229.759014314</v>
      </c>
      <c r="AH1240" s="25"/>
      <c r="AI1240" s="39">
        <f>SUM($AD$1031:AD1240)</f>
        <v>215722.45754621783</v>
      </c>
      <c r="AJ1240" s="39">
        <f>SUM($AE$1031:AE1240)</f>
        <v>1823224.5327206985</v>
      </c>
      <c r="AK1240" s="39">
        <f t="shared" si="221"/>
        <v>151005.72028235247</v>
      </c>
    </row>
    <row r="1241" spans="2:37" x14ac:dyDescent="0.3">
      <c r="B1241" s="6" t="s">
        <v>53</v>
      </c>
      <c r="C1241" s="6">
        <v>1233</v>
      </c>
      <c r="D1241" s="6">
        <v>211</v>
      </c>
      <c r="E1241" s="12">
        <v>94.4</v>
      </c>
      <c r="F1241" s="17">
        <f t="shared" si="222"/>
        <v>-1.3888888888890073E-2</v>
      </c>
      <c r="G1241" s="17">
        <f t="shared" si="223"/>
        <v>-5.0000000000004263E-2</v>
      </c>
      <c r="S1241">
        <f t="shared" si="213"/>
        <v>0</v>
      </c>
      <c r="T1241">
        <f t="shared" si="214"/>
        <v>94.4</v>
      </c>
      <c r="U1241">
        <f t="shared" si="215"/>
        <v>26.222222222222221</v>
      </c>
      <c r="W1241">
        <f t="shared" si="216"/>
        <v>-13.750000000001172</v>
      </c>
      <c r="X1241">
        <f t="shared" si="217"/>
        <v>135.9666</v>
      </c>
      <c r="Y1241">
        <f t="shared" si="218"/>
        <v>372.0473015543111</v>
      </c>
      <c r="Z1241">
        <f>Table1[[#This Row],[Accel (N)]]+Table1[[#This Row],[RR (N)]]+Table1[[#This Row],[Aero Drag (N)]]</f>
        <v>494.26390155430994</v>
      </c>
      <c r="AA1241">
        <f>Table1[[#This Row],[Total (N)]]*((E1241/3.6)/1000)</f>
        <v>12.960697862979684</v>
      </c>
      <c r="AB1241">
        <f>Table1[[#This Row],[Power (kW)]]*1000</f>
        <v>12960.697862979683</v>
      </c>
      <c r="AC1241">
        <f>(Table1[[#This Row],[Power (kW)]]*1000)*D1241</f>
        <v>2734707.249088713</v>
      </c>
      <c r="AD1241" s="25">
        <f t="shared" si="219"/>
        <v>0</v>
      </c>
      <c r="AE1241" s="25">
        <f t="shared" si="220"/>
        <v>12960.697862979683</v>
      </c>
      <c r="AF1241" s="25">
        <f>SUM($AD$8:AD1241)</f>
        <v>1172668.3818457772</v>
      </c>
      <c r="AG1241" s="25">
        <f>SUM($AE$8:AE1241)</f>
        <v>4577190.456877294</v>
      </c>
      <c r="AH1241" s="25"/>
      <c r="AI1241" s="39">
        <f>SUM($AD$1031:AD1241)</f>
        <v>215722.45754621783</v>
      </c>
      <c r="AJ1241" s="39">
        <f>SUM($AE$1031:AE1241)</f>
        <v>1836185.2305836782</v>
      </c>
      <c r="AK1241" s="39">
        <f t="shared" si="221"/>
        <v>151005.72028235247</v>
      </c>
    </row>
    <row r="1242" spans="2:37" x14ac:dyDescent="0.3">
      <c r="B1242" s="6" t="s">
        <v>53</v>
      </c>
      <c r="C1242" s="6">
        <v>1234</v>
      </c>
      <c r="D1242" s="6">
        <v>212</v>
      </c>
      <c r="E1242" s="12">
        <v>94.3</v>
      </c>
      <c r="F1242" s="17">
        <f t="shared" si="222"/>
        <v>-1.3888888888890073E-2</v>
      </c>
      <c r="G1242" s="17">
        <f t="shared" si="223"/>
        <v>-5.0000000000004263E-2</v>
      </c>
      <c r="S1242">
        <f t="shared" si="213"/>
        <v>0</v>
      </c>
      <c r="T1242">
        <f t="shared" si="214"/>
        <v>94.3</v>
      </c>
      <c r="U1242">
        <f t="shared" si="215"/>
        <v>26.194444444444443</v>
      </c>
      <c r="W1242">
        <f t="shared" si="216"/>
        <v>-13.750000000001172</v>
      </c>
      <c r="X1242">
        <f t="shared" si="217"/>
        <v>135.9666</v>
      </c>
      <c r="Y1242">
        <f t="shared" si="218"/>
        <v>371.25948324371325</v>
      </c>
      <c r="Z1242">
        <f>Table1[[#This Row],[Accel (N)]]+Table1[[#This Row],[RR (N)]]+Table1[[#This Row],[Aero Drag (N)]]</f>
        <v>493.47608324371208</v>
      </c>
      <c r="AA1242">
        <f>Table1[[#This Row],[Total (N)]]*((E1242/3.6)/1000)</f>
        <v>12.926331847189457</v>
      </c>
      <c r="AB1242">
        <f>Table1[[#This Row],[Power (kW)]]*1000</f>
        <v>12926.331847189458</v>
      </c>
      <c r="AC1242">
        <f>(Table1[[#This Row],[Power (kW)]]*1000)*D1242</f>
        <v>2740382.351604165</v>
      </c>
      <c r="AD1242" s="25">
        <f t="shared" si="219"/>
        <v>0</v>
      </c>
      <c r="AE1242" s="25">
        <f t="shared" si="220"/>
        <v>12926.331847189458</v>
      </c>
      <c r="AF1242" s="25">
        <f>SUM($AD$8:AD1242)</f>
        <v>1172668.3818457772</v>
      </c>
      <c r="AG1242" s="25">
        <f>SUM($AE$8:AE1242)</f>
        <v>4590116.788724483</v>
      </c>
      <c r="AH1242" s="25"/>
      <c r="AI1242" s="39">
        <f>SUM($AD$1031:AD1242)</f>
        <v>215722.45754621783</v>
      </c>
      <c r="AJ1242" s="39">
        <f>SUM($AE$1031:AE1242)</f>
        <v>1849111.5624308677</v>
      </c>
      <c r="AK1242" s="39">
        <f t="shared" si="221"/>
        <v>151005.72028235247</v>
      </c>
    </row>
    <row r="1243" spans="2:37" x14ac:dyDescent="0.3">
      <c r="B1243" s="6" t="s">
        <v>53</v>
      </c>
      <c r="C1243" s="6">
        <v>1235</v>
      </c>
      <c r="D1243" s="6">
        <v>213</v>
      </c>
      <c r="E1243" s="12">
        <v>94.3</v>
      </c>
      <c r="F1243" s="17">
        <f t="shared" si="222"/>
        <v>-2.7777777777778172E-2</v>
      </c>
      <c r="G1243" s="17">
        <f t="shared" si="223"/>
        <v>-0.10000000000000142</v>
      </c>
      <c r="S1243">
        <f t="shared" si="213"/>
        <v>0</v>
      </c>
      <c r="T1243">
        <f t="shared" si="214"/>
        <v>94.3</v>
      </c>
      <c r="U1243">
        <f t="shared" si="215"/>
        <v>26.194444444444443</v>
      </c>
      <c r="W1243">
        <f t="shared" si="216"/>
        <v>-27.500000000000391</v>
      </c>
      <c r="X1243">
        <f t="shared" si="217"/>
        <v>135.9666</v>
      </c>
      <c r="Y1243">
        <f t="shared" si="218"/>
        <v>371.25948324371325</v>
      </c>
      <c r="Z1243">
        <f>Table1[[#This Row],[Accel (N)]]+Table1[[#This Row],[RR (N)]]+Table1[[#This Row],[Aero Drag (N)]]</f>
        <v>479.72608324371288</v>
      </c>
      <c r="AA1243">
        <f>Table1[[#This Row],[Total (N)]]*((E1243/3.6)/1000)</f>
        <v>12.566158236078367</v>
      </c>
      <c r="AB1243">
        <f>Table1[[#This Row],[Power (kW)]]*1000</f>
        <v>12566.158236078367</v>
      </c>
      <c r="AC1243">
        <f>(Table1[[#This Row],[Power (kW)]]*1000)*D1243</f>
        <v>2676591.7042846922</v>
      </c>
      <c r="AD1243" s="25">
        <f t="shared" si="219"/>
        <v>0</v>
      </c>
      <c r="AE1243" s="25">
        <f t="shared" si="220"/>
        <v>12566.158236078367</v>
      </c>
      <c r="AF1243" s="25">
        <f>SUM($AD$8:AD1243)</f>
        <v>1172668.3818457772</v>
      </c>
      <c r="AG1243" s="25">
        <f>SUM($AE$8:AE1243)</f>
        <v>4602682.946960561</v>
      </c>
      <c r="AH1243" s="25"/>
      <c r="AI1243" s="39">
        <f>SUM($AD$1031:AD1243)</f>
        <v>215722.45754621783</v>
      </c>
      <c r="AJ1243" s="39">
        <f>SUM($AE$1031:AE1243)</f>
        <v>1861677.7206669461</v>
      </c>
      <c r="AK1243" s="39">
        <f t="shared" si="221"/>
        <v>151005.72028235247</v>
      </c>
    </row>
    <row r="1244" spans="2:37" x14ac:dyDescent="0.3">
      <c r="B1244" s="6" t="s">
        <v>53</v>
      </c>
      <c r="C1244" s="6">
        <v>1236</v>
      </c>
      <c r="D1244" s="6">
        <v>214</v>
      </c>
      <c r="E1244" s="12">
        <v>94.1</v>
      </c>
      <c r="F1244" s="17">
        <f t="shared" si="222"/>
        <v>-5.5555555555554373E-2</v>
      </c>
      <c r="G1244" s="17">
        <f t="shared" si="223"/>
        <v>-0.19999999999999574</v>
      </c>
      <c r="S1244">
        <f t="shared" si="213"/>
        <v>0</v>
      </c>
      <c r="T1244">
        <f t="shared" si="214"/>
        <v>94.1</v>
      </c>
      <c r="U1244">
        <f t="shared" si="215"/>
        <v>26.138888888888886</v>
      </c>
      <c r="W1244">
        <f t="shared" si="216"/>
        <v>-54.999999999998828</v>
      </c>
      <c r="X1244">
        <f t="shared" si="217"/>
        <v>135.9666</v>
      </c>
      <c r="Y1244">
        <f t="shared" si="218"/>
        <v>369.68635160919649</v>
      </c>
      <c r="Z1244">
        <f>Table1[[#This Row],[Accel (N)]]+Table1[[#This Row],[RR (N)]]+Table1[[#This Row],[Aero Drag (N)]]</f>
        <v>450.65295160919766</v>
      </c>
      <c r="AA1244">
        <f>Table1[[#This Row],[Total (N)]]*((E1244/3.6)/1000)</f>
        <v>11.779567429562636</v>
      </c>
      <c r="AB1244">
        <f>Table1[[#This Row],[Power (kW)]]*1000</f>
        <v>11779.567429562636</v>
      </c>
      <c r="AC1244">
        <f>(Table1[[#This Row],[Power (kW)]]*1000)*D1244</f>
        <v>2520827.4299264043</v>
      </c>
      <c r="AD1244" s="25">
        <f t="shared" si="219"/>
        <v>0</v>
      </c>
      <c r="AE1244" s="25">
        <f t="shared" si="220"/>
        <v>11779.567429562636</v>
      </c>
      <c r="AF1244" s="25">
        <f>SUM($AD$8:AD1244)</f>
        <v>1172668.3818457772</v>
      </c>
      <c r="AG1244" s="25">
        <f>SUM($AE$8:AE1244)</f>
        <v>4614462.514390124</v>
      </c>
      <c r="AH1244" s="25"/>
      <c r="AI1244" s="39">
        <f>SUM($AD$1031:AD1244)</f>
        <v>215722.45754621783</v>
      </c>
      <c r="AJ1244" s="39">
        <f>SUM($AE$1031:AE1244)</f>
        <v>1873457.2880965087</v>
      </c>
      <c r="AK1244" s="39">
        <f t="shared" si="221"/>
        <v>151005.72028235247</v>
      </c>
    </row>
    <row r="1245" spans="2:37" x14ac:dyDescent="0.3">
      <c r="B1245" s="6" t="s">
        <v>53</v>
      </c>
      <c r="C1245" s="6">
        <v>1237</v>
      </c>
      <c r="D1245" s="6">
        <v>215</v>
      </c>
      <c r="E1245" s="12">
        <v>93.9</v>
      </c>
      <c r="F1245" s="17">
        <f t="shared" si="222"/>
        <v>-9.7222222222220642E-2</v>
      </c>
      <c r="G1245" s="17">
        <f t="shared" si="223"/>
        <v>-0.34999999999999432</v>
      </c>
      <c r="S1245">
        <f t="shared" si="213"/>
        <v>0</v>
      </c>
      <c r="T1245">
        <f t="shared" si="214"/>
        <v>93.9</v>
      </c>
      <c r="U1245">
        <f t="shared" si="215"/>
        <v>26.083333333333336</v>
      </c>
      <c r="W1245">
        <f t="shared" si="216"/>
        <v>-96.249999999998437</v>
      </c>
      <c r="X1245">
        <f t="shared" si="217"/>
        <v>135.9666</v>
      </c>
      <c r="Y1245">
        <f t="shared" si="218"/>
        <v>368.11655995691888</v>
      </c>
      <c r="Z1245">
        <f>Table1[[#This Row],[Accel (N)]]+Table1[[#This Row],[RR (N)]]+Table1[[#This Row],[Aero Drag (N)]]</f>
        <v>407.83315995692044</v>
      </c>
      <c r="AA1245">
        <f>Table1[[#This Row],[Total (N)]]*((E1245/3.6)/1000)</f>
        <v>10.637648255543009</v>
      </c>
      <c r="AB1245">
        <f>Table1[[#This Row],[Power (kW)]]*1000</f>
        <v>10637.64825554301</v>
      </c>
      <c r="AC1245">
        <f>(Table1[[#This Row],[Power (kW)]]*1000)*D1245</f>
        <v>2287094.3749417472</v>
      </c>
      <c r="AD1245" s="25">
        <f t="shared" si="219"/>
        <v>0</v>
      </c>
      <c r="AE1245" s="25">
        <f t="shared" si="220"/>
        <v>10637.64825554301</v>
      </c>
      <c r="AF1245" s="25">
        <f>SUM($AD$8:AD1245)</f>
        <v>1172668.3818457772</v>
      </c>
      <c r="AG1245" s="25">
        <f>SUM($AE$8:AE1245)</f>
        <v>4625100.1626456669</v>
      </c>
      <c r="AH1245" s="25"/>
      <c r="AI1245" s="39">
        <f>SUM($AD$1031:AD1245)</f>
        <v>215722.45754621783</v>
      </c>
      <c r="AJ1245" s="39">
        <f>SUM($AE$1031:AE1245)</f>
        <v>1884094.9363520518</v>
      </c>
      <c r="AK1245" s="39">
        <f t="shared" si="221"/>
        <v>151005.72028235247</v>
      </c>
    </row>
    <row r="1246" spans="2:37" x14ac:dyDescent="0.3">
      <c r="B1246" s="6" t="s">
        <v>53</v>
      </c>
      <c r="C1246" s="6">
        <v>1238</v>
      </c>
      <c r="D1246" s="6">
        <v>216</v>
      </c>
      <c r="E1246" s="12">
        <v>93.4</v>
      </c>
      <c r="F1246" s="17">
        <f t="shared" si="222"/>
        <v>-0.15277777777777896</v>
      </c>
      <c r="G1246" s="17">
        <f t="shared" si="223"/>
        <v>-0.55000000000000426</v>
      </c>
      <c r="S1246">
        <f t="shared" si="213"/>
        <v>0</v>
      </c>
      <c r="T1246">
        <f t="shared" si="214"/>
        <v>93.4</v>
      </c>
      <c r="U1246">
        <f t="shared" si="215"/>
        <v>25.944444444444446</v>
      </c>
      <c r="W1246">
        <f t="shared" si="216"/>
        <v>-151.25000000000117</v>
      </c>
      <c r="X1246">
        <f t="shared" si="217"/>
        <v>135.9666</v>
      </c>
      <c r="Y1246">
        <f t="shared" si="218"/>
        <v>364.20669324851957</v>
      </c>
      <c r="Z1246">
        <f>Table1[[#This Row],[Accel (N)]]+Table1[[#This Row],[RR (N)]]+Table1[[#This Row],[Aero Drag (N)]]</f>
        <v>348.92329324851841</v>
      </c>
      <c r="AA1246">
        <f>Table1[[#This Row],[Total (N)]]*((E1246/3.6)/1000)</f>
        <v>9.0526209970587832</v>
      </c>
      <c r="AB1246">
        <f>Table1[[#This Row],[Power (kW)]]*1000</f>
        <v>9052.6209970587825</v>
      </c>
      <c r="AC1246">
        <f>(Table1[[#This Row],[Power (kW)]]*1000)*D1246</f>
        <v>1955366.1353646971</v>
      </c>
      <c r="AD1246" s="25">
        <f t="shared" si="219"/>
        <v>0</v>
      </c>
      <c r="AE1246" s="25">
        <f t="shared" si="220"/>
        <v>9052.6209970587825</v>
      </c>
      <c r="AF1246" s="25">
        <f>SUM($AD$8:AD1246)</f>
        <v>1172668.3818457772</v>
      </c>
      <c r="AG1246" s="25">
        <f>SUM($AE$8:AE1246)</f>
        <v>4634152.783642726</v>
      </c>
      <c r="AH1246" s="25"/>
      <c r="AI1246" s="39">
        <f>SUM($AD$1031:AD1246)</f>
        <v>215722.45754621783</v>
      </c>
      <c r="AJ1246" s="39">
        <f>SUM($AE$1031:AE1246)</f>
        <v>1893147.5573491105</v>
      </c>
      <c r="AK1246" s="39">
        <f t="shared" si="221"/>
        <v>151005.72028235247</v>
      </c>
    </row>
    <row r="1247" spans="2:37" x14ac:dyDescent="0.3">
      <c r="B1247" s="6" t="s">
        <v>53</v>
      </c>
      <c r="C1247" s="6">
        <v>1239</v>
      </c>
      <c r="D1247" s="6">
        <v>217</v>
      </c>
      <c r="E1247" s="12">
        <v>92.8</v>
      </c>
      <c r="F1247" s="17">
        <f t="shared" si="222"/>
        <v>-0.19444444444444522</v>
      </c>
      <c r="G1247" s="17">
        <f t="shared" si="223"/>
        <v>-0.70000000000000284</v>
      </c>
      <c r="S1247">
        <f t="shared" si="213"/>
        <v>0</v>
      </c>
      <c r="T1247">
        <f t="shared" si="214"/>
        <v>92.8</v>
      </c>
      <c r="U1247">
        <f t="shared" si="215"/>
        <v>25.777777777777775</v>
      </c>
      <c r="W1247">
        <f t="shared" si="216"/>
        <v>-192.50000000000077</v>
      </c>
      <c r="X1247">
        <f t="shared" si="217"/>
        <v>135.9666</v>
      </c>
      <c r="Y1247">
        <f t="shared" si="218"/>
        <v>359.54240805191108</v>
      </c>
      <c r="Z1247">
        <f>Table1[[#This Row],[Accel (N)]]+Table1[[#This Row],[RR (N)]]+Table1[[#This Row],[Aero Drag (N)]]</f>
        <v>303.00900805191031</v>
      </c>
      <c r="AA1247">
        <f>Table1[[#This Row],[Total (N)]]*((E1247/3.6)/1000)</f>
        <v>7.8108988742270204</v>
      </c>
      <c r="AB1247">
        <f>Table1[[#This Row],[Power (kW)]]*1000</f>
        <v>7810.8988742270203</v>
      </c>
      <c r="AC1247">
        <f>(Table1[[#This Row],[Power (kW)]]*1000)*D1247</f>
        <v>1694965.0557072633</v>
      </c>
      <c r="AD1247" s="25">
        <f t="shared" si="219"/>
        <v>0</v>
      </c>
      <c r="AE1247" s="25">
        <f t="shared" si="220"/>
        <v>7810.8988742270203</v>
      </c>
      <c r="AF1247" s="25">
        <f>SUM($AD$8:AD1247)</f>
        <v>1172668.3818457772</v>
      </c>
      <c r="AG1247" s="25">
        <f>SUM($AE$8:AE1247)</f>
        <v>4641963.682516953</v>
      </c>
      <c r="AH1247" s="25"/>
      <c r="AI1247" s="39">
        <f>SUM($AD$1031:AD1247)</f>
        <v>215722.45754621783</v>
      </c>
      <c r="AJ1247" s="39">
        <f>SUM($AE$1031:AE1247)</f>
        <v>1900958.4562233374</v>
      </c>
      <c r="AK1247" s="39">
        <f t="shared" si="221"/>
        <v>151005.72028235247</v>
      </c>
    </row>
    <row r="1248" spans="2:37" x14ac:dyDescent="0.3">
      <c r="B1248" s="6" t="s">
        <v>53</v>
      </c>
      <c r="C1248" s="6">
        <v>1240</v>
      </c>
      <c r="D1248" s="6">
        <v>218</v>
      </c>
      <c r="E1248" s="12">
        <v>92</v>
      </c>
      <c r="F1248" s="17">
        <f t="shared" si="222"/>
        <v>-0.20833333333333331</v>
      </c>
      <c r="G1248" s="17">
        <f t="shared" si="223"/>
        <v>-0.75</v>
      </c>
      <c r="S1248">
        <f t="shared" si="213"/>
        <v>0</v>
      </c>
      <c r="T1248">
        <f t="shared" si="214"/>
        <v>92</v>
      </c>
      <c r="U1248">
        <f t="shared" si="215"/>
        <v>25.555555555555554</v>
      </c>
      <c r="W1248">
        <f t="shared" si="216"/>
        <v>-206.24999999999997</v>
      </c>
      <c r="X1248">
        <f t="shared" si="217"/>
        <v>135.9666</v>
      </c>
      <c r="Y1248">
        <f t="shared" si="218"/>
        <v>353.37012087444447</v>
      </c>
      <c r="Z1248">
        <f>Table1[[#This Row],[Accel (N)]]+Table1[[#This Row],[RR (N)]]+Table1[[#This Row],[Aero Drag (N)]]</f>
        <v>283.0867208744445</v>
      </c>
      <c r="AA1248">
        <f>Table1[[#This Row],[Total (N)]]*((E1248/3.6)/1000)</f>
        <v>7.2344384223469147</v>
      </c>
      <c r="AB1248">
        <f>Table1[[#This Row],[Power (kW)]]*1000</f>
        <v>7234.4384223469151</v>
      </c>
      <c r="AC1248">
        <f>(Table1[[#This Row],[Power (kW)]]*1000)*D1248</f>
        <v>1577107.5760716274</v>
      </c>
      <c r="AD1248" s="25">
        <f t="shared" si="219"/>
        <v>0</v>
      </c>
      <c r="AE1248" s="25">
        <f t="shared" si="220"/>
        <v>7234.4384223469151</v>
      </c>
      <c r="AF1248" s="25">
        <f>SUM($AD$8:AD1248)</f>
        <v>1172668.3818457772</v>
      </c>
      <c r="AG1248" s="25">
        <f>SUM($AE$8:AE1248)</f>
        <v>4649198.1209392995</v>
      </c>
      <c r="AH1248" s="25"/>
      <c r="AI1248" s="39">
        <f>SUM($AD$1031:AD1248)</f>
        <v>215722.45754621783</v>
      </c>
      <c r="AJ1248" s="39">
        <f>SUM($AE$1031:AE1248)</f>
        <v>1908192.8946456844</v>
      </c>
      <c r="AK1248" s="39">
        <f t="shared" si="221"/>
        <v>151005.72028235247</v>
      </c>
    </row>
    <row r="1249" spans="2:37" x14ac:dyDescent="0.3">
      <c r="B1249" s="6" t="s">
        <v>53</v>
      </c>
      <c r="C1249" s="6">
        <v>1241</v>
      </c>
      <c r="D1249" s="6">
        <v>219</v>
      </c>
      <c r="E1249" s="12">
        <v>91.3</v>
      </c>
      <c r="F1249" s="17">
        <f t="shared" si="222"/>
        <v>-0.19444444444444522</v>
      </c>
      <c r="G1249" s="17">
        <f t="shared" si="223"/>
        <v>-0.70000000000000284</v>
      </c>
      <c r="S1249">
        <f t="shared" si="213"/>
        <v>0</v>
      </c>
      <c r="T1249">
        <f t="shared" si="214"/>
        <v>91.3</v>
      </c>
      <c r="U1249">
        <f t="shared" si="215"/>
        <v>25.361111111111111</v>
      </c>
      <c r="W1249">
        <f t="shared" si="216"/>
        <v>-192.50000000000077</v>
      </c>
      <c r="X1249">
        <f t="shared" si="217"/>
        <v>135.9666</v>
      </c>
      <c r="Y1249">
        <f t="shared" si="218"/>
        <v>348.01320686104657</v>
      </c>
      <c r="Z1249">
        <f>Table1[[#This Row],[Accel (N)]]+Table1[[#This Row],[RR (N)]]+Table1[[#This Row],[Aero Drag (N)]]</f>
        <v>291.4798068610458</v>
      </c>
      <c r="AA1249">
        <f>Table1[[#This Row],[Total (N)]]*((E1249/3.6)/1000)</f>
        <v>7.3922517684481894</v>
      </c>
      <c r="AB1249">
        <f>Table1[[#This Row],[Power (kW)]]*1000</f>
        <v>7392.2517684481891</v>
      </c>
      <c r="AC1249">
        <f>(Table1[[#This Row],[Power (kW)]]*1000)*D1249</f>
        <v>1618903.1372901534</v>
      </c>
      <c r="AD1249" s="25">
        <f t="shared" si="219"/>
        <v>0</v>
      </c>
      <c r="AE1249" s="25">
        <f t="shared" si="220"/>
        <v>7392.2517684481891</v>
      </c>
      <c r="AF1249" s="25">
        <f>SUM($AD$8:AD1249)</f>
        <v>1172668.3818457772</v>
      </c>
      <c r="AG1249" s="25">
        <f>SUM($AE$8:AE1249)</f>
        <v>4656590.3727077479</v>
      </c>
      <c r="AH1249" s="25"/>
      <c r="AI1249" s="39">
        <f>SUM($AD$1031:AD1249)</f>
        <v>215722.45754621783</v>
      </c>
      <c r="AJ1249" s="39">
        <f>SUM($AE$1031:AE1249)</f>
        <v>1915585.1464141326</v>
      </c>
      <c r="AK1249" s="39">
        <f t="shared" si="221"/>
        <v>151005.72028235247</v>
      </c>
    </row>
    <row r="1250" spans="2:37" x14ac:dyDescent="0.3">
      <c r="B1250" s="6" t="s">
        <v>53</v>
      </c>
      <c r="C1250" s="6">
        <v>1242</v>
      </c>
      <c r="D1250" s="6">
        <v>220</v>
      </c>
      <c r="E1250" s="12">
        <v>90.6</v>
      </c>
      <c r="F1250" s="17">
        <f t="shared" si="222"/>
        <v>-0.18055555555555516</v>
      </c>
      <c r="G1250" s="17">
        <f t="shared" si="223"/>
        <v>-0.64999999999999858</v>
      </c>
      <c r="S1250">
        <f t="shared" si="213"/>
        <v>0</v>
      </c>
      <c r="T1250">
        <f t="shared" si="214"/>
        <v>90.6</v>
      </c>
      <c r="U1250">
        <f t="shared" si="215"/>
        <v>25.166666666666664</v>
      </c>
      <c r="W1250">
        <f t="shared" si="216"/>
        <v>-178.7499999999996</v>
      </c>
      <c r="X1250">
        <f t="shared" si="217"/>
        <v>135.9666</v>
      </c>
      <c r="Y1250">
        <f t="shared" si="218"/>
        <v>342.69720763007496</v>
      </c>
      <c r="Z1250">
        <f>Table1[[#This Row],[Accel (N)]]+Table1[[#This Row],[RR (N)]]+Table1[[#This Row],[Aero Drag (N)]]</f>
        <v>299.91380763007533</v>
      </c>
      <c r="AA1250">
        <f>Table1[[#This Row],[Total (N)]]*((E1250/3.6)/1000)</f>
        <v>7.5478308253568951</v>
      </c>
      <c r="AB1250">
        <f>Table1[[#This Row],[Power (kW)]]*1000</f>
        <v>7547.8308253568948</v>
      </c>
      <c r="AC1250">
        <f>(Table1[[#This Row],[Power (kW)]]*1000)*D1250</f>
        <v>1660522.7815785168</v>
      </c>
      <c r="AD1250" s="25">
        <f t="shared" si="219"/>
        <v>0</v>
      </c>
      <c r="AE1250" s="25">
        <f t="shared" si="220"/>
        <v>7547.8308253568948</v>
      </c>
      <c r="AF1250" s="25">
        <f>SUM($AD$8:AD1250)</f>
        <v>1172668.3818457772</v>
      </c>
      <c r="AG1250" s="25">
        <f>SUM($AE$8:AE1250)</f>
        <v>4664138.2035331046</v>
      </c>
      <c r="AH1250" s="25"/>
      <c r="AI1250" s="39">
        <f>SUM($AD$1031:AD1250)</f>
        <v>215722.45754621783</v>
      </c>
      <c r="AJ1250" s="39">
        <f>SUM($AE$1031:AE1250)</f>
        <v>1923132.9772394896</v>
      </c>
      <c r="AK1250" s="39">
        <f t="shared" si="221"/>
        <v>151005.72028235247</v>
      </c>
    </row>
    <row r="1251" spans="2:37" x14ac:dyDescent="0.3">
      <c r="B1251" s="6" t="s">
        <v>53</v>
      </c>
      <c r="C1251" s="6">
        <v>1243</v>
      </c>
      <c r="D1251" s="6">
        <v>221</v>
      </c>
      <c r="E1251" s="12">
        <v>90</v>
      </c>
      <c r="F1251" s="17">
        <f t="shared" si="222"/>
        <v>-0.18055555555555516</v>
      </c>
      <c r="G1251" s="17">
        <f t="shared" si="223"/>
        <v>-0.64999999999999858</v>
      </c>
      <c r="S1251">
        <f t="shared" si="213"/>
        <v>0</v>
      </c>
      <c r="T1251">
        <f t="shared" si="214"/>
        <v>90</v>
      </c>
      <c r="U1251">
        <f t="shared" si="215"/>
        <v>25</v>
      </c>
      <c r="W1251">
        <f t="shared" si="216"/>
        <v>-178.7499999999996</v>
      </c>
      <c r="X1251">
        <f t="shared" si="217"/>
        <v>135.9666</v>
      </c>
      <c r="Y1251">
        <f t="shared" si="218"/>
        <v>338.17320168750007</v>
      </c>
      <c r="Z1251">
        <f>Table1[[#This Row],[Accel (N)]]+Table1[[#This Row],[RR (N)]]+Table1[[#This Row],[Aero Drag (N)]]</f>
        <v>295.38980168750049</v>
      </c>
      <c r="AA1251">
        <f>Table1[[#This Row],[Total (N)]]*((E1251/3.6)/1000)</f>
        <v>7.3847450421875127</v>
      </c>
      <c r="AB1251">
        <f>Table1[[#This Row],[Power (kW)]]*1000</f>
        <v>7384.7450421875128</v>
      </c>
      <c r="AC1251">
        <f>(Table1[[#This Row],[Power (kW)]]*1000)*D1251</f>
        <v>1632028.6543234403</v>
      </c>
      <c r="AD1251" s="25">
        <f t="shared" si="219"/>
        <v>0</v>
      </c>
      <c r="AE1251" s="25">
        <f t="shared" si="220"/>
        <v>7384.7450421875128</v>
      </c>
      <c r="AF1251" s="25">
        <f>SUM($AD$8:AD1251)</f>
        <v>1172668.3818457772</v>
      </c>
      <c r="AG1251" s="25">
        <f>SUM($AE$8:AE1251)</f>
        <v>4671522.9485752918</v>
      </c>
      <c r="AH1251" s="25"/>
      <c r="AI1251" s="39">
        <f>SUM($AD$1031:AD1251)</f>
        <v>215722.45754621783</v>
      </c>
      <c r="AJ1251" s="39">
        <f>SUM($AE$1031:AE1251)</f>
        <v>1930517.7222816772</v>
      </c>
      <c r="AK1251" s="39">
        <f t="shared" si="221"/>
        <v>151005.72028235247</v>
      </c>
    </row>
    <row r="1252" spans="2:37" x14ac:dyDescent="0.3">
      <c r="B1252" s="6" t="s">
        <v>53</v>
      </c>
      <c r="C1252" s="6">
        <v>1244</v>
      </c>
      <c r="D1252" s="6">
        <v>222</v>
      </c>
      <c r="E1252" s="12">
        <v>89.3</v>
      </c>
      <c r="F1252" s="17">
        <f t="shared" si="222"/>
        <v>-0.18055555555555516</v>
      </c>
      <c r="G1252" s="17">
        <f t="shared" si="223"/>
        <v>-0.64999999999999858</v>
      </c>
      <c r="S1252">
        <f t="shared" si="213"/>
        <v>0</v>
      </c>
      <c r="T1252">
        <f t="shared" si="214"/>
        <v>89.3</v>
      </c>
      <c r="U1252">
        <f t="shared" si="215"/>
        <v>24.805555555555554</v>
      </c>
      <c r="W1252">
        <f t="shared" si="216"/>
        <v>-178.7499999999996</v>
      </c>
      <c r="X1252">
        <f t="shared" si="217"/>
        <v>135.9666</v>
      </c>
      <c r="Y1252">
        <f t="shared" si="218"/>
        <v>332.93318705246321</v>
      </c>
      <c r="Z1252">
        <f>Table1[[#This Row],[Accel (N)]]+Table1[[#This Row],[RR (N)]]+Table1[[#This Row],[Aero Drag (N)]]</f>
        <v>290.14978705246358</v>
      </c>
      <c r="AA1252">
        <f>Table1[[#This Row],[Total (N)]]*((E1252/3.6)/1000)</f>
        <v>7.1973266621624985</v>
      </c>
      <c r="AB1252">
        <f>Table1[[#This Row],[Power (kW)]]*1000</f>
        <v>7197.3266621624989</v>
      </c>
      <c r="AC1252">
        <f>(Table1[[#This Row],[Power (kW)]]*1000)*D1252</f>
        <v>1597806.5190000748</v>
      </c>
      <c r="AD1252" s="25">
        <f t="shared" si="219"/>
        <v>0</v>
      </c>
      <c r="AE1252" s="25">
        <f t="shared" si="220"/>
        <v>7197.3266621624989</v>
      </c>
      <c r="AF1252" s="25">
        <f>SUM($AD$8:AD1252)</f>
        <v>1172668.3818457772</v>
      </c>
      <c r="AG1252" s="25">
        <f>SUM($AE$8:AE1252)</f>
        <v>4678720.2752374541</v>
      </c>
      <c r="AH1252" s="25"/>
      <c r="AI1252" s="39">
        <f>SUM($AD$1031:AD1252)</f>
        <v>215722.45754621783</v>
      </c>
      <c r="AJ1252" s="39">
        <f>SUM($AE$1031:AE1252)</f>
        <v>1937715.0489438397</v>
      </c>
      <c r="AK1252" s="39">
        <f t="shared" si="221"/>
        <v>151005.72028235247</v>
      </c>
    </row>
    <row r="1253" spans="2:37" x14ac:dyDescent="0.3">
      <c r="B1253" s="6" t="s">
        <v>53</v>
      </c>
      <c r="C1253" s="6">
        <v>1245</v>
      </c>
      <c r="D1253" s="6">
        <v>223</v>
      </c>
      <c r="E1253" s="12">
        <v>88.7</v>
      </c>
      <c r="F1253" s="17">
        <f t="shared" si="222"/>
        <v>-0.16666666666666705</v>
      </c>
      <c r="G1253" s="17">
        <f t="shared" si="223"/>
        <v>-0.60000000000000142</v>
      </c>
      <c r="S1253">
        <f t="shared" si="213"/>
        <v>0</v>
      </c>
      <c r="T1253">
        <f t="shared" si="214"/>
        <v>88.7</v>
      </c>
      <c r="U1253">
        <f t="shared" si="215"/>
        <v>24.638888888888889</v>
      </c>
      <c r="W1253">
        <f t="shared" si="216"/>
        <v>-165.00000000000037</v>
      </c>
      <c r="X1253">
        <f t="shared" si="217"/>
        <v>135.9666</v>
      </c>
      <c r="Y1253">
        <f t="shared" si="218"/>
        <v>328.47431076354655</v>
      </c>
      <c r="Z1253">
        <f>Table1[[#This Row],[Accel (N)]]+Table1[[#This Row],[RR (N)]]+Table1[[#This Row],[Aero Drag (N)]]</f>
        <v>299.44091076354619</v>
      </c>
      <c r="AA1253">
        <f>Table1[[#This Row],[Total (N)]]*((E1253/3.6)/1000)</f>
        <v>7.3778913290907076</v>
      </c>
      <c r="AB1253">
        <f>Table1[[#This Row],[Power (kW)]]*1000</f>
        <v>7377.8913290907076</v>
      </c>
      <c r="AC1253">
        <f>(Table1[[#This Row],[Power (kW)]]*1000)*D1253</f>
        <v>1645269.7663872277</v>
      </c>
      <c r="AD1253" s="25">
        <f t="shared" si="219"/>
        <v>0</v>
      </c>
      <c r="AE1253" s="25">
        <f t="shared" si="220"/>
        <v>7377.8913290907076</v>
      </c>
      <c r="AF1253" s="25">
        <f>SUM($AD$8:AD1253)</f>
        <v>1172668.3818457772</v>
      </c>
      <c r="AG1253" s="25">
        <f>SUM($AE$8:AE1253)</f>
        <v>4686098.1665665451</v>
      </c>
      <c r="AH1253" s="25"/>
      <c r="AI1253" s="39">
        <f>SUM($AD$1031:AD1253)</f>
        <v>215722.45754621783</v>
      </c>
      <c r="AJ1253" s="39">
        <f>SUM($AE$1031:AE1253)</f>
        <v>1945092.9402729305</v>
      </c>
      <c r="AK1253" s="39">
        <f t="shared" si="221"/>
        <v>151005.72028235247</v>
      </c>
    </row>
    <row r="1254" spans="2:37" x14ac:dyDescent="0.3">
      <c r="B1254" s="6" t="s">
        <v>53</v>
      </c>
      <c r="C1254" s="6">
        <v>1246</v>
      </c>
      <c r="D1254" s="6">
        <v>224</v>
      </c>
      <c r="E1254" s="12">
        <v>88.1</v>
      </c>
      <c r="F1254" s="17">
        <f t="shared" si="222"/>
        <v>-0.18055555555555516</v>
      </c>
      <c r="G1254" s="17">
        <f t="shared" si="223"/>
        <v>-0.64999999999999858</v>
      </c>
      <c r="S1254">
        <f t="shared" si="213"/>
        <v>0</v>
      </c>
      <c r="T1254">
        <f t="shared" si="214"/>
        <v>88.1</v>
      </c>
      <c r="U1254">
        <f t="shared" si="215"/>
        <v>24.472222222222221</v>
      </c>
      <c r="W1254">
        <f t="shared" si="216"/>
        <v>-178.7499999999996</v>
      </c>
      <c r="X1254">
        <f t="shared" si="217"/>
        <v>135.9666</v>
      </c>
      <c r="Y1254">
        <f t="shared" si="218"/>
        <v>324.04549431477989</v>
      </c>
      <c r="Z1254">
        <f>Table1[[#This Row],[Accel (N)]]+Table1[[#This Row],[RR (N)]]+Table1[[#This Row],[Aero Drag (N)]]</f>
        <v>281.26209431478026</v>
      </c>
      <c r="AA1254">
        <f>Table1[[#This Row],[Total (N)]]*((E1254/3.6)/1000)</f>
        <v>6.8831084747589282</v>
      </c>
      <c r="AB1254">
        <f>Table1[[#This Row],[Power (kW)]]*1000</f>
        <v>6883.1084747589284</v>
      </c>
      <c r="AC1254">
        <f>(Table1[[#This Row],[Power (kW)]]*1000)*D1254</f>
        <v>1541816.298346</v>
      </c>
      <c r="AD1254" s="25">
        <f t="shared" si="219"/>
        <v>0</v>
      </c>
      <c r="AE1254" s="25">
        <f t="shared" si="220"/>
        <v>6883.1084747589284</v>
      </c>
      <c r="AF1254" s="25">
        <f>SUM($AD$8:AD1254)</f>
        <v>1172668.3818457772</v>
      </c>
      <c r="AG1254" s="25">
        <f>SUM($AE$8:AE1254)</f>
        <v>4692981.2750413045</v>
      </c>
      <c r="AH1254" s="25"/>
      <c r="AI1254" s="39">
        <f>SUM($AD$1031:AD1254)</f>
        <v>215722.45754621783</v>
      </c>
      <c r="AJ1254" s="39">
        <f>SUM($AE$1031:AE1254)</f>
        <v>1951976.0487476895</v>
      </c>
      <c r="AK1254" s="39">
        <f t="shared" si="221"/>
        <v>151005.72028235247</v>
      </c>
    </row>
    <row r="1255" spans="2:37" x14ac:dyDescent="0.3">
      <c r="B1255" s="6" t="s">
        <v>53</v>
      </c>
      <c r="C1255" s="6">
        <v>1247</v>
      </c>
      <c r="D1255" s="6">
        <v>225</v>
      </c>
      <c r="E1255" s="12">
        <v>87.4</v>
      </c>
      <c r="F1255" s="17">
        <f t="shared" si="222"/>
        <v>-0.19444444444444325</v>
      </c>
      <c r="G1255" s="17">
        <f t="shared" si="223"/>
        <v>-0.69999999999999574</v>
      </c>
      <c r="S1255">
        <f t="shared" si="213"/>
        <v>0</v>
      </c>
      <c r="T1255">
        <f t="shared" si="214"/>
        <v>87.4</v>
      </c>
      <c r="U1255">
        <f t="shared" si="215"/>
        <v>24.277777777777779</v>
      </c>
      <c r="W1255">
        <f t="shared" si="216"/>
        <v>-192.49999999999883</v>
      </c>
      <c r="X1255">
        <f t="shared" si="217"/>
        <v>135.9666</v>
      </c>
      <c r="Y1255">
        <f t="shared" si="218"/>
        <v>318.91653408918614</v>
      </c>
      <c r="Z1255">
        <f>Table1[[#This Row],[Accel (N)]]+Table1[[#This Row],[RR (N)]]+Table1[[#This Row],[Aero Drag (N)]]</f>
        <v>262.38313408918731</v>
      </c>
      <c r="AA1255">
        <f>Table1[[#This Row],[Total (N)]]*((E1255/3.6)/1000)</f>
        <v>6.3700794220541592</v>
      </c>
      <c r="AB1255">
        <f>Table1[[#This Row],[Power (kW)]]*1000</f>
        <v>6370.0794220541593</v>
      </c>
      <c r="AC1255">
        <f>(Table1[[#This Row],[Power (kW)]]*1000)*D1255</f>
        <v>1433267.8699621859</v>
      </c>
      <c r="AD1255" s="25">
        <f t="shared" si="219"/>
        <v>0</v>
      </c>
      <c r="AE1255" s="25">
        <f t="shared" si="220"/>
        <v>6370.0794220541593</v>
      </c>
      <c r="AF1255" s="25">
        <f>SUM($AD$8:AD1255)</f>
        <v>1172668.3818457772</v>
      </c>
      <c r="AG1255" s="25">
        <f>SUM($AE$8:AE1255)</f>
        <v>4699351.3544633584</v>
      </c>
      <c r="AH1255" s="25"/>
      <c r="AI1255" s="39">
        <f>SUM($AD$1031:AD1255)</f>
        <v>215722.45754621783</v>
      </c>
      <c r="AJ1255" s="39">
        <f>SUM($AE$1031:AE1255)</f>
        <v>1958346.1281697436</v>
      </c>
      <c r="AK1255" s="39">
        <f t="shared" si="221"/>
        <v>151005.72028235247</v>
      </c>
    </row>
    <row r="1256" spans="2:37" x14ac:dyDescent="0.3">
      <c r="B1256" s="6" t="s">
        <v>53</v>
      </c>
      <c r="C1256" s="6">
        <v>1248</v>
      </c>
      <c r="D1256" s="6">
        <v>226</v>
      </c>
      <c r="E1256" s="12">
        <v>86.7</v>
      </c>
      <c r="F1256" s="17">
        <f t="shared" si="222"/>
        <v>-0.19444444444444522</v>
      </c>
      <c r="G1256" s="17">
        <f t="shared" si="223"/>
        <v>-0.70000000000000284</v>
      </c>
      <c r="S1256">
        <f t="shared" si="213"/>
        <v>0</v>
      </c>
      <c r="T1256">
        <f t="shared" si="214"/>
        <v>86.7</v>
      </c>
      <c r="U1256">
        <f t="shared" si="215"/>
        <v>24.083333333333332</v>
      </c>
      <c r="W1256">
        <f t="shared" si="216"/>
        <v>-192.50000000000077</v>
      </c>
      <c r="X1256">
        <f t="shared" si="217"/>
        <v>135.9666</v>
      </c>
      <c r="Y1256">
        <f t="shared" si="218"/>
        <v>313.82848864601874</v>
      </c>
      <c r="Z1256">
        <f>Table1[[#This Row],[Accel (N)]]+Table1[[#This Row],[RR (N)]]+Table1[[#This Row],[Aero Drag (N)]]</f>
        <v>257.29508864601797</v>
      </c>
      <c r="AA1256">
        <f>Table1[[#This Row],[Total (N)]]*((E1256/3.6)/1000)</f>
        <v>6.1965233848915995</v>
      </c>
      <c r="AB1256">
        <f>Table1[[#This Row],[Power (kW)]]*1000</f>
        <v>6196.5233848915996</v>
      </c>
      <c r="AC1256">
        <f>(Table1[[#This Row],[Power (kW)]]*1000)*D1256</f>
        <v>1400414.2849855016</v>
      </c>
      <c r="AD1256" s="25">
        <f t="shared" si="219"/>
        <v>0</v>
      </c>
      <c r="AE1256" s="25">
        <f t="shared" si="220"/>
        <v>6196.5233848915996</v>
      </c>
      <c r="AF1256" s="25">
        <f>SUM($AD$8:AD1256)</f>
        <v>1172668.3818457772</v>
      </c>
      <c r="AG1256" s="25">
        <f>SUM($AE$8:AE1256)</f>
        <v>4705547.8778482499</v>
      </c>
      <c r="AH1256" s="25"/>
      <c r="AI1256" s="39">
        <f>SUM($AD$1031:AD1256)</f>
        <v>215722.45754621783</v>
      </c>
      <c r="AJ1256" s="39">
        <f>SUM($AE$1031:AE1256)</f>
        <v>1964542.6515546353</v>
      </c>
      <c r="AK1256" s="39">
        <f t="shared" si="221"/>
        <v>151005.72028235247</v>
      </c>
    </row>
    <row r="1257" spans="2:37" x14ac:dyDescent="0.3">
      <c r="B1257" s="6" t="s">
        <v>53</v>
      </c>
      <c r="C1257" s="6">
        <v>1249</v>
      </c>
      <c r="D1257" s="6">
        <v>227</v>
      </c>
      <c r="E1257" s="12">
        <v>86</v>
      </c>
      <c r="F1257" s="17">
        <f t="shared" si="222"/>
        <v>-0.19444444444444522</v>
      </c>
      <c r="G1257" s="17">
        <f t="shared" si="223"/>
        <v>-0.70000000000000284</v>
      </c>
      <c r="S1257">
        <f t="shared" si="213"/>
        <v>0</v>
      </c>
      <c r="T1257">
        <f t="shared" si="214"/>
        <v>86</v>
      </c>
      <c r="U1257">
        <f t="shared" si="215"/>
        <v>23.888888888888889</v>
      </c>
      <c r="W1257">
        <f t="shared" si="216"/>
        <v>-192.50000000000077</v>
      </c>
      <c r="X1257">
        <f t="shared" si="217"/>
        <v>135.9666</v>
      </c>
      <c r="Y1257">
        <f t="shared" si="218"/>
        <v>308.78135798527779</v>
      </c>
      <c r="Z1257">
        <f>Table1[[#This Row],[Accel (N)]]+Table1[[#This Row],[RR (N)]]+Table1[[#This Row],[Aero Drag (N)]]</f>
        <v>252.24795798527703</v>
      </c>
      <c r="AA1257">
        <f>Table1[[#This Row],[Total (N)]]*((E1257/3.6)/1000)</f>
        <v>6.0259234407593958</v>
      </c>
      <c r="AB1257">
        <f>Table1[[#This Row],[Power (kW)]]*1000</f>
        <v>6025.9234407593958</v>
      </c>
      <c r="AC1257">
        <f>(Table1[[#This Row],[Power (kW)]]*1000)*D1257</f>
        <v>1367884.6210523827</v>
      </c>
      <c r="AD1257" s="25">
        <f t="shared" si="219"/>
        <v>0</v>
      </c>
      <c r="AE1257" s="25">
        <f t="shared" si="220"/>
        <v>6025.9234407593958</v>
      </c>
      <c r="AF1257" s="25">
        <f>SUM($AD$8:AD1257)</f>
        <v>1172668.3818457772</v>
      </c>
      <c r="AG1257" s="25">
        <f>SUM($AE$8:AE1257)</f>
        <v>4711573.8012890089</v>
      </c>
      <c r="AH1257" s="25"/>
      <c r="AI1257" s="39">
        <f>SUM($AD$1031:AD1257)</f>
        <v>215722.45754621783</v>
      </c>
      <c r="AJ1257" s="39">
        <f>SUM($AE$1031:AE1257)</f>
        <v>1970568.5749953946</v>
      </c>
      <c r="AK1257" s="39">
        <f t="shared" si="221"/>
        <v>151005.72028235247</v>
      </c>
    </row>
    <row r="1258" spans="2:37" x14ac:dyDescent="0.3">
      <c r="B1258" s="6" t="s">
        <v>53</v>
      </c>
      <c r="C1258" s="6">
        <v>1250</v>
      </c>
      <c r="D1258" s="6">
        <v>228</v>
      </c>
      <c r="E1258" s="12">
        <v>85.3</v>
      </c>
      <c r="F1258" s="17">
        <f t="shared" si="222"/>
        <v>-0.18055555555555516</v>
      </c>
      <c r="G1258" s="17">
        <f t="shared" si="223"/>
        <v>-0.64999999999999858</v>
      </c>
      <c r="S1258">
        <f t="shared" si="213"/>
        <v>0</v>
      </c>
      <c r="T1258">
        <f t="shared" si="214"/>
        <v>85.3</v>
      </c>
      <c r="U1258">
        <f t="shared" si="215"/>
        <v>23.694444444444443</v>
      </c>
      <c r="W1258">
        <f t="shared" si="216"/>
        <v>-178.7499999999996</v>
      </c>
      <c r="X1258">
        <f t="shared" si="217"/>
        <v>135.9666</v>
      </c>
      <c r="Y1258">
        <f t="shared" si="218"/>
        <v>303.77514210696319</v>
      </c>
      <c r="Z1258">
        <f>Table1[[#This Row],[Accel (N)]]+Table1[[#This Row],[RR (N)]]+Table1[[#This Row],[Aero Drag (N)]]</f>
        <v>260.99174210696356</v>
      </c>
      <c r="AA1258">
        <f>Table1[[#This Row],[Total (N)]]*((E1258/3.6)/1000)</f>
        <v>6.1840543338122194</v>
      </c>
      <c r="AB1258">
        <f>Table1[[#This Row],[Power (kW)]]*1000</f>
        <v>6184.0543338122197</v>
      </c>
      <c r="AC1258">
        <f>(Table1[[#This Row],[Power (kW)]]*1000)*D1258</f>
        <v>1409964.3881091862</v>
      </c>
      <c r="AD1258" s="25">
        <f t="shared" si="219"/>
        <v>0</v>
      </c>
      <c r="AE1258" s="25">
        <f t="shared" si="220"/>
        <v>6184.0543338122197</v>
      </c>
      <c r="AF1258" s="25">
        <f>SUM($AD$8:AD1258)</f>
        <v>1172668.3818457772</v>
      </c>
      <c r="AG1258" s="25">
        <f>SUM($AE$8:AE1258)</f>
        <v>4717757.8556228215</v>
      </c>
      <c r="AH1258" s="25"/>
      <c r="AI1258" s="39">
        <f>SUM($AD$1031:AD1258)</f>
        <v>215722.45754621783</v>
      </c>
      <c r="AJ1258" s="39">
        <f>SUM($AE$1031:AE1258)</f>
        <v>1976752.6293292069</v>
      </c>
      <c r="AK1258" s="39">
        <f t="shared" si="221"/>
        <v>151005.72028235247</v>
      </c>
    </row>
    <row r="1259" spans="2:37" x14ac:dyDescent="0.3">
      <c r="B1259" s="6" t="s">
        <v>53</v>
      </c>
      <c r="C1259" s="6">
        <v>1251</v>
      </c>
      <c r="D1259" s="6">
        <v>229</v>
      </c>
      <c r="E1259" s="12">
        <v>84.7</v>
      </c>
      <c r="F1259" s="17">
        <f t="shared" si="222"/>
        <v>-0.16666666666666705</v>
      </c>
      <c r="G1259" s="17">
        <f t="shared" si="223"/>
        <v>-0.60000000000000142</v>
      </c>
      <c r="S1259">
        <f t="shared" si="213"/>
        <v>0</v>
      </c>
      <c r="T1259">
        <f t="shared" si="214"/>
        <v>84.7</v>
      </c>
      <c r="U1259">
        <f t="shared" si="215"/>
        <v>23.527777777777779</v>
      </c>
      <c r="W1259">
        <f t="shared" si="216"/>
        <v>-165.00000000000037</v>
      </c>
      <c r="X1259">
        <f t="shared" si="217"/>
        <v>135.9666</v>
      </c>
      <c r="Y1259">
        <f t="shared" si="218"/>
        <v>299.51666475237994</v>
      </c>
      <c r="Z1259">
        <f>Table1[[#This Row],[Accel (N)]]+Table1[[#This Row],[RR (N)]]+Table1[[#This Row],[Aero Drag (N)]]</f>
        <v>270.48326475237957</v>
      </c>
      <c r="AA1259">
        <f>Table1[[#This Row],[Total (N)]]*((E1259/3.6)/1000)</f>
        <v>6.3638701457018199</v>
      </c>
      <c r="AB1259">
        <f>Table1[[#This Row],[Power (kW)]]*1000</f>
        <v>6363.8701457018196</v>
      </c>
      <c r="AC1259">
        <f>(Table1[[#This Row],[Power (kW)]]*1000)*D1259</f>
        <v>1457326.2633657167</v>
      </c>
      <c r="AD1259" s="25">
        <f t="shared" si="219"/>
        <v>0</v>
      </c>
      <c r="AE1259" s="25">
        <f t="shared" si="220"/>
        <v>6363.8701457018196</v>
      </c>
      <c r="AF1259" s="25">
        <f>SUM($AD$8:AD1259)</f>
        <v>1172668.3818457772</v>
      </c>
      <c r="AG1259" s="25">
        <f>SUM($AE$8:AE1259)</f>
        <v>4724121.7257685233</v>
      </c>
      <c r="AH1259" s="25"/>
      <c r="AI1259" s="39">
        <f>SUM($AD$1031:AD1259)</f>
        <v>215722.45754621783</v>
      </c>
      <c r="AJ1259" s="39">
        <f>SUM($AE$1031:AE1259)</f>
        <v>1983116.4994749087</v>
      </c>
      <c r="AK1259" s="39">
        <f t="shared" si="221"/>
        <v>151005.72028235247</v>
      </c>
    </row>
    <row r="1260" spans="2:37" x14ac:dyDescent="0.3">
      <c r="B1260" s="6" t="s">
        <v>53</v>
      </c>
      <c r="C1260" s="6">
        <v>1252</v>
      </c>
      <c r="D1260" s="6">
        <v>230</v>
      </c>
      <c r="E1260" s="12">
        <v>84.1</v>
      </c>
      <c r="F1260" s="17">
        <f t="shared" si="222"/>
        <v>-0.16666666666666705</v>
      </c>
      <c r="G1260" s="17">
        <f t="shared" si="223"/>
        <v>-0.60000000000000142</v>
      </c>
      <c r="S1260">
        <f t="shared" si="213"/>
        <v>0</v>
      </c>
      <c r="T1260">
        <f t="shared" si="214"/>
        <v>84.1</v>
      </c>
      <c r="U1260">
        <f t="shared" si="215"/>
        <v>23.361111111111111</v>
      </c>
      <c r="W1260">
        <f t="shared" si="216"/>
        <v>-165.00000000000037</v>
      </c>
      <c r="X1260">
        <f t="shared" si="217"/>
        <v>135.9666</v>
      </c>
      <c r="Y1260">
        <f t="shared" si="218"/>
        <v>295.28824723794656</v>
      </c>
      <c r="Z1260">
        <f>Table1[[#This Row],[Accel (N)]]+Table1[[#This Row],[RR (N)]]+Table1[[#This Row],[Aero Drag (N)]]</f>
        <v>266.25484723794619</v>
      </c>
      <c r="AA1260">
        <f>Table1[[#This Row],[Total (N)]]*((E1260/3.6)/1000)</f>
        <v>6.2200090701975759</v>
      </c>
      <c r="AB1260">
        <f>Table1[[#This Row],[Power (kW)]]*1000</f>
        <v>6220.009070197576</v>
      </c>
      <c r="AC1260">
        <f>(Table1[[#This Row],[Power (kW)]]*1000)*D1260</f>
        <v>1430602.0861454424</v>
      </c>
      <c r="AD1260" s="25">
        <f t="shared" si="219"/>
        <v>0</v>
      </c>
      <c r="AE1260" s="25">
        <f t="shared" si="220"/>
        <v>6220.009070197576</v>
      </c>
      <c r="AF1260" s="25">
        <f>SUM($AD$8:AD1260)</f>
        <v>1172668.3818457772</v>
      </c>
      <c r="AG1260" s="25">
        <f>SUM($AE$8:AE1260)</f>
        <v>4730341.7348387204</v>
      </c>
      <c r="AH1260" s="25"/>
      <c r="AI1260" s="39">
        <f>SUM($AD$1031:AD1260)</f>
        <v>215722.45754621783</v>
      </c>
      <c r="AJ1260" s="39">
        <f>SUM($AE$1031:AE1260)</f>
        <v>1989336.5085451063</v>
      </c>
      <c r="AK1260" s="39">
        <f t="shared" si="221"/>
        <v>151005.72028235247</v>
      </c>
    </row>
    <row r="1261" spans="2:37" x14ac:dyDescent="0.3">
      <c r="B1261" s="6" t="s">
        <v>53</v>
      </c>
      <c r="C1261" s="6">
        <v>1253</v>
      </c>
      <c r="D1261" s="6">
        <v>231</v>
      </c>
      <c r="E1261" s="12">
        <v>83.5</v>
      </c>
      <c r="F1261" s="17">
        <f t="shared" si="222"/>
        <v>-0.16666666666666508</v>
      </c>
      <c r="G1261" s="17">
        <f t="shared" si="223"/>
        <v>-0.59999999999999432</v>
      </c>
      <c r="S1261">
        <f t="shared" si="213"/>
        <v>0</v>
      </c>
      <c r="T1261">
        <f t="shared" si="214"/>
        <v>83.5</v>
      </c>
      <c r="U1261">
        <f t="shared" si="215"/>
        <v>23.194444444444443</v>
      </c>
      <c r="W1261">
        <f t="shared" si="216"/>
        <v>-164.99999999999844</v>
      </c>
      <c r="X1261">
        <f t="shared" si="217"/>
        <v>135.9666</v>
      </c>
      <c r="Y1261">
        <f t="shared" si="218"/>
        <v>291.08988956366318</v>
      </c>
      <c r="Z1261">
        <f>Table1[[#This Row],[Accel (N)]]+Table1[[#This Row],[RR (N)]]+Table1[[#This Row],[Aero Drag (N)]]</f>
        <v>262.05648956366474</v>
      </c>
      <c r="AA1261">
        <f>Table1[[#This Row],[Total (N)]]*((E1261/3.6)/1000)</f>
        <v>6.0782546884905564</v>
      </c>
      <c r="AB1261">
        <f>Table1[[#This Row],[Power (kW)]]*1000</f>
        <v>6078.254688490556</v>
      </c>
      <c r="AC1261">
        <f>(Table1[[#This Row],[Power (kW)]]*1000)*D1261</f>
        <v>1404076.8330413185</v>
      </c>
      <c r="AD1261" s="25">
        <f t="shared" si="219"/>
        <v>0</v>
      </c>
      <c r="AE1261" s="25">
        <f t="shared" si="220"/>
        <v>6078.254688490556</v>
      </c>
      <c r="AF1261" s="25">
        <f>SUM($AD$8:AD1261)</f>
        <v>1172668.3818457772</v>
      </c>
      <c r="AG1261" s="25">
        <f>SUM($AE$8:AE1261)</f>
        <v>4736419.9895272106</v>
      </c>
      <c r="AH1261" s="25"/>
      <c r="AI1261" s="39">
        <f>SUM($AD$1031:AD1261)</f>
        <v>215722.45754621783</v>
      </c>
      <c r="AJ1261" s="39">
        <f>SUM($AE$1031:AE1261)</f>
        <v>1995414.7632335969</v>
      </c>
      <c r="AK1261" s="39">
        <f t="shared" si="221"/>
        <v>151005.72028235247</v>
      </c>
    </row>
    <row r="1262" spans="2:37" x14ac:dyDescent="0.3">
      <c r="B1262" s="6" t="s">
        <v>53</v>
      </c>
      <c r="C1262" s="6">
        <v>1254</v>
      </c>
      <c r="D1262" s="6">
        <v>232</v>
      </c>
      <c r="E1262" s="12">
        <v>82.9</v>
      </c>
      <c r="F1262" s="17">
        <f t="shared" si="222"/>
        <v>-0.16666666666666705</v>
      </c>
      <c r="G1262" s="17">
        <f t="shared" si="223"/>
        <v>-0.60000000000000142</v>
      </c>
      <c r="S1262">
        <f t="shared" si="213"/>
        <v>0</v>
      </c>
      <c r="T1262">
        <f t="shared" si="214"/>
        <v>82.9</v>
      </c>
      <c r="U1262">
        <f t="shared" si="215"/>
        <v>23.027777777777779</v>
      </c>
      <c r="W1262">
        <f t="shared" si="216"/>
        <v>-165.00000000000037</v>
      </c>
      <c r="X1262">
        <f t="shared" si="217"/>
        <v>135.9666</v>
      </c>
      <c r="Y1262">
        <f t="shared" si="218"/>
        <v>286.92159172952989</v>
      </c>
      <c r="Z1262">
        <f>Table1[[#This Row],[Accel (N)]]+Table1[[#This Row],[RR (N)]]+Table1[[#This Row],[Aero Drag (N)]]</f>
        <v>257.88819172952952</v>
      </c>
      <c r="AA1262">
        <f>Table1[[#This Row],[Total (N)]]*((E1262/3.6)/1000)</f>
        <v>5.9385919706605552</v>
      </c>
      <c r="AB1262">
        <f>Table1[[#This Row],[Power (kW)]]*1000</f>
        <v>5938.5919706605555</v>
      </c>
      <c r="AC1262">
        <f>(Table1[[#This Row],[Power (kW)]]*1000)*D1262</f>
        <v>1377753.3371932488</v>
      </c>
      <c r="AD1262" s="25">
        <f t="shared" si="219"/>
        <v>0</v>
      </c>
      <c r="AE1262" s="25">
        <f t="shared" si="220"/>
        <v>5938.5919706605555</v>
      </c>
      <c r="AF1262" s="25">
        <f>SUM($AD$8:AD1262)</f>
        <v>1172668.3818457772</v>
      </c>
      <c r="AG1262" s="25">
        <f>SUM($AE$8:AE1262)</f>
        <v>4742358.5814978713</v>
      </c>
      <c r="AH1262" s="25"/>
      <c r="AI1262" s="39">
        <f>SUM($AD$1031:AD1262)</f>
        <v>215722.45754621783</v>
      </c>
      <c r="AJ1262" s="39">
        <f>SUM($AE$1031:AE1262)</f>
        <v>2001353.3552042574</v>
      </c>
      <c r="AK1262" s="39">
        <f t="shared" si="221"/>
        <v>151005.72028235247</v>
      </c>
    </row>
    <row r="1263" spans="2:37" x14ac:dyDescent="0.3">
      <c r="B1263" s="6" t="s">
        <v>53</v>
      </c>
      <c r="C1263" s="6">
        <v>1255</v>
      </c>
      <c r="D1263" s="6">
        <v>233</v>
      </c>
      <c r="E1263" s="12">
        <v>82.3</v>
      </c>
      <c r="F1263" s="17">
        <f t="shared" si="222"/>
        <v>-0.16666666666666705</v>
      </c>
      <c r="G1263" s="17">
        <f t="shared" si="223"/>
        <v>-0.60000000000000142</v>
      </c>
      <c r="S1263">
        <f t="shared" si="213"/>
        <v>0</v>
      </c>
      <c r="T1263">
        <f t="shared" si="214"/>
        <v>82.3</v>
      </c>
      <c r="U1263">
        <f t="shared" si="215"/>
        <v>22.861111111111111</v>
      </c>
      <c r="W1263">
        <f t="shared" si="216"/>
        <v>-165.00000000000037</v>
      </c>
      <c r="X1263">
        <f t="shared" si="217"/>
        <v>135.9666</v>
      </c>
      <c r="Y1263">
        <f t="shared" si="218"/>
        <v>282.78335373554654</v>
      </c>
      <c r="Z1263">
        <f>Table1[[#This Row],[Accel (N)]]+Table1[[#This Row],[RR (N)]]+Table1[[#This Row],[Aero Drag (N)]]</f>
        <v>253.74995373554617</v>
      </c>
      <c r="AA1263">
        <f>Table1[[#This Row],[Total (N)]]*((E1263/3.6)/1000)</f>
        <v>5.8010058867876246</v>
      </c>
      <c r="AB1263">
        <f>Table1[[#This Row],[Power (kW)]]*1000</f>
        <v>5801.0058867876251</v>
      </c>
      <c r="AC1263">
        <f>(Table1[[#This Row],[Power (kW)]]*1000)*D1263</f>
        <v>1351634.3716215165</v>
      </c>
      <c r="AD1263" s="25">
        <f t="shared" si="219"/>
        <v>0</v>
      </c>
      <c r="AE1263" s="25">
        <f t="shared" si="220"/>
        <v>5801.0058867876251</v>
      </c>
      <c r="AF1263" s="25">
        <f>SUM($AD$8:AD1263)</f>
        <v>1172668.3818457772</v>
      </c>
      <c r="AG1263" s="25">
        <f>SUM($AE$8:AE1263)</f>
        <v>4748159.5873846589</v>
      </c>
      <c r="AH1263" s="25"/>
      <c r="AI1263" s="39">
        <f>SUM($AD$1031:AD1263)</f>
        <v>215722.45754621783</v>
      </c>
      <c r="AJ1263" s="39">
        <f>SUM($AE$1031:AE1263)</f>
        <v>2007154.361091045</v>
      </c>
      <c r="AK1263" s="39">
        <f t="shared" si="221"/>
        <v>151005.72028235247</v>
      </c>
    </row>
    <row r="1264" spans="2:37" x14ac:dyDescent="0.3">
      <c r="B1264" s="6" t="s">
        <v>53</v>
      </c>
      <c r="C1264" s="6">
        <v>1256</v>
      </c>
      <c r="D1264" s="6">
        <v>234</v>
      </c>
      <c r="E1264" s="12">
        <v>81.7</v>
      </c>
      <c r="F1264" s="17">
        <f t="shared" si="222"/>
        <v>-0.16666666666666705</v>
      </c>
      <c r="G1264" s="17">
        <f t="shared" si="223"/>
        <v>-0.60000000000000142</v>
      </c>
      <c r="S1264">
        <f t="shared" si="213"/>
        <v>0</v>
      </c>
      <c r="T1264">
        <f t="shared" si="214"/>
        <v>81.7</v>
      </c>
      <c r="U1264">
        <f t="shared" si="215"/>
        <v>22.694444444444446</v>
      </c>
      <c r="W1264">
        <f t="shared" si="216"/>
        <v>-165.00000000000037</v>
      </c>
      <c r="X1264">
        <f t="shared" si="217"/>
        <v>135.9666</v>
      </c>
      <c r="Y1264">
        <f t="shared" si="218"/>
        <v>278.67517558171329</v>
      </c>
      <c r="Z1264">
        <f>Table1[[#This Row],[Accel (N)]]+Table1[[#This Row],[RR (N)]]+Table1[[#This Row],[Aero Drag (N)]]</f>
        <v>249.64177558171292</v>
      </c>
      <c r="AA1264">
        <f>Table1[[#This Row],[Total (N)]]*((E1264/3.6)/1000)</f>
        <v>5.6654814069516526</v>
      </c>
      <c r="AB1264">
        <f>Table1[[#This Row],[Power (kW)]]*1000</f>
        <v>5665.4814069516524</v>
      </c>
      <c r="AC1264">
        <f>(Table1[[#This Row],[Power (kW)]]*1000)*D1264</f>
        <v>1325722.6492266867</v>
      </c>
      <c r="AD1264" s="25">
        <f t="shared" si="219"/>
        <v>0</v>
      </c>
      <c r="AE1264" s="25">
        <f t="shared" si="220"/>
        <v>5665.4814069516524</v>
      </c>
      <c r="AF1264" s="25">
        <f>SUM($AD$8:AD1264)</f>
        <v>1172668.3818457772</v>
      </c>
      <c r="AG1264" s="25">
        <f>SUM($AE$8:AE1264)</f>
        <v>4753825.0687916102</v>
      </c>
      <c r="AH1264" s="25"/>
      <c r="AI1264" s="39">
        <f>SUM($AD$1031:AD1264)</f>
        <v>215722.45754621783</v>
      </c>
      <c r="AJ1264" s="39">
        <f>SUM($AE$1031:AE1264)</f>
        <v>2012819.8424979965</v>
      </c>
      <c r="AK1264" s="39">
        <f t="shared" si="221"/>
        <v>151005.72028235247</v>
      </c>
    </row>
    <row r="1265" spans="2:37" x14ac:dyDescent="0.3">
      <c r="B1265" s="6" t="s">
        <v>53</v>
      </c>
      <c r="C1265" s="6">
        <v>1257</v>
      </c>
      <c r="D1265" s="6">
        <v>235</v>
      </c>
      <c r="E1265" s="12">
        <v>81.099999999999994</v>
      </c>
      <c r="F1265" s="17">
        <f t="shared" si="222"/>
        <v>-0.16666666666666705</v>
      </c>
      <c r="G1265" s="17">
        <f t="shared" si="223"/>
        <v>-0.60000000000000142</v>
      </c>
      <c r="S1265">
        <f t="shared" si="213"/>
        <v>0</v>
      </c>
      <c r="T1265">
        <f t="shared" si="214"/>
        <v>81.099999999999994</v>
      </c>
      <c r="U1265">
        <f t="shared" si="215"/>
        <v>22.527777777777775</v>
      </c>
      <c r="W1265">
        <f t="shared" si="216"/>
        <v>-165.00000000000037</v>
      </c>
      <c r="X1265">
        <f t="shared" si="217"/>
        <v>135.9666</v>
      </c>
      <c r="Y1265">
        <f t="shared" si="218"/>
        <v>274.59705726802986</v>
      </c>
      <c r="Z1265">
        <f>Table1[[#This Row],[Accel (N)]]+Table1[[#This Row],[RR (N)]]+Table1[[#This Row],[Aero Drag (N)]]</f>
        <v>245.56365726802949</v>
      </c>
      <c r="AA1265">
        <f>Table1[[#This Row],[Total (N)]]*((E1265/3.6)/1000)</f>
        <v>5.5320035012325528</v>
      </c>
      <c r="AB1265">
        <f>Table1[[#This Row],[Power (kW)]]*1000</f>
        <v>5532.0035012325525</v>
      </c>
      <c r="AC1265">
        <f>(Table1[[#This Row],[Power (kW)]]*1000)*D1265</f>
        <v>1300020.8227896499</v>
      </c>
      <c r="AD1265" s="25">
        <f t="shared" si="219"/>
        <v>0</v>
      </c>
      <c r="AE1265" s="25">
        <f t="shared" si="220"/>
        <v>5532.0035012325525</v>
      </c>
      <c r="AF1265" s="25">
        <f>SUM($AD$8:AD1265)</f>
        <v>1172668.3818457772</v>
      </c>
      <c r="AG1265" s="25">
        <f>SUM($AE$8:AE1265)</f>
        <v>4759357.0722928429</v>
      </c>
      <c r="AH1265" s="25"/>
      <c r="AI1265" s="39">
        <f>SUM($AD$1031:AD1265)</f>
        <v>215722.45754621783</v>
      </c>
      <c r="AJ1265" s="39">
        <f>SUM($AE$1031:AE1265)</f>
        <v>2018351.845999229</v>
      </c>
      <c r="AK1265" s="39">
        <f t="shared" si="221"/>
        <v>151005.72028235247</v>
      </c>
    </row>
    <row r="1266" spans="2:37" x14ac:dyDescent="0.3">
      <c r="B1266" s="6" t="s">
        <v>53</v>
      </c>
      <c r="C1266" s="6">
        <v>1258</v>
      </c>
      <c r="D1266" s="6">
        <v>236</v>
      </c>
      <c r="E1266" s="12">
        <v>80.5</v>
      </c>
      <c r="F1266" s="17">
        <f t="shared" si="222"/>
        <v>-0.16666666666666508</v>
      </c>
      <c r="G1266" s="17">
        <f t="shared" si="223"/>
        <v>-0.59999999999999432</v>
      </c>
      <c r="S1266">
        <f t="shared" si="213"/>
        <v>0</v>
      </c>
      <c r="T1266">
        <f t="shared" si="214"/>
        <v>80.5</v>
      </c>
      <c r="U1266">
        <f t="shared" si="215"/>
        <v>22.361111111111111</v>
      </c>
      <c r="W1266">
        <f t="shared" si="216"/>
        <v>-164.99999999999844</v>
      </c>
      <c r="X1266">
        <f t="shared" si="217"/>
        <v>135.9666</v>
      </c>
      <c r="Y1266">
        <f t="shared" si="218"/>
        <v>270.54899879449653</v>
      </c>
      <c r="Z1266">
        <f>Table1[[#This Row],[Accel (N)]]+Table1[[#This Row],[RR (N)]]+Table1[[#This Row],[Aero Drag (N)]]</f>
        <v>241.51559879449809</v>
      </c>
      <c r="AA1266">
        <f>Table1[[#This Row],[Total (N)]]*((E1266/3.6)/1000)</f>
        <v>5.4005571397103038</v>
      </c>
      <c r="AB1266">
        <f>Table1[[#This Row],[Power (kW)]]*1000</f>
        <v>5400.557139710304</v>
      </c>
      <c r="AC1266">
        <f>(Table1[[#This Row],[Power (kW)]]*1000)*D1266</f>
        <v>1274531.4849716318</v>
      </c>
      <c r="AD1266" s="25">
        <f t="shared" si="219"/>
        <v>0</v>
      </c>
      <c r="AE1266" s="25">
        <f t="shared" si="220"/>
        <v>5400.557139710304</v>
      </c>
      <c r="AF1266" s="25">
        <f>SUM($AD$8:AD1266)</f>
        <v>1172668.3818457772</v>
      </c>
      <c r="AG1266" s="25">
        <f>SUM($AE$8:AE1266)</f>
        <v>4764757.6294325534</v>
      </c>
      <c r="AH1266" s="25"/>
      <c r="AI1266" s="39">
        <f>SUM($AD$1031:AD1266)</f>
        <v>215722.45754621783</v>
      </c>
      <c r="AJ1266" s="39">
        <f>SUM($AE$1031:AE1266)</f>
        <v>2023752.4031389393</v>
      </c>
      <c r="AK1266" s="39">
        <f t="shared" si="221"/>
        <v>151005.72028235247</v>
      </c>
    </row>
    <row r="1267" spans="2:37" x14ac:dyDescent="0.3">
      <c r="B1267" s="6" t="s">
        <v>53</v>
      </c>
      <c r="C1267" s="6">
        <v>1259</v>
      </c>
      <c r="D1267" s="6">
        <v>237</v>
      </c>
      <c r="E1267" s="12">
        <v>79.900000000000006</v>
      </c>
      <c r="F1267" s="17">
        <f t="shared" si="222"/>
        <v>-0.15277777777777699</v>
      </c>
      <c r="G1267" s="17">
        <f t="shared" si="223"/>
        <v>-0.54999999999999716</v>
      </c>
      <c r="S1267">
        <f t="shared" si="213"/>
        <v>0</v>
      </c>
      <c r="T1267">
        <f t="shared" si="214"/>
        <v>79.900000000000006</v>
      </c>
      <c r="U1267">
        <f t="shared" si="215"/>
        <v>22.194444444444446</v>
      </c>
      <c r="W1267">
        <f t="shared" si="216"/>
        <v>-151.2499999999992</v>
      </c>
      <c r="X1267">
        <f t="shared" si="217"/>
        <v>135.9666</v>
      </c>
      <c r="Y1267">
        <f t="shared" si="218"/>
        <v>266.5310001611133</v>
      </c>
      <c r="Z1267">
        <f>Table1[[#This Row],[Accel (N)]]+Table1[[#This Row],[RR (N)]]+Table1[[#This Row],[Aero Drag (N)]]</f>
        <v>251.24760016111409</v>
      </c>
      <c r="AA1267">
        <f>Table1[[#This Row],[Total (N)]]*((E1267/3.6)/1000)</f>
        <v>5.5763009035758389</v>
      </c>
      <c r="AB1267">
        <f>Table1[[#This Row],[Power (kW)]]*1000</f>
        <v>5576.3009035758387</v>
      </c>
      <c r="AC1267">
        <f>(Table1[[#This Row],[Power (kW)]]*1000)*D1267</f>
        <v>1321583.3141474738</v>
      </c>
      <c r="AD1267" s="25">
        <f t="shared" si="219"/>
        <v>0</v>
      </c>
      <c r="AE1267" s="25">
        <f t="shared" si="220"/>
        <v>5576.3009035758387</v>
      </c>
      <c r="AF1267" s="25">
        <f>SUM($AD$8:AD1267)</f>
        <v>1172668.3818457772</v>
      </c>
      <c r="AG1267" s="25">
        <f>SUM($AE$8:AE1267)</f>
        <v>4770333.9303361289</v>
      </c>
      <c r="AH1267" s="25"/>
      <c r="AI1267" s="39">
        <f>SUM($AD$1031:AD1267)</f>
        <v>215722.45754621783</v>
      </c>
      <c r="AJ1267" s="39">
        <f>SUM($AE$1031:AE1267)</f>
        <v>2029328.704042515</v>
      </c>
      <c r="AK1267" s="39">
        <f t="shared" si="221"/>
        <v>151005.72028235247</v>
      </c>
    </row>
    <row r="1268" spans="2:37" x14ac:dyDescent="0.3">
      <c r="B1268" s="6" t="s">
        <v>53</v>
      </c>
      <c r="C1268" s="6">
        <v>1260</v>
      </c>
      <c r="D1268" s="6">
        <v>238</v>
      </c>
      <c r="E1268" s="12">
        <v>79.400000000000006</v>
      </c>
      <c r="F1268" s="17">
        <f t="shared" si="222"/>
        <v>-0.12500000000000078</v>
      </c>
      <c r="G1268" s="17">
        <f t="shared" si="223"/>
        <v>-0.45000000000000284</v>
      </c>
      <c r="S1268">
        <f t="shared" si="213"/>
        <v>0</v>
      </c>
      <c r="T1268">
        <f t="shared" si="214"/>
        <v>79.400000000000006</v>
      </c>
      <c r="U1268">
        <f t="shared" si="215"/>
        <v>22.055555555555557</v>
      </c>
      <c r="W1268">
        <f t="shared" si="216"/>
        <v>-123.75000000000077</v>
      </c>
      <c r="X1268">
        <f t="shared" si="217"/>
        <v>135.9666</v>
      </c>
      <c r="Y1268">
        <f t="shared" si="218"/>
        <v>263.20563034451953</v>
      </c>
      <c r="Z1268">
        <f>Table1[[#This Row],[Accel (N)]]+Table1[[#This Row],[RR (N)]]+Table1[[#This Row],[Aero Drag (N)]]</f>
        <v>275.42223034451877</v>
      </c>
      <c r="AA1268">
        <f>Table1[[#This Row],[Total (N)]]*((E1268/3.6)/1000)</f>
        <v>6.074590302598553</v>
      </c>
      <c r="AB1268">
        <f>Table1[[#This Row],[Power (kW)]]*1000</f>
        <v>6074.5903025985526</v>
      </c>
      <c r="AC1268">
        <f>(Table1[[#This Row],[Power (kW)]]*1000)*D1268</f>
        <v>1445752.4920184556</v>
      </c>
      <c r="AD1268" s="25">
        <f t="shared" si="219"/>
        <v>0</v>
      </c>
      <c r="AE1268" s="25">
        <f t="shared" si="220"/>
        <v>6074.5903025985526</v>
      </c>
      <c r="AF1268" s="25">
        <f>SUM($AD$8:AD1268)</f>
        <v>1172668.3818457772</v>
      </c>
      <c r="AG1268" s="25">
        <f>SUM($AE$8:AE1268)</f>
        <v>4776408.5206387276</v>
      </c>
      <c r="AH1268" s="25"/>
      <c r="AI1268" s="39">
        <f>SUM($AD$1031:AD1268)</f>
        <v>215722.45754621783</v>
      </c>
      <c r="AJ1268" s="39">
        <f>SUM($AE$1031:AE1268)</f>
        <v>2035403.2943451137</v>
      </c>
      <c r="AK1268" s="39">
        <f t="shared" si="221"/>
        <v>151005.72028235247</v>
      </c>
    </row>
    <row r="1269" spans="2:37" x14ac:dyDescent="0.3">
      <c r="B1269" s="6" t="s">
        <v>53</v>
      </c>
      <c r="C1269" s="6">
        <v>1261</v>
      </c>
      <c r="D1269" s="6">
        <v>239</v>
      </c>
      <c r="E1269" s="12">
        <v>79</v>
      </c>
      <c r="F1269" s="17">
        <f t="shared" si="222"/>
        <v>-9.7222222222222612E-2</v>
      </c>
      <c r="G1269" s="17">
        <f t="shared" si="223"/>
        <v>-0.35000000000000142</v>
      </c>
      <c r="S1269">
        <f t="shared" si="213"/>
        <v>0</v>
      </c>
      <c r="T1269">
        <f t="shared" si="214"/>
        <v>79</v>
      </c>
      <c r="U1269">
        <f t="shared" si="215"/>
        <v>21.944444444444443</v>
      </c>
      <c r="W1269">
        <f t="shared" si="216"/>
        <v>-96.250000000000384</v>
      </c>
      <c r="X1269">
        <f t="shared" si="217"/>
        <v>135.9666</v>
      </c>
      <c r="Y1269">
        <f t="shared" si="218"/>
        <v>260.56036441131943</v>
      </c>
      <c r="Z1269">
        <f>Table1[[#This Row],[Accel (N)]]+Table1[[#This Row],[RR (N)]]+Table1[[#This Row],[Aero Drag (N)]]</f>
        <v>300.27696441131906</v>
      </c>
      <c r="AA1269">
        <f>Table1[[#This Row],[Total (N)]]*((E1269/3.6)/1000)</f>
        <v>6.5894111634706123</v>
      </c>
      <c r="AB1269">
        <f>Table1[[#This Row],[Power (kW)]]*1000</f>
        <v>6589.4111634706123</v>
      </c>
      <c r="AC1269">
        <f>(Table1[[#This Row],[Power (kW)]]*1000)*D1269</f>
        <v>1574869.2680694764</v>
      </c>
      <c r="AD1269" s="25">
        <f t="shared" si="219"/>
        <v>0</v>
      </c>
      <c r="AE1269" s="25">
        <f t="shared" si="220"/>
        <v>6589.4111634706123</v>
      </c>
      <c r="AF1269" s="25">
        <f>SUM($AD$8:AD1269)</f>
        <v>1172668.3818457772</v>
      </c>
      <c r="AG1269" s="25">
        <f>SUM($AE$8:AE1269)</f>
        <v>4782997.9318021983</v>
      </c>
      <c r="AH1269" s="25"/>
      <c r="AI1269" s="39">
        <f>SUM($AD$1031:AD1269)</f>
        <v>215722.45754621783</v>
      </c>
      <c r="AJ1269" s="39">
        <f>SUM($AE$1031:AE1269)</f>
        <v>2041992.7055085844</v>
      </c>
      <c r="AK1269" s="39">
        <f t="shared" si="221"/>
        <v>151005.72028235247</v>
      </c>
    </row>
    <row r="1270" spans="2:37" x14ac:dyDescent="0.3">
      <c r="B1270" s="6" t="s">
        <v>53</v>
      </c>
      <c r="C1270" s="6">
        <v>1262</v>
      </c>
      <c r="D1270" s="6">
        <v>240</v>
      </c>
      <c r="E1270" s="12">
        <v>78.7</v>
      </c>
      <c r="F1270" s="17">
        <f t="shared" si="222"/>
        <v>-4.1666666666666269E-2</v>
      </c>
      <c r="G1270" s="17">
        <f t="shared" si="223"/>
        <v>-0.14999999999999858</v>
      </c>
      <c r="S1270">
        <f t="shared" si="213"/>
        <v>0</v>
      </c>
      <c r="T1270">
        <f t="shared" si="214"/>
        <v>78.7</v>
      </c>
      <c r="U1270">
        <f t="shared" si="215"/>
        <v>21.861111111111111</v>
      </c>
      <c r="W1270">
        <f t="shared" si="216"/>
        <v>-41.249999999999609</v>
      </c>
      <c r="X1270">
        <f t="shared" si="217"/>
        <v>135.9666</v>
      </c>
      <c r="Y1270">
        <f t="shared" si="218"/>
        <v>258.58518241479658</v>
      </c>
      <c r="Z1270">
        <f>Table1[[#This Row],[Accel (N)]]+Table1[[#This Row],[RR (N)]]+Table1[[#This Row],[Aero Drag (N)]]</f>
        <v>353.301782414797</v>
      </c>
      <c r="AA1270">
        <f>Table1[[#This Row],[Total (N)]]*((E1270/3.6)/1000)</f>
        <v>7.7235695211234798</v>
      </c>
      <c r="AB1270">
        <f>Table1[[#This Row],[Power (kW)]]*1000</f>
        <v>7723.5695211234797</v>
      </c>
      <c r="AC1270">
        <f>(Table1[[#This Row],[Power (kW)]]*1000)*D1270</f>
        <v>1853656.685069635</v>
      </c>
      <c r="AD1270" s="25">
        <f t="shared" si="219"/>
        <v>0</v>
      </c>
      <c r="AE1270" s="25">
        <f t="shared" si="220"/>
        <v>7723.5695211234797</v>
      </c>
      <c r="AF1270" s="25">
        <f>SUM($AD$8:AD1270)</f>
        <v>1172668.3818457772</v>
      </c>
      <c r="AG1270" s="25">
        <f>SUM($AE$8:AE1270)</f>
        <v>4790721.5013233218</v>
      </c>
      <c r="AH1270" s="25"/>
      <c r="AI1270" s="39">
        <f>SUM($AD$1031:AD1270)</f>
        <v>215722.45754621783</v>
      </c>
      <c r="AJ1270" s="39">
        <f>SUM($AE$1031:AE1270)</f>
        <v>2049716.2750297079</v>
      </c>
      <c r="AK1270" s="39">
        <f t="shared" si="221"/>
        <v>151005.72028235247</v>
      </c>
    </row>
    <row r="1271" spans="2:37" x14ac:dyDescent="0.3">
      <c r="B1271" s="6" t="s">
        <v>53</v>
      </c>
      <c r="C1271" s="6">
        <v>1263</v>
      </c>
      <c r="D1271" s="6">
        <v>241</v>
      </c>
      <c r="E1271" s="12">
        <v>78.7</v>
      </c>
      <c r="F1271" s="17">
        <f t="shared" si="222"/>
        <v>1.3888888888888099E-2</v>
      </c>
      <c r="G1271" s="17">
        <f t="shared" si="223"/>
        <v>4.9999999999997158E-2</v>
      </c>
      <c r="S1271">
        <f t="shared" si="213"/>
        <v>0</v>
      </c>
      <c r="T1271">
        <f t="shared" si="214"/>
        <v>78.7</v>
      </c>
      <c r="U1271">
        <f t="shared" si="215"/>
        <v>21.861111111111111</v>
      </c>
      <c r="W1271">
        <f t="shared" si="216"/>
        <v>13.749999999999218</v>
      </c>
      <c r="X1271">
        <f t="shared" si="217"/>
        <v>135.9666</v>
      </c>
      <c r="Y1271">
        <f t="shared" si="218"/>
        <v>258.58518241479658</v>
      </c>
      <c r="Z1271">
        <f>Table1[[#This Row],[Accel (N)]]+Table1[[#This Row],[RR (N)]]+Table1[[#This Row],[Aero Drag (N)]]</f>
        <v>408.30178241479581</v>
      </c>
      <c r="AA1271">
        <f>Table1[[#This Row],[Total (N)]]*((E1271/3.6)/1000)</f>
        <v>8.9259306322345644</v>
      </c>
      <c r="AB1271">
        <f>Table1[[#This Row],[Power (kW)]]*1000</f>
        <v>8925.9306322345637</v>
      </c>
      <c r="AC1271">
        <f>(Table1[[#This Row],[Power (kW)]]*1000)*D1271</f>
        <v>2151149.2823685301</v>
      </c>
      <c r="AD1271" s="25">
        <f t="shared" si="219"/>
        <v>0</v>
      </c>
      <c r="AE1271" s="25">
        <f t="shared" si="220"/>
        <v>8925.9306322345637</v>
      </c>
      <c r="AF1271" s="25">
        <f>SUM($AD$8:AD1271)</f>
        <v>1172668.3818457772</v>
      </c>
      <c r="AG1271" s="25">
        <f>SUM($AE$8:AE1271)</f>
        <v>4799647.4319555564</v>
      </c>
      <c r="AH1271" s="25"/>
      <c r="AI1271" s="39">
        <f>SUM($AD$1031:AD1271)</f>
        <v>215722.45754621783</v>
      </c>
      <c r="AJ1271" s="39">
        <f>SUM($AE$1031:AE1271)</f>
        <v>2058642.2056619425</v>
      </c>
      <c r="AK1271" s="39">
        <f t="shared" si="221"/>
        <v>151005.72028235247</v>
      </c>
    </row>
    <row r="1272" spans="2:37" x14ac:dyDescent="0.3">
      <c r="B1272" s="6" t="s">
        <v>53</v>
      </c>
      <c r="C1272" s="6">
        <v>1264</v>
      </c>
      <c r="D1272" s="6">
        <v>242</v>
      </c>
      <c r="E1272" s="12">
        <v>78.8</v>
      </c>
      <c r="F1272" s="17">
        <f t="shared" si="222"/>
        <v>5.5555555555554373E-2</v>
      </c>
      <c r="G1272" s="17">
        <f t="shared" si="223"/>
        <v>0.19999999999999574</v>
      </c>
      <c r="S1272">
        <f t="shared" si="213"/>
        <v>0</v>
      </c>
      <c r="T1272">
        <f t="shared" si="214"/>
        <v>78.8</v>
      </c>
      <c r="U1272">
        <f t="shared" si="215"/>
        <v>21.888888888888889</v>
      </c>
      <c r="W1272">
        <f t="shared" si="216"/>
        <v>54.999999999998828</v>
      </c>
      <c r="X1272">
        <f t="shared" si="217"/>
        <v>135.9666</v>
      </c>
      <c r="Y1272">
        <f t="shared" si="218"/>
        <v>259.24274141807786</v>
      </c>
      <c r="Z1272">
        <f>Table1[[#This Row],[Accel (N)]]+Table1[[#This Row],[RR (N)]]+Table1[[#This Row],[Aero Drag (N)]]</f>
        <v>450.20934141807669</v>
      </c>
      <c r="AA1272">
        <f>Table1[[#This Row],[Total (N)]]*((E1272/3.6)/1000)</f>
        <v>9.8545822510401226</v>
      </c>
      <c r="AB1272">
        <f>Table1[[#This Row],[Power (kW)]]*1000</f>
        <v>9854.5822510401231</v>
      </c>
      <c r="AC1272">
        <f>(Table1[[#This Row],[Power (kW)]]*1000)*D1272</f>
        <v>2384808.9047517097</v>
      </c>
      <c r="AD1272" s="25">
        <f t="shared" si="219"/>
        <v>0</v>
      </c>
      <c r="AE1272" s="25">
        <f t="shared" si="220"/>
        <v>9854.5822510401231</v>
      </c>
      <c r="AF1272" s="25">
        <f>SUM($AD$8:AD1272)</f>
        <v>1172668.3818457772</v>
      </c>
      <c r="AG1272" s="25">
        <f>SUM($AE$8:AE1272)</f>
        <v>4809502.0142065967</v>
      </c>
      <c r="AH1272" s="25"/>
      <c r="AI1272" s="39">
        <f>SUM($AD$1031:AD1272)</f>
        <v>215722.45754621783</v>
      </c>
      <c r="AJ1272" s="39">
        <f>SUM($AE$1031:AE1272)</f>
        <v>2068496.7879129825</v>
      </c>
      <c r="AK1272" s="39">
        <f t="shared" si="221"/>
        <v>151005.72028235247</v>
      </c>
    </row>
    <row r="1273" spans="2:37" x14ac:dyDescent="0.3">
      <c r="B1273" s="6" t="s">
        <v>53</v>
      </c>
      <c r="C1273" s="6">
        <v>1265</v>
      </c>
      <c r="D1273" s="6">
        <v>243</v>
      </c>
      <c r="E1273" s="12">
        <v>79.099999999999994</v>
      </c>
      <c r="F1273" s="17">
        <f t="shared" si="222"/>
        <v>8.3333333333334522E-2</v>
      </c>
      <c r="G1273" s="17">
        <f t="shared" si="223"/>
        <v>0.30000000000000426</v>
      </c>
      <c r="S1273">
        <f t="shared" si="213"/>
        <v>0</v>
      </c>
      <c r="T1273">
        <f t="shared" si="214"/>
        <v>79.099999999999994</v>
      </c>
      <c r="U1273">
        <f t="shared" si="215"/>
        <v>21.972222222222221</v>
      </c>
      <c r="W1273">
        <f t="shared" si="216"/>
        <v>82.50000000000118</v>
      </c>
      <c r="X1273">
        <f t="shared" si="217"/>
        <v>135.9666</v>
      </c>
      <c r="Y1273">
        <f t="shared" si="218"/>
        <v>261.22042840127989</v>
      </c>
      <c r="Z1273">
        <f>Table1[[#This Row],[Accel (N)]]+Table1[[#This Row],[RR (N)]]+Table1[[#This Row],[Aero Drag (N)]]</f>
        <v>479.68702840128105</v>
      </c>
      <c r="AA1273">
        <f>Table1[[#This Row],[Total (N)]]*((E1273/3.6)/1000)</f>
        <v>10.539789985150371</v>
      </c>
      <c r="AB1273">
        <f>Table1[[#This Row],[Power (kW)]]*1000</f>
        <v>10539.789985150372</v>
      </c>
      <c r="AC1273">
        <f>(Table1[[#This Row],[Power (kW)]]*1000)*D1273</f>
        <v>2561168.9663915401</v>
      </c>
      <c r="AD1273" s="25">
        <f t="shared" si="219"/>
        <v>0</v>
      </c>
      <c r="AE1273" s="25">
        <f t="shared" si="220"/>
        <v>10539.789985150372</v>
      </c>
      <c r="AF1273" s="25">
        <f>SUM($AD$8:AD1273)</f>
        <v>1172668.3818457772</v>
      </c>
      <c r="AG1273" s="25">
        <f>SUM($AE$8:AE1273)</f>
        <v>4820041.8041917467</v>
      </c>
      <c r="AH1273" s="25"/>
      <c r="AI1273" s="39">
        <f>SUM($AD$1031:AD1273)</f>
        <v>215722.45754621783</v>
      </c>
      <c r="AJ1273" s="39">
        <f>SUM($AE$1031:AE1273)</f>
        <v>2079036.5778981328</v>
      </c>
      <c r="AK1273" s="39">
        <f t="shared" si="221"/>
        <v>151005.72028235247</v>
      </c>
    </row>
    <row r="1274" spans="2:37" x14ac:dyDescent="0.3">
      <c r="B1274" s="6" t="s">
        <v>53</v>
      </c>
      <c r="C1274" s="6">
        <v>1266</v>
      </c>
      <c r="D1274" s="6">
        <v>244</v>
      </c>
      <c r="E1274" s="12">
        <v>79.400000000000006</v>
      </c>
      <c r="F1274" s="17">
        <f t="shared" si="222"/>
        <v>6.9444444444444448E-2</v>
      </c>
      <c r="G1274" s="17">
        <f t="shared" si="223"/>
        <v>0.25</v>
      </c>
      <c r="S1274">
        <f t="shared" si="213"/>
        <v>0</v>
      </c>
      <c r="T1274">
        <f t="shared" si="214"/>
        <v>79.400000000000006</v>
      </c>
      <c r="U1274">
        <f t="shared" si="215"/>
        <v>22.055555555555557</v>
      </c>
      <c r="W1274">
        <f t="shared" si="216"/>
        <v>68.75</v>
      </c>
      <c r="X1274">
        <f t="shared" si="217"/>
        <v>135.9666</v>
      </c>
      <c r="Y1274">
        <f t="shared" si="218"/>
        <v>263.20563034451953</v>
      </c>
      <c r="Z1274">
        <f>Table1[[#This Row],[Accel (N)]]+Table1[[#This Row],[RR (N)]]+Table1[[#This Row],[Aero Drag (N)]]</f>
        <v>467.92223034451956</v>
      </c>
      <c r="AA1274">
        <f>Table1[[#This Row],[Total (N)]]*((E1274/3.6)/1000)</f>
        <v>10.320284747043015</v>
      </c>
      <c r="AB1274">
        <f>Table1[[#This Row],[Power (kW)]]*1000</f>
        <v>10320.284747043015</v>
      </c>
      <c r="AC1274">
        <f>(Table1[[#This Row],[Power (kW)]]*1000)*D1274</f>
        <v>2518149.4782784958</v>
      </c>
      <c r="AD1274" s="25">
        <f t="shared" si="219"/>
        <v>0</v>
      </c>
      <c r="AE1274" s="25">
        <f t="shared" si="220"/>
        <v>10320.284747043015</v>
      </c>
      <c r="AF1274" s="25">
        <f>SUM($AD$8:AD1274)</f>
        <v>1172668.3818457772</v>
      </c>
      <c r="AG1274" s="25">
        <f>SUM($AE$8:AE1274)</f>
        <v>4830362.0889387894</v>
      </c>
      <c r="AH1274" s="25"/>
      <c r="AI1274" s="39">
        <f>SUM($AD$1031:AD1274)</f>
        <v>215722.45754621783</v>
      </c>
      <c r="AJ1274" s="39">
        <f>SUM($AE$1031:AE1274)</f>
        <v>2089356.8626451758</v>
      </c>
      <c r="AK1274" s="39">
        <f t="shared" si="221"/>
        <v>151005.72028235247</v>
      </c>
    </row>
    <row r="1275" spans="2:37" x14ac:dyDescent="0.3">
      <c r="B1275" s="6" t="s">
        <v>53</v>
      </c>
      <c r="C1275" s="6">
        <v>1267</v>
      </c>
      <c r="D1275" s="6">
        <v>245</v>
      </c>
      <c r="E1275" s="12">
        <v>79.599999999999994</v>
      </c>
      <c r="F1275" s="17">
        <f t="shared" si="222"/>
        <v>5.5555555555554373E-2</v>
      </c>
      <c r="G1275" s="17">
        <f t="shared" si="223"/>
        <v>0.19999999999999574</v>
      </c>
      <c r="S1275">
        <f t="shared" si="213"/>
        <v>0</v>
      </c>
      <c r="T1275">
        <f t="shared" si="214"/>
        <v>79.599999999999994</v>
      </c>
      <c r="U1275">
        <f t="shared" si="215"/>
        <v>22.111111111111111</v>
      </c>
      <c r="W1275">
        <f t="shared" si="216"/>
        <v>54.999999999998828</v>
      </c>
      <c r="X1275">
        <f t="shared" si="217"/>
        <v>135.9666</v>
      </c>
      <c r="Y1275">
        <f t="shared" si="218"/>
        <v>264.53327328447779</v>
      </c>
      <c r="Z1275">
        <f>Table1[[#This Row],[Accel (N)]]+Table1[[#This Row],[RR (N)]]+Table1[[#This Row],[Aero Drag (N)]]</f>
        <v>455.49987328447662</v>
      </c>
      <c r="AA1275">
        <f>Table1[[#This Row],[Total (N)]]*((E1275/3.6)/1000)</f>
        <v>10.071608309290093</v>
      </c>
      <c r="AB1275">
        <f>Table1[[#This Row],[Power (kW)]]*1000</f>
        <v>10071.608309290094</v>
      </c>
      <c r="AC1275">
        <f>(Table1[[#This Row],[Power (kW)]]*1000)*D1275</f>
        <v>2467544.0357760731</v>
      </c>
      <c r="AD1275" s="25">
        <f t="shared" si="219"/>
        <v>0</v>
      </c>
      <c r="AE1275" s="25">
        <f t="shared" si="220"/>
        <v>10071.608309290094</v>
      </c>
      <c r="AF1275" s="25">
        <f>SUM($AD$8:AD1275)</f>
        <v>1172668.3818457772</v>
      </c>
      <c r="AG1275" s="25">
        <f>SUM($AE$8:AE1275)</f>
        <v>4840433.6972480798</v>
      </c>
      <c r="AH1275" s="25"/>
      <c r="AI1275" s="39">
        <f>SUM($AD$1031:AD1275)</f>
        <v>215722.45754621783</v>
      </c>
      <c r="AJ1275" s="39">
        <f>SUM($AE$1031:AE1275)</f>
        <v>2099428.4709544657</v>
      </c>
      <c r="AK1275" s="39">
        <f t="shared" si="221"/>
        <v>151005.72028235247</v>
      </c>
    </row>
    <row r="1276" spans="2:37" x14ac:dyDescent="0.3">
      <c r="B1276" s="6" t="s">
        <v>53</v>
      </c>
      <c r="C1276" s="6">
        <v>1268</v>
      </c>
      <c r="D1276" s="6">
        <v>246</v>
      </c>
      <c r="E1276" s="12">
        <v>79.8</v>
      </c>
      <c r="F1276" s="17">
        <f t="shared" si="222"/>
        <v>2.7777777777778172E-2</v>
      </c>
      <c r="G1276" s="17">
        <f t="shared" si="223"/>
        <v>0.10000000000000142</v>
      </c>
      <c r="S1276">
        <f t="shared" si="213"/>
        <v>0</v>
      </c>
      <c r="T1276">
        <f t="shared" si="214"/>
        <v>79.8</v>
      </c>
      <c r="U1276">
        <f t="shared" si="215"/>
        <v>22.166666666666664</v>
      </c>
      <c r="W1276">
        <f t="shared" si="216"/>
        <v>27.500000000000391</v>
      </c>
      <c r="X1276">
        <f t="shared" si="217"/>
        <v>135.9666</v>
      </c>
      <c r="Y1276">
        <f t="shared" si="218"/>
        <v>265.86425620667501</v>
      </c>
      <c r="Z1276">
        <f>Table1[[#This Row],[Accel (N)]]+Table1[[#This Row],[RR (N)]]+Table1[[#This Row],[Aero Drag (N)]]</f>
        <v>429.33085620667543</v>
      </c>
      <c r="AA1276">
        <f>Table1[[#This Row],[Total (N)]]*((E1276/3.6)/1000)</f>
        <v>9.5168339792479717</v>
      </c>
      <c r="AB1276">
        <f>Table1[[#This Row],[Power (kW)]]*1000</f>
        <v>9516.833979247971</v>
      </c>
      <c r="AC1276">
        <f>(Table1[[#This Row],[Power (kW)]]*1000)*D1276</f>
        <v>2341141.1588950008</v>
      </c>
      <c r="AD1276" s="25">
        <f t="shared" si="219"/>
        <v>0</v>
      </c>
      <c r="AE1276" s="25">
        <f t="shared" si="220"/>
        <v>9516.833979247971</v>
      </c>
      <c r="AF1276" s="25">
        <f>SUM($AD$8:AD1276)</f>
        <v>1172668.3818457772</v>
      </c>
      <c r="AG1276" s="25">
        <f>SUM($AE$8:AE1276)</f>
        <v>4849950.5312273279</v>
      </c>
      <c r="AH1276" s="25"/>
      <c r="AI1276" s="39">
        <f>SUM($AD$1031:AD1276)</f>
        <v>215722.45754621783</v>
      </c>
      <c r="AJ1276" s="39">
        <f>SUM($AE$1031:AE1276)</f>
        <v>2108945.3049337137</v>
      </c>
      <c r="AK1276" s="39">
        <f t="shared" si="221"/>
        <v>151005.72028235247</v>
      </c>
    </row>
    <row r="1277" spans="2:37" x14ac:dyDescent="0.3">
      <c r="B1277" s="6" t="s">
        <v>53</v>
      </c>
      <c r="C1277" s="6">
        <v>1269</v>
      </c>
      <c r="D1277" s="6">
        <v>247</v>
      </c>
      <c r="E1277" s="12">
        <v>79.8</v>
      </c>
      <c r="F1277" s="17">
        <f t="shared" si="222"/>
        <v>-2.7777777777778172E-2</v>
      </c>
      <c r="G1277" s="17">
        <f t="shared" si="223"/>
        <v>-0.10000000000000142</v>
      </c>
      <c r="S1277">
        <f t="shared" si="213"/>
        <v>0</v>
      </c>
      <c r="T1277">
        <f t="shared" si="214"/>
        <v>79.8</v>
      </c>
      <c r="U1277">
        <f t="shared" si="215"/>
        <v>22.166666666666664</v>
      </c>
      <c r="W1277">
        <f t="shared" si="216"/>
        <v>-27.500000000000391</v>
      </c>
      <c r="X1277">
        <f t="shared" si="217"/>
        <v>135.9666</v>
      </c>
      <c r="Y1277">
        <f t="shared" si="218"/>
        <v>265.86425620667501</v>
      </c>
      <c r="Z1277">
        <f>Table1[[#This Row],[Accel (N)]]+Table1[[#This Row],[RR (N)]]+Table1[[#This Row],[Aero Drag (N)]]</f>
        <v>374.33085620667464</v>
      </c>
      <c r="AA1277">
        <f>Table1[[#This Row],[Total (N)]]*((E1277/3.6)/1000)</f>
        <v>8.2976673125812876</v>
      </c>
      <c r="AB1277">
        <f>Table1[[#This Row],[Power (kW)]]*1000</f>
        <v>8297.6673125812868</v>
      </c>
      <c r="AC1277">
        <f>(Table1[[#This Row],[Power (kW)]]*1000)*D1277</f>
        <v>2049523.8262075777</v>
      </c>
      <c r="AD1277" s="25">
        <f t="shared" si="219"/>
        <v>0</v>
      </c>
      <c r="AE1277" s="25">
        <f t="shared" si="220"/>
        <v>8297.6673125812868</v>
      </c>
      <c r="AF1277" s="25">
        <f>SUM($AD$8:AD1277)</f>
        <v>1172668.3818457772</v>
      </c>
      <c r="AG1277" s="25">
        <f>SUM($AE$8:AE1277)</f>
        <v>4858248.198539909</v>
      </c>
      <c r="AH1277" s="25"/>
      <c r="AI1277" s="39">
        <f>SUM($AD$1031:AD1277)</f>
        <v>215722.45754621783</v>
      </c>
      <c r="AJ1277" s="39">
        <f>SUM($AE$1031:AE1277)</f>
        <v>2117242.9722462948</v>
      </c>
      <c r="AK1277" s="39">
        <f t="shared" si="221"/>
        <v>151005.72028235247</v>
      </c>
    </row>
    <row r="1278" spans="2:37" x14ac:dyDescent="0.3">
      <c r="B1278" s="6" t="s">
        <v>53</v>
      </c>
      <c r="C1278" s="6">
        <v>1270</v>
      </c>
      <c r="D1278" s="6">
        <v>248</v>
      </c>
      <c r="E1278" s="12">
        <v>79.599999999999994</v>
      </c>
      <c r="F1278" s="17">
        <f t="shared" si="222"/>
        <v>-6.9444444444444448E-2</v>
      </c>
      <c r="G1278" s="17">
        <f t="shared" si="223"/>
        <v>-0.25</v>
      </c>
      <c r="S1278">
        <f t="shared" si="213"/>
        <v>0</v>
      </c>
      <c r="T1278">
        <f t="shared" si="214"/>
        <v>79.599999999999994</v>
      </c>
      <c r="U1278">
        <f t="shared" si="215"/>
        <v>22.111111111111111</v>
      </c>
      <c r="W1278">
        <f t="shared" si="216"/>
        <v>-68.75</v>
      </c>
      <c r="X1278">
        <f t="shared" si="217"/>
        <v>135.9666</v>
      </c>
      <c r="Y1278">
        <f t="shared" si="218"/>
        <v>264.53327328447779</v>
      </c>
      <c r="Z1278">
        <f>Table1[[#This Row],[Accel (N)]]+Table1[[#This Row],[RR (N)]]+Table1[[#This Row],[Aero Drag (N)]]</f>
        <v>331.74987328447776</v>
      </c>
      <c r="AA1278">
        <f>Table1[[#This Row],[Total (N)]]*((E1278/3.6)/1000)</f>
        <v>7.3353583092901182</v>
      </c>
      <c r="AB1278">
        <f>Table1[[#This Row],[Power (kW)]]*1000</f>
        <v>7335.3583092901181</v>
      </c>
      <c r="AC1278">
        <f>(Table1[[#This Row],[Power (kW)]]*1000)*D1278</f>
        <v>1819168.8607039494</v>
      </c>
      <c r="AD1278" s="25">
        <f t="shared" si="219"/>
        <v>0</v>
      </c>
      <c r="AE1278" s="25">
        <f t="shared" si="220"/>
        <v>7335.3583092901181</v>
      </c>
      <c r="AF1278" s="25">
        <f>SUM($AD$8:AD1278)</f>
        <v>1172668.3818457772</v>
      </c>
      <c r="AG1278" s="25">
        <f>SUM($AE$8:AE1278)</f>
        <v>4865583.5568491993</v>
      </c>
      <c r="AH1278" s="25"/>
      <c r="AI1278" s="39">
        <f>SUM($AD$1031:AD1278)</f>
        <v>215722.45754621783</v>
      </c>
      <c r="AJ1278" s="39">
        <f>SUM($AE$1031:AE1278)</f>
        <v>2124578.3305555847</v>
      </c>
      <c r="AK1278" s="39">
        <f t="shared" si="221"/>
        <v>151005.72028235247</v>
      </c>
    </row>
    <row r="1279" spans="2:37" x14ac:dyDescent="0.3">
      <c r="B1279" s="6" t="s">
        <v>53</v>
      </c>
      <c r="C1279" s="6">
        <v>1271</v>
      </c>
      <c r="D1279" s="6">
        <v>249</v>
      </c>
      <c r="E1279" s="12">
        <v>79.3</v>
      </c>
      <c r="F1279" s="17">
        <f t="shared" si="222"/>
        <v>-9.7222222222220642E-2</v>
      </c>
      <c r="G1279" s="17">
        <f t="shared" si="223"/>
        <v>-0.34999999999999432</v>
      </c>
      <c r="S1279">
        <f t="shared" si="213"/>
        <v>0</v>
      </c>
      <c r="T1279">
        <f t="shared" si="214"/>
        <v>79.3</v>
      </c>
      <c r="U1279">
        <f t="shared" si="215"/>
        <v>22.027777777777775</v>
      </c>
      <c r="W1279">
        <f t="shared" si="216"/>
        <v>-96.249999999998437</v>
      </c>
      <c r="X1279">
        <f t="shared" si="217"/>
        <v>135.9666</v>
      </c>
      <c r="Y1279">
        <f t="shared" si="218"/>
        <v>262.54306136787983</v>
      </c>
      <c r="Z1279">
        <f>Table1[[#This Row],[Accel (N)]]+Table1[[#This Row],[RR (N)]]+Table1[[#This Row],[Aero Drag (N)]]</f>
        <v>302.25966136788139</v>
      </c>
      <c r="AA1279">
        <f>Table1[[#This Row],[Total (N)]]*((E1279/3.6)/1000)</f>
        <v>6.6581086517980532</v>
      </c>
      <c r="AB1279">
        <f>Table1[[#This Row],[Power (kW)]]*1000</f>
        <v>6658.108651798053</v>
      </c>
      <c r="AC1279">
        <f>(Table1[[#This Row],[Power (kW)]]*1000)*D1279</f>
        <v>1657869.0542977152</v>
      </c>
      <c r="AD1279" s="25">
        <f t="shared" si="219"/>
        <v>0</v>
      </c>
      <c r="AE1279" s="25">
        <f t="shared" si="220"/>
        <v>6658.108651798053</v>
      </c>
      <c r="AF1279" s="25">
        <f>SUM($AD$8:AD1279)</f>
        <v>1172668.3818457772</v>
      </c>
      <c r="AG1279" s="25">
        <f>SUM($AE$8:AE1279)</f>
        <v>4872241.6655009976</v>
      </c>
      <c r="AH1279" s="25"/>
      <c r="AI1279" s="39">
        <f>SUM($AD$1031:AD1279)</f>
        <v>215722.45754621783</v>
      </c>
      <c r="AJ1279" s="39">
        <f>SUM($AE$1031:AE1279)</f>
        <v>2131236.439207383</v>
      </c>
      <c r="AK1279" s="39">
        <f t="shared" si="221"/>
        <v>151005.72028235247</v>
      </c>
    </row>
    <row r="1280" spans="2:37" x14ac:dyDescent="0.3">
      <c r="B1280" s="6" t="s">
        <v>53</v>
      </c>
      <c r="C1280" s="6">
        <v>1272</v>
      </c>
      <c r="D1280" s="6">
        <v>250</v>
      </c>
      <c r="E1280" s="12">
        <v>78.900000000000006</v>
      </c>
      <c r="F1280" s="17">
        <f t="shared" si="222"/>
        <v>-0.11111111111111072</v>
      </c>
      <c r="G1280" s="17">
        <f t="shared" si="223"/>
        <v>-0.39999999999999858</v>
      </c>
      <c r="S1280">
        <f t="shared" si="213"/>
        <v>0</v>
      </c>
      <c r="T1280">
        <f t="shared" si="214"/>
        <v>78.900000000000006</v>
      </c>
      <c r="U1280">
        <f t="shared" si="215"/>
        <v>21.916666666666668</v>
      </c>
      <c r="W1280">
        <f t="shared" si="216"/>
        <v>-109.9999999999996</v>
      </c>
      <c r="X1280">
        <f t="shared" si="217"/>
        <v>135.9666</v>
      </c>
      <c r="Y1280">
        <f t="shared" si="218"/>
        <v>259.90113541691881</v>
      </c>
      <c r="Z1280">
        <f>Table1[[#This Row],[Accel (N)]]+Table1[[#This Row],[RR (N)]]+Table1[[#This Row],[Aero Drag (N)]]</f>
        <v>285.86773541691923</v>
      </c>
      <c r="AA1280">
        <f>Table1[[#This Row],[Total (N)]]*((E1280/3.6)/1000)</f>
        <v>6.2652678678874798</v>
      </c>
      <c r="AB1280">
        <f>Table1[[#This Row],[Power (kW)]]*1000</f>
        <v>6265.26786788748</v>
      </c>
      <c r="AC1280">
        <f>(Table1[[#This Row],[Power (kW)]]*1000)*D1280</f>
        <v>1566316.96697187</v>
      </c>
      <c r="AD1280" s="25">
        <f t="shared" si="219"/>
        <v>0</v>
      </c>
      <c r="AE1280" s="25">
        <f t="shared" si="220"/>
        <v>6265.26786788748</v>
      </c>
      <c r="AF1280" s="25">
        <f>SUM($AD$8:AD1280)</f>
        <v>1172668.3818457772</v>
      </c>
      <c r="AG1280" s="25">
        <f>SUM($AE$8:AE1280)</f>
        <v>4878506.933368885</v>
      </c>
      <c r="AH1280" s="25"/>
      <c r="AI1280" s="39">
        <f>SUM($AD$1031:AD1280)</f>
        <v>215722.45754621783</v>
      </c>
      <c r="AJ1280" s="39">
        <f>SUM($AE$1031:AE1280)</f>
        <v>2137501.7070752704</v>
      </c>
      <c r="AK1280" s="39">
        <f t="shared" si="221"/>
        <v>151005.72028235247</v>
      </c>
    </row>
    <row r="1281" spans="2:37" x14ac:dyDescent="0.3">
      <c r="B1281" s="6" t="s">
        <v>53</v>
      </c>
      <c r="C1281" s="6">
        <v>1273</v>
      </c>
      <c r="D1281" s="6">
        <v>251</v>
      </c>
      <c r="E1281" s="12">
        <v>78.5</v>
      </c>
      <c r="F1281" s="17">
        <f t="shared" si="222"/>
        <v>-9.7222222222222612E-2</v>
      </c>
      <c r="G1281" s="17">
        <f t="shared" si="223"/>
        <v>-0.35000000000000142</v>
      </c>
      <c r="S1281">
        <f t="shared" si="213"/>
        <v>0</v>
      </c>
      <c r="T1281">
        <f t="shared" si="214"/>
        <v>78.5</v>
      </c>
      <c r="U1281">
        <f t="shared" si="215"/>
        <v>21.805555555555554</v>
      </c>
      <c r="W1281">
        <f t="shared" si="216"/>
        <v>-96.250000000000384</v>
      </c>
      <c r="X1281">
        <f t="shared" si="217"/>
        <v>135.9666</v>
      </c>
      <c r="Y1281">
        <f t="shared" si="218"/>
        <v>257.27256939491321</v>
      </c>
      <c r="Z1281">
        <f>Table1[[#This Row],[Accel (N)]]+Table1[[#This Row],[RR (N)]]+Table1[[#This Row],[Aero Drag (N)]]</f>
        <v>296.98916939491284</v>
      </c>
      <c r="AA1281">
        <f>Table1[[#This Row],[Total (N)]]*((E1281/3.6)/1000)</f>
        <v>6.4760138326390706</v>
      </c>
      <c r="AB1281">
        <f>Table1[[#This Row],[Power (kW)]]*1000</f>
        <v>6476.0138326390706</v>
      </c>
      <c r="AC1281">
        <f>(Table1[[#This Row],[Power (kW)]]*1000)*D1281</f>
        <v>1625479.4719924068</v>
      </c>
      <c r="AD1281" s="25">
        <f t="shared" si="219"/>
        <v>0</v>
      </c>
      <c r="AE1281" s="25">
        <f t="shared" si="220"/>
        <v>6476.0138326390706</v>
      </c>
      <c r="AF1281" s="25">
        <f>SUM($AD$8:AD1281)</f>
        <v>1172668.3818457772</v>
      </c>
      <c r="AG1281" s="25">
        <f>SUM($AE$8:AE1281)</f>
        <v>4884982.9472015239</v>
      </c>
      <c r="AH1281" s="25"/>
      <c r="AI1281" s="39">
        <f>SUM($AD$1031:AD1281)</f>
        <v>215722.45754621783</v>
      </c>
      <c r="AJ1281" s="39">
        <f>SUM($AE$1031:AE1281)</f>
        <v>2143977.7209079093</v>
      </c>
      <c r="AK1281" s="39">
        <f t="shared" si="221"/>
        <v>151005.72028235247</v>
      </c>
    </row>
    <row r="1282" spans="2:37" x14ac:dyDescent="0.3">
      <c r="B1282" s="6" t="s">
        <v>53</v>
      </c>
      <c r="C1282" s="6">
        <v>1274</v>
      </c>
      <c r="D1282" s="6">
        <v>252</v>
      </c>
      <c r="E1282" s="12">
        <v>78.2</v>
      </c>
      <c r="F1282" s="17">
        <f t="shared" si="222"/>
        <v>-8.3333333333332538E-2</v>
      </c>
      <c r="G1282" s="17">
        <f t="shared" si="223"/>
        <v>-0.29999999999999716</v>
      </c>
      <c r="S1282">
        <f t="shared" si="213"/>
        <v>0</v>
      </c>
      <c r="T1282">
        <f t="shared" si="214"/>
        <v>78.2</v>
      </c>
      <c r="U1282">
        <f t="shared" si="215"/>
        <v>21.722222222222221</v>
      </c>
      <c r="W1282">
        <f t="shared" si="216"/>
        <v>-82.499999999999218</v>
      </c>
      <c r="X1282">
        <f t="shared" si="217"/>
        <v>135.9666</v>
      </c>
      <c r="Y1282">
        <f t="shared" si="218"/>
        <v>255.30991233178614</v>
      </c>
      <c r="Z1282">
        <f>Table1[[#This Row],[Accel (N)]]+Table1[[#This Row],[RR (N)]]+Table1[[#This Row],[Aero Drag (N)]]</f>
        <v>308.77651233178693</v>
      </c>
      <c r="AA1282">
        <f>Table1[[#This Row],[Total (N)]]*((E1282/3.6)/1000)</f>
        <v>6.7073120178738161</v>
      </c>
      <c r="AB1282">
        <f>Table1[[#This Row],[Power (kW)]]*1000</f>
        <v>6707.3120178738163</v>
      </c>
      <c r="AC1282">
        <f>(Table1[[#This Row],[Power (kW)]]*1000)*D1282</f>
        <v>1690242.6285042018</v>
      </c>
      <c r="AD1282" s="25">
        <f t="shared" si="219"/>
        <v>0</v>
      </c>
      <c r="AE1282" s="25">
        <f t="shared" si="220"/>
        <v>6707.3120178738163</v>
      </c>
      <c r="AF1282" s="25">
        <f>SUM($AD$8:AD1282)</f>
        <v>1172668.3818457772</v>
      </c>
      <c r="AG1282" s="25">
        <f>SUM($AE$8:AE1282)</f>
        <v>4891690.2592193978</v>
      </c>
      <c r="AH1282" s="25"/>
      <c r="AI1282" s="39">
        <f>SUM($AD$1031:AD1282)</f>
        <v>215722.45754621783</v>
      </c>
      <c r="AJ1282" s="39">
        <f>SUM($AE$1031:AE1282)</f>
        <v>2150685.0329257832</v>
      </c>
      <c r="AK1282" s="39">
        <f t="shared" si="221"/>
        <v>151005.72028235247</v>
      </c>
    </row>
    <row r="1283" spans="2:37" x14ac:dyDescent="0.3">
      <c r="B1283" s="6" t="s">
        <v>53</v>
      </c>
      <c r="C1283" s="6">
        <v>1275</v>
      </c>
      <c r="D1283" s="6">
        <v>253</v>
      </c>
      <c r="E1283" s="12">
        <v>77.900000000000006</v>
      </c>
      <c r="F1283" s="17">
        <f t="shared" si="222"/>
        <v>-6.9444444444444448E-2</v>
      </c>
      <c r="G1283" s="17">
        <f t="shared" si="223"/>
        <v>-0.25</v>
      </c>
      <c r="S1283">
        <f t="shared" si="213"/>
        <v>0</v>
      </c>
      <c r="T1283">
        <f t="shared" si="214"/>
        <v>77.900000000000006</v>
      </c>
      <c r="U1283">
        <f t="shared" si="215"/>
        <v>21.638888888888889</v>
      </c>
      <c r="W1283">
        <f t="shared" si="216"/>
        <v>-68.75</v>
      </c>
      <c r="X1283">
        <f t="shared" si="217"/>
        <v>135.9666</v>
      </c>
      <c r="Y1283">
        <f t="shared" si="218"/>
        <v>253.35477022869659</v>
      </c>
      <c r="Z1283">
        <f>Table1[[#This Row],[Accel (N)]]+Table1[[#This Row],[RR (N)]]+Table1[[#This Row],[Aero Drag (N)]]</f>
        <v>320.57137022869659</v>
      </c>
      <c r="AA1283">
        <f>Table1[[#This Row],[Total (N)]]*((E1283/3.6)/1000)</f>
        <v>6.936808261337629</v>
      </c>
      <c r="AB1283">
        <f>Table1[[#This Row],[Power (kW)]]*1000</f>
        <v>6936.8082613376291</v>
      </c>
      <c r="AC1283">
        <f>(Table1[[#This Row],[Power (kW)]]*1000)*D1283</f>
        <v>1755012.4901184202</v>
      </c>
      <c r="AD1283" s="25">
        <f t="shared" si="219"/>
        <v>0</v>
      </c>
      <c r="AE1283" s="25">
        <f t="shared" si="220"/>
        <v>6936.8082613376291</v>
      </c>
      <c r="AF1283" s="25">
        <f>SUM($AD$8:AD1283)</f>
        <v>1172668.3818457772</v>
      </c>
      <c r="AG1283" s="25">
        <f>SUM($AE$8:AE1283)</f>
        <v>4898627.0674807355</v>
      </c>
      <c r="AH1283" s="25"/>
      <c r="AI1283" s="39">
        <f>SUM($AD$1031:AD1283)</f>
        <v>215722.45754621783</v>
      </c>
      <c r="AJ1283" s="39">
        <f>SUM($AE$1031:AE1283)</f>
        <v>2157621.8411871209</v>
      </c>
      <c r="AK1283" s="39">
        <f t="shared" si="221"/>
        <v>151005.72028235247</v>
      </c>
    </row>
    <row r="1284" spans="2:37" x14ac:dyDescent="0.3">
      <c r="B1284" s="6" t="s">
        <v>53</v>
      </c>
      <c r="C1284" s="6">
        <v>1276</v>
      </c>
      <c r="D1284" s="6">
        <v>254</v>
      </c>
      <c r="E1284" s="12">
        <v>77.7</v>
      </c>
      <c r="F1284" s="17">
        <f t="shared" si="222"/>
        <v>-2.7777777777778172E-2</v>
      </c>
      <c r="G1284" s="17">
        <f t="shared" si="223"/>
        <v>-0.10000000000000142</v>
      </c>
      <c r="S1284">
        <f t="shared" si="213"/>
        <v>0</v>
      </c>
      <c r="T1284">
        <f t="shared" si="214"/>
        <v>77.7</v>
      </c>
      <c r="U1284">
        <f t="shared" si="215"/>
        <v>21.583333333333332</v>
      </c>
      <c r="W1284">
        <f t="shared" si="216"/>
        <v>-27.500000000000391</v>
      </c>
      <c r="X1284">
        <f t="shared" si="217"/>
        <v>135.9666</v>
      </c>
      <c r="Y1284">
        <f t="shared" si="218"/>
        <v>252.05551713776876</v>
      </c>
      <c r="Z1284">
        <f>Table1[[#This Row],[Accel (N)]]+Table1[[#This Row],[RR (N)]]+Table1[[#This Row],[Aero Drag (N)]]</f>
        <v>360.52211713776836</v>
      </c>
      <c r="AA1284">
        <f>Table1[[#This Row],[Total (N)]]*((E1284/3.6)/1000)</f>
        <v>7.7812690282235</v>
      </c>
      <c r="AB1284">
        <f>Table1[[#This Row],[Power (kW)]]*1000</f>
        <v>7781.2690282234998</v>
      </c>
      <c r="AC1284">
        <f>(Table1[[#This Row],[Power (kW)]]*1000)*D1284</f>
        <v>1976442.333168769</v>
      </c>
      <c r="AD1284" s="25">
        <f t="shared" si="219"/>
        <v>0</v>
      </c>
      <c r="AE1284" s="25">
        <f t="shared" si="220"/>
        <v>7781.2690282234998</v>
      </c>
      <c r="AF1284" s="25">
        <f>SUM($AD$8:AD1284)</f>
        <v>1172668.3818457772</v>
      </c>
      <c r="AG1284" s="25">
        <f>SUM($AE$8:AE1284)</f>
        <v>4906408.3365089586</v>
      </c>
      <c r="AH1284" s="25"/>
      <c r="AI1284" s="39">
        <f>SUM($AD$1031:AD1284)</f>
        <v>215722.45754621783</v>
      </c>
      <c r="AJ1284" s="39">
        <f>SUM($AE$1031:AE1284)</f>
        <v>2165403.1102153445</v>
      </c>
      <c r="AK1284" s="39">
        <f t="shared" si="221"/>
        <v>151005.72028235247</v>
      </c>
    </row>
    <row r="1285" spans="2:37" x14ac:dyDescent="0.3">
      <c r="B1285" s="6" t="s">
        <v>53</v>
      </c>
      <c r="C1285" s="6">
        <v>1277</v>
      </c>
      <c r="D1285" s="6">
        <v>255</v>
      </c>
      <c r="E1285" s="12">
        <v>77.7</v>
      </c>
      <c r="F1285" s="17">
        <f t="shared" si="222"/>
        <v>1.3888888888888099E-2</v>
      </c>
      <c r="G1285" s="17">
        <f t="shared" si="223"/>
        <v>4.9999999999997158E-2</v>
      </c>
      <c r="S1285">
        <f t="shared" si="213"/>
        <v>0</v>
      </c>
      <c r="T1285">
        <f t="shared" si="214"/>
        <v>77.7</v>
      </c>
      <c r="U1285">
        <f t="shared" si="215"/>
        <v>21.583333333333332</v>
      </c>
      <c r="W1285">
        <f t="shared" si="216"/>
        <v>13.749999999999218</v>
      </c>
      <c r="X1285">
        <f t="shared" si="217"/>
        <v>135.9666</v>
      </c>
      <c r="Y1285">
        <f t="shared" si="218"/>
        <v>252.05551713776876</v>
      </c>
      <c r="Z1285">
        <f>Table1[[#This Row],[Accel (N)]]+Table1[[#This Row],[RR (N)]]+Table1[[#This Row],[Aero Drag (N)]]</f>
        <v>401.77211713776796</v>
      </c>
      <c r="AA1285">
        <f>Table1[[#This Row],[Total (N)]]*((E1285/3.6)/1000)</f>
        <v>8.6715815282234914</v>
      </c>
      <c r="AB1285">
        <f>Table1[[#This Row],[Power (kW)]]*1000</f>
        <v>8671.5815282234907</v>
      </c>
      <c r="AC1285">
        <f>(Table1[[#This Row],[Power (kW)]]*1000)*D1285</f>
        <v>2211253.28969699</v>
      </c>
      <c r="AD1285" s="25">
        <f t="shared" si="219"/>
        <v>0</v>
      </c>
      <c r="AE1285" s="25">
        <f t="shared" si="220"/>
        <v>8671.5815282234907</v>
      </c>
      <c r="AF1285" s="25">
        <f>SUM($AD$8:AD1285)</f>
        <v>1172668.3818457772</v>
      </c>
      <c r="AG1285" s="25">
        <f>SUM($AE$8:AE1285)</f>
        <v>4915079.9180371817</v>
      </c>
      <c r="AH1285" s="25"/>
      <c r="AI1285" s="39">
        <f>SUM($AD$1031:AD1285)</f>
        <v>215722.45754621783</v>
      </c>
      <c r="AJ1285" s="39">
        <f>SUM($AE$1031:AE1285)</f>
        <v>2174074.6917435681</v>
      </c>
      <c r="AK1285" s="39">
        <f t="shared" si="221"/>
        <v>151005.72028235247</v>
      </c>
    </row>
    <row r="1286" spans="2:37" x14ac:dyDescent="0.3">
      <c r="B1286" s="6" t="s">
        <v>53</v>
      </c>
      <c r="C1286" s="6">
        <v>1278</v>
      </c>
      <c r="D1286" s="6">
        <v>256</v>
      </c>
      <c r="E1286" s="12">
        <v>77.8</v>
      </c>
      <c r="F1286" s="17">
        <f t="shared" si="222"/>
        <v>2.7777777777778172E-2</v>
      </c>
      <c r="G1286" s="17">
        <f t="shared" si="223"/>
        <v>0.10000000000000142</v>
      </c>
      <c r="S1286">
        <f t="shared" si="213"/>
        <v>0</v>
      </c>
      <c r="T1286">
        <f t="shared" si="214"/>
        <v>77.8</v>
      </c>
      <c r="U1286">
        <f t="shared" si="215"/>
        <v>21.611111111111111</v>
      </c>
      <c r="W1286">
        <f t="shared" si="216"/>
        <v>27.500000000000391</v>
      </c>
      <c r="X1286">
        <f t="shared" si="217"/>
        <v>135.9666</v>
      </c>
      <c r="Y1286">
        <f t="shared" si="218"/>
        <v>252.70472618545281</v>
      </c>
      <c r="Z1286">
        <f>Table1[[#This Row],[Accel (N)]]+Table1[[#This Row],[RR (N)]]+Table1[[#This Row],[Aero Drag (N)]]</f>
        <v>416.17132618545321</v>
      </c>
      <c r="AA1286">
        <f>Table1[[#This Row],[Total (N)]]*((E1286/3.6)/1000)</f>
        <v>8.9939247714522956</v>
      </c>
      <c r="AB1286">
        <f>Table1[[#This Row],[Power (kW)]]*1000</f>
        <v>8993.9247714522953</v>
      </c>
      <c r="AC1286">
        <f>(Table1[[#This Row],[Power (kW)]]*1000)*D1286</f>
        <v>2302444.7414917876</v>
      </c>
      <c r="AD1286" s="25">
        <f t="shared" si="219"/>
        <v>0</v>
      </c>
      <c r="AE1286" s="25">
        <f t="shared" si="220"/>
        <v>8993.9247714522953</v>
      </c>
      <c r="AF1286" s="25">
        <f>SUM($AD$8:AD1286)</f>
        <v>1172668.3818457772</v>
      </c>
      <c r="AG1286" s="25">
        <f>SUM($AE$8:AE1286)</f>
        <v>4924073.842808634</v>
      </c>
      <c r="AH1286" s="25"/>
      <c r="AI1286" s="39">
        <f>SUM($AD$1031:AD1286)</f>
        <v>215722.45754621783</v>
      </c>
      <c r="AJ1286" s="39">
        <f>SUM($AE$1031:AE1286)</f>
        <v>2183068.6165150204</v>
      </c>
      <c r="AK1286" s="39">
        <f t="shared" si="221"/>
        <v>151005.72028235247</v>
      </c>
    </row>
    <row r="1287" spans="2:37" x14ac:dyDescent="0.3">
      <c r="B1287" s="6" t="s">
        <v>53</v>
      </c>
      <c r="C1287" s="6">
        <v>1279</v>
      </c>
      <c r="D1287" s="6">
        <v>257</v>
      </c>
      <c r="E1287" s="12">
        <v>77.900000000000006</v>
      </c>
      <c r="F1287" s="17">
        <f t="shared" si="222"/>
        <v>4.1666666666666269E-2</v>
      </c>
      <c r="G1287" s="17">
        <f t="shared" si="223"/>
        <v>0.14999999999999858</v>
      </c>
      <c r="S1287">
        <f t="shared" si="213"/>
        <v>0</v>
      </c>
      <c r="T1287">
        <f t="shared" si="214"/>
        <v>77.900000000000006</v>
      </c>
      <c r="U1287">
        <f t="shared" si="215"/>
        <v>21.638888888888889</v>
      </c>
      <c r="W1287">
        <f t="shared" si="216"/>
        <v>41.249999999999609</v>
      </c>
      <c r="X1287">
        <f t="shared" si="217"/>
        <v>135.9666</v>
      </c>
      <c r="Y1287">
        <f t="shared" si="218"/>
        <v>253.35477022869659</v>
      </c>
      <c r="Z1287">
        <f>Table1[[#This Row],[Accel (N)]]+Table1[[#This Row],[RR (N)]]+Table1[[#This Row],[Aero Drag (N)]]</f>
        <v>430.5713702286962</v>
      </c>
      <c r="AA1287">
        <f>Table1[[#This Row],[Total (N)]]*((E1287/3.6)/1000)</f>
        <v>9.3170860391153987</v>
      </c>
      <c r="AB1287">
        <f>Table1[[#This Row],[Power (kW)]]*1000</f>
        <v>9317.0860391153983</v>
      </c>
      <c r="AC1287">
        <f>(Table1[[#This Row],[Power (kW)]]*1000)*D1287</f>
        <v>2394491.1120526572</v>
      </c>
      <c r="AD1287" s="25">
        <f t="shared" si="219"/>
        <v>0</v>
      </c>
      <c r="AE1287" s="25">
        <f t="shared" si="220"/>
        <v>9317.0860391153983</v>
      </c>
      <c r="AF1287" s="25">
        <f>SUM($AD$8:AD1287)</f>
        <v>1172668.3818457772</v>
      </c>
      <c r="AG1287" s="25">
        <f>SUM($AE$8:AE1287)</f>
        <v>4933390.9288477497</v>
      </c>
      <c r="AH1287" s="25"/>
      <c r="AI1287" s="39">
        <f>SUM($AD$1031:AD1287)</f>
        <v>215722.45754621783</v>
      </c>
      <c r="AJ1287" s="39">
        <f>SUM($AE$1031:AE1287)</f>
        <v>2192385.7025541356</v>
      </c>
      <c r="AK1287" s="39">
        <f t="shared" si="221"/>
        <v>151005.72028235247</v>
      </c>
    </row>
    <row r="1288" spans="2:37" x14ac:dyDescent="0.3">
      <c r="B1288" s="6" t="s">
        <v>53</v>
      </c>
      <c r="C1288" s="6">
        <v>1280</v>
      </c>
      <c r="D1288" s="6">
        <v>258</v>
      </c>
      <c r="E1288" s="12">
        <v>78.099999999999994</v>
      </c>
      <c r="F1288" s="17">
        <f t="shared" si="222"/>
        <v>5.5555555555554373E-2</v>
      </c>
      <c r="G1288" s="17">
        <f t="shared" si="223"/>
        <v>0.19999999999999574</v>
      </c>
      <c r="S1288">
        <f t="shared" ref="S1288:S1351" si="224">IF(E1288&lt;1,1,0)</f>
        <v>0</v>
      </c>
      <c r="T1288">
        <f t="shared" ref="T1288:T1351" si="225">IF(S1288=1,"",E1288)</f>
        <v>78.099999999999994</v>
      </c>
      <c r="U1288">
        <f t="shared" ref="U1288:U1351" si="226">E1288/3.6</f>
        <v>21.694444444444443</v>
      </c>
      <c r="W1288">
        <f t="shared" ref="W1288:W1351" si="227">$J$17*F1288</f>
        <v>54.999999999998828</v>
      </c>
      <c r="X1288">
        <f t="shared" ref="X1288:X1351" si="228">$J$17*9.81*$J$18</f>
        <v>135.9666</v>
      </c>
      <c r="Y1288">
        <f t="shared" ref="Y1288:Y1351" si="229">0.5*$J$14*$J$21*1.29^2*(E1288/3.6)^2</f>
        <v>254.6573633018632</v>
      </c>
      <c r="Z1288">
        <f>Table1[[#This Row],[Accel (N)]]+Table1[[#This Row],[RR (N)]]+Table1[[#This Row],[Aero Drag (N)]]</f>
        <v>445.62396330186203</v>
      </c>
      <c r="AA1288">
        <f>Table1[[#This Row],[Total (N)]]*((E1288/3.6)/1000)</f>
        <v>9.6675643149653947</v>
      </c>
      <c r="AB1288">
        <f>Table1[[#This Row],[Power (kW)]]*1000</f>
        <v>9667.5643149653952</v>
      </c>
      <c r="AC1288">
        <f>(Table1[[#This Row],[Power (kW)]]*1000)*D1288</f>
        <v>2494231.5932610719</v>
      </c>
      <c r="AD1288" s="25">
        <f t="shared" ref="AD1288:AD1351" si="230">IF(AB1288&lt;0, AB1288, 0) *-1</f>
        <v>0</v>
      </c>
      <c r="AE1288" s="25">
        <f t="shared" ref="AE1288:AE1351" si="231">IF(AB1288&gt;0, AB1288, 0)</f>
        <v>9667.5643149653952</v>
      </c>
      <c r="AF1288" s="25">
        <f>SUM($AD$8:AD1288)</f>
        <v>1172668.3818457772</v>
      </c>
      <c r="AG1288" s="25">
        <f>SUM($AE$8:AE1288)</f>
        <v>4943058.4931627149</v>
      </c>
      <c r="AH1288" s="25"/>
      <c r="AI1288" s="39">
        <f>SUM($AD$1031:AD1288)</f>
        <v>215722.45754621783</v>
      </c>
      <c r="AJ1288" s="39">
        <f>SUM($AE$1031:AE1288)</f>
        <v>2202053.2668691012</v>
      </c>
      <c r="AK1288" s="39">
        <f t="shared" si="221"/>
        <v>151005.72028235247</v>
      </c>
    </row>
    <row r="1289" spans="2:37" x14ac:dyDescent="0.3">
      <c r="B1289" s="6" t="s">
        <v>53</v>
      </c>
      <c r="C1289" s="6">
        <v>1281</v>
      </c>
      <c r="D1289" s="6">
        <v>259</v>
      </c>
      <c r="E1289" s="12">
        <v>78.3</v>
      </c>
      <c r="F1289" s="17">
        <f t="shared" si="222"/>
        <v>2.7777777777778172E-2</v>
      </c>
      <c r="G1289" s="17">
        <f t="shared" si="223"/>
        <v>0.10000000000000142</v>
      </c>
      <c r="S1289">
        <f t="shared" si="224"/>
        <v>0</v>
      </c>
      <c r="T1289">
        <f t="shared" si="225"/>
        <v>78.3</v>
      </c>
      <c r="U1289">
        <f t="shared" si="226"/>
        <v>21.75</v>
      </c>
      <c r="W1289">
        <f t="shared" si="227"/>
        <v>27.500000000000391</v>
      </c>
      <c r="X1289">
        <f t="shared" si="228"/>
        <v>135.9666</v>
      </c>
      <c r="Y1289">
        <f t="shared" si="229"/>
        <v>255.96329635726877</v>
      </c>
      <c r="Z1289">
        <f>Table1[[#This Row],[Accel (N)]]+Table1[[#This Row],[RR (N)]]+Table1[[#This Row],[Aero Drag (N)]]</f>
        <v>419.42989635726917</v>
      </c>
      <c r="AA1289">
        <f>Table1[[#This Row],[Total (N)]]*((E1289/3.6)/1000)</f>
        <v>9.1226002457706041</v>
      </c>
      <c r="AB1289">
        <f>Table1[[#This Row],[Power (kW)]]*1000</f>
        <v>9122.6002457706036</v>
      </c>
      <c r="AC1289">
        <f>(Table1[[#This Row],[Power (kW)]]*1000)*D1289</f>
        <v>2362753.4636545861</v>
      </c>
      <c r="AD1289" s="25">
        <f t="shared" si="230"/>
        <v>0</v>
      </c>
      <c r="AE1289" s="25">
        <f t="shared" si="231"/>
        <v>9122.6002457706036</v>
      </c>
      <c r="AF1289" s="25">
        <f>SUM($AD$8:AD1289)</f>
        <v>1172668.3818457772</v>
      </c>
      <c r="AG1289" s="25">
        <f>SUM($AE$8:AE1289)</f>
        <v>4952181.0934084859</v>
      </c>
      <c r="AH1289" s="25"/>
      <c r="AI1289" s="39">
        <f>SUM($AD$1031:AD1289)</f>
        <v>215722.45754621783</v>
      </c>
      <c r="AJ1289" s="39">
        <f>SUM($AE$1031:AE1289)</f>
        <v>2211175.8671148717</v>
      </c>
      <c r="AK1289" s="39">
        <f t="shared" ref="AK1289:AK1352" si="232">AI1289*0.7</f>
        <v>151005.72028235247</v>
      </c>
    </row>
    <row r="1290" spans="2:37" x14ac:dyDescent="0.3">
      <c r="B1290" s="6" t="s">
        <v>53</v>
      </c>
      <c r="C1290" s="6">
        <v>1282</v>
      </c>
      <c r="D1290" s="6">
        <v>260</v>
      </c>
      <c r="E1290" s="12">
        <v>78.3</v>
      </c>
      <c r="F1290" s="17">
        <f t="shared" ref="F1290:F1353" si="233">($E1291-$E1289)/2/3.6</f>
        <v>1.3888888888890073E-2</v>
      </c>
      <c r="G1290" s="17">
        <f t="shared" ref="G1290:G1353" si="234">($E1291-$E1289)/2</f>
        <v>5.0000000000004263E-2</v>
      </c>
      <c r="S1290">
        <f t="shared" si="224"/>
        <v>0</v>
      </c>
      <c r="T1290">
        <f t="shared" si="225"/>
        <v>78.3</v>
      </c>
      <c r="U1290">
        <f t="shared" si="226"/>
        <v>21.75</v>
      </c>
      <c r="W1290">
        <f t="shared" si="227"/>
        <v>13.750000000001172</v>
      </c>
      <c r="X1290">
        <f t="shared" si="228"/>
        <v>135.9666</v>
      </c>
      <c r="Y1290">
        <f t="shared" si="229"/>
        <v>255.96329635726877</v>
      </c>
      <c r="Z1290">
        <f>Table1[[#This Row],[Accel (N)]]+Table1[[#This Row],[RR (N)]]+Table1[[#This Row],[Aero Drag (N)]]</f>
        <v>405.67989635726997</v>
      </c>
      <c r="AA1290">
        <f>Table1[[#This Row],[Total (N)]]*((E1290/3.6)/1000)</f>
        <v>8.8235377457706203</v>
      </c>
      <c r="AB1290">
        <f>Table1[[#This Row],[Power (kW)]]*1000</f>
        <v>8823.5377457706199</v>
      </c>
      <c r="AC1290">
        <f>(Table1[[#This Row],[Power (kW)]]*1000)*D1290</f>
        <v>2294119.8139003613</v>
      </c>
      <c r="AD1290" s="25">
        <f t="shared" si="230"/>
        <v>0</v>
      </c>
      <c r="AE1290" s="25">
        <f t="shared" si="231"/>
        <v>8823.5377457706199</v>
      </c>
      <c r="AF1290" s="25">
        <f>SUM($AD$8:AD1290)</f>
        <v>1172668.3818457772</v>
      </c>
      <c r="AG1290" s="25">
        <f>SUM($AE$8:AE1290)</f>
        <v>4961004.6311542569</v>
      </c>
      <c r="AH1290" s="25"/>
      <c r="AI1290" s="39">
        <f>SUM($AD$1031:AD1290)</f>
        <v>215722.45754621783</v>
      </c>
      <c r="AJ1290" s="39">
        <f>SUM($AE$1031:AE1290)</f>
        <v>2219999.4048606423</v>
      </c>
      <c r="AK1290" s="39">
        <f t="shared" si="232"/>
        <v>151005.72028235247</v>
      </c>
    </row>
    <row r="1291" spans="2:37" x14ac:dyDescent="0.3">
      <c r="B1291" s="6" t="s">
        <v>53</v>
      </c>
      <c r="C1291" s="6">
        <v>1283</v>
      </c>
      <c r="D1291" s="6">
        <v>261</v>
      </c>
      <c r="E1291" s="12">
        <v>78.400000000000006</v>
      </c>
      <c r="F1291" s="17">
        <f t="shared" si="233"/>
        <v>1.3888888888890073E-2</v>
      </c>
      <c r="G1291" s="17">
        <f t="shared" si="234"/>
        <v>5.0000000000004263E-2</v>
      </c>
      <c r="S1291">
        <f t="shared" si="224"/>
        <v>0</v>
      </c>
      <c r="T1291">
        <f t="shared" si="225"/>
        <v>78.400000000000006</v>
      </c>
      <c r="U1291">
        <f t="shared" si="226"/>
        <v>21.777777777777779</v>
      </c>
      <c r="W1291">
        <f t="shared" si="227"/>
        <v>13.750000000001172</v>
      </c>
      <c r="X1291">
        <f t="shared" si="228"/>
        <v>135.9666</v>
      </c>
      <c r="Y1291">
        <f t="shared" si="229"/>
        <v>256.61751537831117</v>
      </c>
      <c r="Z1291">
        <f>Table1[[#This Row],[Accel (N)]]+Table1[[#This Row],[RR (N)]]+Table1[[#This Row],[Aero Drag (N)]]</f>
        <v>406.33411537831233</v>
      </c>
      <c r="AA1291">
        <f>Table1[[#This Row],[Total (N)]]*((E1291/3.6)/1000)</f>
        <v>8.8490540682388019</v>
      </c>
      <c r="AB1291">
        <f>Table1[[#This Row],[Power (kW)]]*1000</f>
        <v>8849.0540682388018</v>
      </c>
      <c r="AC1291">
        <f>(Table1[[#This Row],[Power (kW)]]*1000)*D1291</f>
        <v>2309603.1118103275</v>
      </c>
      <c r="AD1291" s="25">
        <f t="shared" si="230"/>
        <v>0</v>
      </c>
      <c r="AE1291" s="25">
        <f t="shared" si="231"/>
        <v>8849.0540682388018</v>
      </c>
      <c r="AF1291" s="25">
        <f>SUM($AD$8:AD1291)</f>
        <v>1172668.3818457772</v>
      </c>
      <c r="AG1291" s="25">
        <f>SUM($AE$8:AE1291)</f>
        <v>4969853.6852224953</v>
      </c>
      <c r="AH1291" s="25"/>
      <c r="AI1291" s="39">
        <f>SUM($AD$1031:AD1291)</f>
        <v>215722.45754621783</v>
      </c>
      <c r="AJ1291" s="39">
        <f>SUM($AE$1031:AE1291)</f>
        <v>2228848.4589288812</v>
      </c>
      <c r="AK1291" s="39">
        <f t="shared" si="232"/>
        <v>151005.72028235247</v>
      </c>
    </row>
    <row r="1292" spans="2:37" x14ac:dyDescent="0.3">
      <c r="B1292" s="6" t="s">
        <v>53</v>
      </c>
      <c r="C1292" s="6">
        <v>1284</v>
      </c>
      <c r="D1292" s="6">
        <v>262</v>
      </c>
      <c r="E1292" s="12">
        <v>78.400000000000006</v>
      </c>
      <c r="F1292" s="17">
        <f t="shared" si="233"/>
        <v>0</v>
      </c>
      <c r="G1292" s="17">
        <f t="shared" si="234"/>
        <v>0</v>
      </c>
      <c r="S1292">
        <f t="shared" si="224"/>
        <v>0</v>
      </c>
      <c r="T1292">
        <f t="shared" si="225"/>
        <v>78.400000000000006</v>
      </c>
      <c r="U1292">
        <f t="shared" si="226"/>
        <v>21.777777777777779</v>
      </c>
      <c r="W1292">
        <f t="shared" si="227"/>
        <v>0</v>
      </c>
      <c r="X1292">
        <f t="shared" si="228"/>
        <v>135.9666</v>
      </c>
      <c r="Y1292">
        <f t="shared" si="229"/>
        <v>256.61751537831117</v>
      </c>
      <c r="Z1292">
        <f>Table1[[#This Row],[Accel (N)]]+Table1[[#This Row],[RR (N)]]+Table1[[#This Row],[Aero Drag (N)]]</f>
        <v>392.58411537831114</v>
      </c>
      <c r="AA1292">
        <f>Table1[[#This Row],[Total (N)]]*((E1292/3.6)/1000)</f>
        <v>8.549609623794332</v>
      </c>
      <c r="AB1292">
        <f>Table1[[#This Row],[Power (kW)]]*1000</f>
        <v>8549.6096237943311</v>
      </c>
      <c r="AC1292">
        <f>(Table1[[#This Row],[Power (kW)]]*1000)*D1292</f>
        <v>2239997.721434115</v>
      </c>
      <c r="AD1292" s="25">
        <f t="shared" si="230"/>
        <v>0</v>
      </c>
      <c r="AE1292" s="25">
        <f t="shared" si="231"/>
        <v>8549.6096237943311</v>
      </c>
      <c r="AF1292" s="25">
        <f>SUM($AD$8:AD1292)</f>
        <v>1172668.3818457772</v>
      </c>
      <c r="AG1292" s="25">
        <f>SUM($AE$8:AE1292)</f>
        <v>4978403.2948462898</v>
      </c>
      <c r="AH1292" s="25"/>
      <c r="AI1292" s="39">
        <f>SUM($AD$1031:AD1292)</f>
        <v>215722.45754621783</v>
      </c>
      <c r="AJ1292" s="39">
        <f>SUM($AE$1031:AE1292)</f>
        <v>2237398.0685526757</v>
      </c>
      <c r="AK1292" s="39">
        <f t="shared" si="232"/>
        <v>151005.72028235247</v>
      </c>
    </row>
    <row r="1293" spans="2:37" x14ac:dyDescent="0.3">
      <c r="B1293" s="6" t="s">
        <v>53</v>
      </c>
      <c r="C1293" s="6">
        <v>1285</v>
      </c>
      <c r="D1293" s="6">
        <v>263</v>
      </c>
      <c r="E1293" s="12">
        <v>78.400000000000006</v>
      </c>
      <c r="F1293" s="17">
        <f t="shared" si="233"/>
        <v>-2.7777777777778172E-2</v>
      </c>
      <c r="G1293" s="17">
        <f t="shared" si="234"/>
        <v>-0.10000000000000142</v>
      </c>
      <c r="S1293">
        <f t="shared" si="224"/>
        <v>0</v>
      </c>
      <c r="T1293">
        <f t="shared" si="225"/>
        <v>78.400000000000006</v>
      </c>
      <c r="U1293">
        <f t="shared" si="226"/>
        <v>21.777777777777779</v>
      </c>
      <c r="W1293">
        <f t="shared" si="227"/>
        <v>-27.500000000000391</v>
      </c>
      <c r="X1293">
        <f t="shared" si="228"/>
        <v>135.9666</v>
      </c>
      <c r="Y1293">
        <f t="shared" si="229"/>
        <v>256.61751537831117</v>
      </c>
      <c r="Z1293">
        <f>Table1[[#This Row],[Accel (N)]]+Table1[[#This Row],[RR (N)]]+Table1[[#This Row],[Aero Drag (N)]]</f>
        <v>365.0841153783108</v>
      </c>
      <c r="AA1293">
        <f>Table1[[#This Row],[Total (N)]]*((E1293/3.6)/1000)</f>
        <v>7.9507207349054356</v>
      </c>
      <c r="AB1293">
        <f>Table1[[#This Row],[Power (kW)]]*1000</f>
        <v>7950.7207349054361</v>
      </c>
      <c r="AC1293">
        <f>(Table1[[#This Row],[Power (kW)]]*1000)*D1293</f>
        <v>2091039.5532801298</v>
      </c>
      <c r="AD1293" s="25">
        <f t="shared" si="230"/>
        <v>0</v>
      </c>
      <c r="AE1293" s="25">
        <f t="shared" si="231"/>
        <v>7950.7207349054361</v>
      </c>
      <c r="AF1293" s="25">
        <f>SUM($AD$8:AD1293)</f>
        <v>1172668.3818457772</v>
      </c>
      <c r="AG1293" s="25">
        <f>SUM($AE$8:AE1293)</f>
        <v>4986354.0155811952</v>
      </c>
      <c r="AH1293" s="25"/>
      <c r="AI1293" s="39">
        <f>SUM($AD$1031:AD1293)</f>
        <v>215722.45754621783</v>
      </c>
      <c r="AJ1293" s="39">
        <f>SUM($AE$1031:AE1293)</f>
        <v>2245348.7892875811</v>
      </c>
      <c r="AK1293" s="39">
        <f t="shared" si="232"/>
        <v>151005.72028235247</v>
      </c>
    </row>
    <row r="1294" spans="2:37" x14ac:dyDescent="0.3">
      <c r="B1294" s="6" t="s">
        <v>53</v>
      </c>
      <c r="C1294" s="6">
        <v>1286</v>
      </c>
      <c r="D1294" s="6">
        <v>264</v>
      </c>
      <c r="E1294" s="12">
        <v>78.2</v>
      </c>
      <c r="F1294" s="17">
        <f t="shared" si="233"/>
        <v>-5.5555555555556344E-2</v>
      </c>
      <c r="G1294" s="17">
        <f t="shared" si="234"/>
        <v>-0.20000000000000284</v>
      </c>
      <c r="S1294">
        <f t="shared" si="224"/>
        <v>0</v>
      </c>
      <c r="T1294">
        <f t="shared" si="225"/>
        <v>78.2</v>
      </c>
      <c r="U1294">
        <f t="shared" si="226"/>
        <v>21.722222222222221</v>
      </c>
      <c r="W1294">
        <f t="shared" si="227"/>
        <v>-55.000000000000782</v>
      </c>
      <c r="X1294">
        <f t="shared" si="228"/>
        <v>135.9666</v>
      </c>
      <c r="Y1294">
        <f t="shared" si="229"/>
        <v>255.30991233178614</v>
      </c>
      <c r="Z1294">
        <f>Table1[[#This Row],[Accel (N)]]+Table1[[#This Row],[RR (N)]]+Table1[[#This Row],[Aero Drag (N)]]</f>
        <v>336.27651233178534</v>
      </c>
      <c r="AA1294">
        <f>Table1[[#This Row],[Total (N)]]*((E1294/3.6)/1000)</f>
        <v>7.3046731289848932</v>
      </c>
      <c r="AB1294">
        <f>Table1[[#This Row],[Power (kW)]]*1000</f>
        <v>7304.6731289848931</v>
      </c>
      <c r="AC1294">
        <f>(Table1[[#This Row],[Power (kW)]]*1000)*D1294</f>
        <v>1928433.7060520118</v>
      </c>
      <c r="AD1294" s="25">
        <f t="shared" si="230"/>
        <v>0</v>
      </c>
      <c r="AE1294" s="25">
        <f t="shared" si="231"/>
        <v>7304.6731289848931</v>
      </c>
      <c r="AF1294" s="25">
        <f>SUM($AD$8:AD1294)</f>
        <v>1172668.3818457772</v>
      </c>
      <c r="AG1294" s="25">
        <f>SUM($AE$8:AE1294)</f>
        <v>4993658.6887101801</v>
      </c>
      <c r="AH1294" s="25"/>
      <c r="AI1294" s="39">
        <f>SUM($AD$1031:AD1294)</f>
        <v>215722.45754621783</v>
      </c>
      <c r="AJ1294" s="39">
        <f>SUM($AE$1031:AE1294)</f>
        <v>2252653.462416566</v>
      </c>
      <c r="AK1294" s="39">
        <f t="shared" si="232"/>
        <v>151005.72028235247</v>
      </c>
    </row>
    <row r="1295" spans="2:37" x14ac:dyDescent="0.3">
      <c r="B1295" s="6" t="s">
        <v>53</v>
      </c>
      <c r="C1295" s="6">
        <v>1287</v>
      </c>
      <c r="D1295" s="6">
        <v>265</v>
      </c>
      <c r="E1295" s="12">
        <v>78</v>
      </c>
      <c r="F1295" s="17">
        <f t="shared" si="233"/>
        <v>-6.9444444444444448E-2</v>
      </c>
      <c r="G1295" s="17">
        <f t="shared" si="234"/>
        <v>-0.25</v>
      </c>
      <c r="S1295">
        <f t="shared" si="224"/>
        <v>0</v>
      </c>
      <c r="T1295">
        <f t="shared" si="225"/>
        <v>78</v>
      </c>
      <c r="U1295">
        <f t="shared" si="226"/>
        <v>21.666666666666668</v>
      </c>
      <c r="W1295">
        <f t="shared" si="227"/>
        <v>-68.75</v>
      </c>
      <c r="X1295">
        <f t="shared" si="228"/>
        <v>135.9666</v>
      </c>
      <c r="Y1295">
        <f t="shared" si="229"/>
        <v>254.00564926750008</v>
      </c>
      <c r="Z1295">
        <f>Table1[[#This Row],[Accel (N)]]+Table1[[#This Row],[RR (N)]]+Table1[[#This Row],[Aero Drag (N)]]</f>
        <v>321.22224926750005</v>
      </c>
      <c r="AA1295">
        <f>Table1[[#This Row],[Total (N)]]*((E1295/3.6)/1000)</f>
        <v>6.9598154007958346</v>
      </c>
      <c r="AB1295">
        <f>Table1[[#This Row],[Power (kW)]]*1000</f>
        <v>6959.8154007958346</v>
      </c>
      <c r="AC1295">
        <f>(Table1[[#This Row],[Power (kW)]]*1000)*D1295</f>
        <v>1844351.0812108961</v>
      </c>
      <c r="AD1295" s="25">
        <f t="shared" si="230"/>
        <v>0</v>
      </c>
      <c r="AE1295" s="25">
        <f t="shared" si="231"/>
        <v>6959.8154007958346</v>
      </c>
      <c r="AF1295" s="25">
        <f>SUM($AD$8:AD1295)</f>
        <v>1172668.3818457772</v>
      </c>
      <c r="AG1295" s="25">
        <f>SUM($AE$8:AE1295)</f>
        <v>5000618.5041109761</v>
      </c>
      <c r="AH1295" s="25"/>
      <c r="AI1295" s="39">
        <f>SUM($AD$1031:AD1295)</f>
        <v>215722.45754621783</v>
      </c>
      <c r="AJ1295" s="39">
        <f>SUM($AE$1031:AE1295)</f>
        <v>2259613.277817362</v>
      </c>
      <c r="AK1295" s="39">
        <f t="shared" si="232"/>
        <v>151005.72028235247</v>
      </c>
    </row>
    <row r="1296" spans="2:37" x14ac:dyDescent="0.3">
      <c r="B1296" s="6" t="s">
        <v>53</v>
      </c>
      <c r="C1296" s="6">
        <v>1288</v>
      </c>
      <c r="D1296" s="6">
        <v>266</v>
      </c>
      <c r="E1296" s="12">
        <v>77.7</v>
      </c>
      <c r="F1296" s="17">
        <f t="shared" si="233"/>
        <v>-9.7222222222222612E-2</v>
      </c>
      <c r="G1296" s="17">
        <f t="shared" si="234"/>
        <v>-0.35000000000000142</v>
      </c>
      <c r="S1296">
        <f t="shared" si="224"/>
        <v>0</v>
      </c>
      <c r="T1296">
        <f t="shared" si="225"/>
        <v>77.7</v>
      </c>
      <c r="U1296">
        <f t="shared" si="226"/>
        <v>21.583333333333332</v>
      </c>
      <c r="W1296">
        <f t="shared" si="227"/>
        <v>-96.250000000000384</v>
      </c>
      <c r="X1296">
        <f t="shared" si="228"/>
        <v>135.9666</v>
      </c>
      <c r="Y1296">
        <f t="shared" si="229"/>
        <v>252.05551713776876</v>
      </c>
      <c r="Z1296">
        <f>Table1[[#This Row],[Accel (N)]]+Table1[[#This Row],[RR (N)]]+Table1[[#This Row],[Aero Drag (N)]]</f>
        <v>291.77211713776836</v>
      </c>
      <c r="AA1296">
        <f>Table1[[#This Row],[Total (N)]]*((E1296/3.6)/1000)</f>
        <v>6.2974148615568337</v>
      </c>
      <c r="AB1296">
        <f>Table1[[#This Row],[Power (kW)]]*1000</f>
        <v>6297.4148615568338</v>
      </c>
      <c r="AC1296">
        <f>(Table1[[#This Row],[Power (kW)]]*1000)*D1296</f>
        <v>1675112.3531741179</v>
      </c>
      <c r="AD1296" s="25">
        <f t="shared" si="230"/>
        <v>0</v>
      </c>
      <c r="AE1296" s="25">
        <f t="shared" si="231"/>
        <v>6297.4148615568338</v>
      </c>
      <c r="AF1296" s="25">
        <f>SUM($AD$8:AD1296)</f>
        <v>1172668.3818457772</v>
      </c>
      <c r="AG1296" s="25">
        <f>SUM($AE$8:AE1296)</f>
        <v>5006915.9189725332</v>
      </c>
      <c r="AH1296" s="25"/>
      <c r="AI1296" s="39">
        <f>SUM($AD$1031:AD1296)</f>
        <v>215722.45754621783</v>
      </c>
      <c r="AJ1296" s="39">
        <f>SUM($AE$1031:AE1296)</f>
        <v>2265910.6926789186</v>
      </c>
      <c r="AK1296" s="39">
        <f t="shared" si="232"/>
        <v>151005.72028235247</v>
      </c>
    </row>
    <row r="1297" spans="2:37" x14ac:dyDescent="0.3">
      <c r="B1297" s="6" t="s">
        <v>53</v>
      </c>
      <c r="C1297" s="6">
        <v>1289</v>
      </c>
      <c r="D1297" s="6">
        <v>267</v>
      </c>
      <c r="E1297" s="12">
        <v>77.3</v>
      </c>
      <c r="F1297" s="17">
        <f t="shared" si="233"/>
        <v>-0.11111111111111072</v>
      </c>
      <c r="G1297" s="17">
        <f t="shared" si="234"/>
        <v>-0.39999999999999858</v>
      </c>
      <c r="S1297">
        <f t="shared" si="224"/>
        <v>0</v>
      </c>
      <c r="T1297">
        <f t="shared" si="225"/>
        <v>77.3</v>
      </c>
      <c r="U1297">
        <f t="shared" si="226"/>
        <v>21.472222222222221</v>
      </c>
      <c r="W1297">
        <f t="shared" si="227"/>
        <v>-109.9999999999996</v>
      </c>
      <c r="X1297">
        <f t="shared" si="228"/>
        <v>135.9666</v>
      </c>
      <c r="Y1297">
        <f t="shared" si="229"/>
        <v>249.46703090262986</v>
      </c>
      <c r="Z1297">
        <f>Table1[[#This Row],[Accel (N)]]+Table1[[#This Row],[RR (N)]]+Table1[[#This Row],[Aero Drag (N)]]</f>
        <v>275.43363090263028</v>
      </c>
      <c r="AA1297">
        <f>Table1[[#This Row],[Total (N)]]*((E1297/3.6)/1000)</f>
        <v>5.9141721302148111</v>
      </c>
      <c r="AB1297">
        <f>Table1[[#This Row],[Power (kW)]]*1000</f>
        <v>5914.1721302148107</v>
      </c>
      <c r="AC1297">
        <f>(Table1[[#This Row],[Power (kW)]]*1000)*D1297</f>
        <v>1579083.9587673545</v>
      </c>
      <c r="AD1297" s="25">
        <f t="shared" si="230"/>
        <v>0</v>
      </c>
      <c r="AE1297" s="25">
        <f t="shared" si="231"/>
        <v>5914.1721302148107</v>
      </c>
      <c r="AF1297" s="25">
        <f>SUM($AD$8:AD1297)</f>
        <v>1172668.3818457772</v>
      </c>
      <c r="AG1297" s="25">
        <f>SUM($AE$8:AE1297)</f>
        <v>5012830.0911027482</v>
      </c>
      <c r="AH1297" s="25"/>
      <c r="AI1297" s="39">
        <f>SUM($AD$1031:AD1297)</f>
        <v>215722.45754621783</v>
      </c>
      <c r="AJ1297" s="39">
        <f>SUM($AE$1031:AE1297)</f>
        <v>2271824.8648091336</v>
      </c>
      <c r="AK1297" s="39">
        <f t="shared" si="232"/>
        <v>151005.72028235247</v>
      </c>
    </row>
    <row r="1298" spans="2:37" x14ac:dyDescent="0.3">
      <c r="B1298" s="6" t="s">
        <v>53</v>
      </c>
      <c r="C1298" s="6">
        <v>1290</v>
      </c>
      <c r="D1298" s="6">
        <v>268</v>
      </c>
      <c r="E1298" s="12">
        <v>76.900000000000006</v>
      </c>
      <c r="F1298" s="17">
        <f t="shared" si="233"/>
        <v>-9.7222222222222612E-2</v>
      </c>
      <c r="G1298" s="17">
        <f t="shared" si="234"/>
        <v>-0.35000000000000142</v>
      </c>
      <c r="S1298">
        <f t="shared" si="224"/>
        <v>0</v>
      </c>
      <c r="T1298">
        <f t="shared" si="225"/>
        <v>76.900000000000006</v>
      </c>
      <c r="U1298">
        <f t="shared" si="226"/>
        <v>21.361111111111111</v>
      </c>
      <c r="W1298">
        <f t="shared" si="227"/>
        <v>-96.250000000000384</v>
      </c>
      <c r="X1298">
        <f t="shared" si="228"/>
        <v>135.9666</v>
      </c>
      <c r="Y1298">
        <f t="shared" si="229"/>
        <v>246.89190459644655</v>
      </c>
      <c r="Z1298">
        <f>Table1[[#This Row],[Accel (N)]]+Table1[[#This Row],[RR (N)]]+Table1[[#This Row],[Aero Drag (N)]]</f>
        <v>286.60850459644615</v>
      </c>
      <c r="AA1298">
        <f>Table1[[#This Row],[Total (N)]]*((E1298/3.6)/1000)</f>
        <v>6.1222761120740863</v>
      </c>
      <c r="AB1298">
        <f>Table1[[#This Row],[Power (kW)]]*1000</f>
        <v>6122.2761120740861</v>
      </c>
      <c r="AC1298">
        <f>(Table1[[#This Row],[Power (kW)]]*1000)*D1298</f>
        <v>1640769.9980358551</v>
      </c>
      <c r="AD1298" s="25">
        <f t="shared" si="230"/>
        <v>0</v>
      </c>
      <c r="AE1298" s="25">
        <f t="shared" si="231"/>
        <v>6122.2761120740861</v>
      </c>
      <c r="AF1298" s="25">
        <f>SUM($AD$8:AD1298)</f>
        <v>1172668.3818457772</v>
      </c>
      <c r="AG1298" s="25">
        <f>SUM($AE$8:AE1298)</f>
        <v>5018952.3672148222</v>
      </c>
      <c r="AH1298" s="25"/>
      <c r="AI1298" s="39">
        <f>SUM($AD$1031:AD1298)</f>
        <v>215722.45754621783</v>
      </c>
      <c r="AJ1298" s="39">
        <f>SUM($AE$1031:AE1298)</f>
        <v>2277947.1409212076</v>
      </c>
      <c r="AK1298" s="39">
        <f t="shared" si="232"/>
        <v>151005.72028235247</v>
      </c>
    </row>
    <row r="1299" spans="2:37" x14ac:dyDescent="0.3">
      <c r="B1299" s="6" t="s">
        <v>53</v>
      </c>
      <c r="C1299" s="6">
        <v>1291</v>
      </c>
      <c r="D1299" s="6">
        <v>269</v>
      </c>
      <c r="E1299" s="12">
        <v>76.599999999999994</v>
      </c>
      <c r="F1299" s="17">
        <f t="shared" si="233"/>
        <v>-9.7222222222222612E-2</v>
      </c>
      <c r="G1299" s="17">
        <f t="shared" si="234"/>
        <v>-0.35000000000000142</v>
      </c>
      <c r="S1299">
        <f t="shared" si="224"/>
        <v>0</v>
      </c>
      <c r="T1299">
        <f t="shared" si="225"/>
        <v>76.599999999999994</v>
      </c>
      <c r="U1299">
        <f t="shared" si="226"/>
        <v>21.277777777777775</v>
      </c>
      <c r="W1299">
        <f t="shared" si="227"/>
        <v>-96.250000000000384</v>
      </c>
      <c r="X1299">
        <f t="shared" si="228"/>
        <v>135.9666</v>
      </c>
      <c r="Y1299">
        <f t="shared" si="229"/>
        <v>244.9693273201861</v>
      </c>
      <c r="Z1299">
        <f>Table1[[#This Row],[Accel (N)]]+Table1[[#This Row],[RR (N)]]+Table1[[#This Row],[Aero Drag (N)]]</f>
        <v>284.68592732018573</v>
      </c>
      <c r="AA1299">
        <f>Table1[[#This Row],[Total (N)]]*((E1299/3.6)/1000)</f>
        <v>6.0574838979795063</v>
      </c>
      <c r="AB1299">
        <f>Table1[[#This Row],[Power (kW)]]*1000</f>
        <v>6057.4838979795059</v>
      </c>
      <c r="AC1299">
        <f>(Table1[[#This Row],[Power (kW)]]*1000)*D1299</f>
        <v>1629463.1685564872</v>
      </c>
      <c r="AD1299" s="25">
        <f t="shared" si="230"/>
        <v>0</v>
      </c>
      <c r="AE1299" s="25">
        <f t="shared" si="231"/>
        <v>6057.4838979795059</v>
      </c>
      <c r="AF1299" s="25">
        <f>SUM($AD$8:AD1299)</f>
        <v>1172668.3818457772</v>
      </c>
      <c r="AG1299" s="25">
        <f>SUM($AE$8:AE1299)</f>
        <v>5025009.8511128016</v>
      </c>
      <c r="AH1299" s="25"/>
      <c r="AI1299" s="39">
        <f>SUM($AD$1031:AD1299)</f>
        <v>215722.45754621783</v>
      </c>
      <c r="AJ1299" s="39">
        <f>SUM($AE$1031:AE1299)</f>
        <v>2284004.624819187</v>
      </c>
      <c r="AK1299" s="39">
        <f t="shared" si="232"/>
        <v>151005.72028235247</v>
      </c>
    </row>
    <row r="1300" spans="2:37" x14ac:dyDescent="0.3">
      <c r="B1300" s="6" t="s">
        <v>53</v>
      </c>
      <c r="C1300" s="6">
        <v>1292</v>
      </c>
      <c r="D1300" s="6">
        <v>270</v>
      </c>
      <c r="E1300" s="12">
        <v>76.2</v>
      </c>
      <c r="F1300" s="17">
        <f t="shared" si="233"/>
        <v>-0.12499999999999881</v>
      </c>
      <c r="G1300" s="17">
        <f t="shared" si="234"/>
        <v>-0.44999999999999574</v>
      </c>
      <c r="S1300">
        <f t="shared" si="224"/>
        <v>0</v>
      </c>
      <c r="T1300">
        <f t="shared" si="225"/>
        <v>76.2</v>
      </c>
      <c r="U1300">
        <f t="shared" si="226"/>
        <v>21.166666666666668</v>
      </c>
      <c r="W1300">
        <f t="shared" si="227"/>
        <v>-123.74999999999882</v>
      </c>
      <c r="X1300">
        <f t="shared" si="228"/>
        <v>135.9666</v>
      </c>
      <c r="Y1300">
        <f t="shared" si="229"/>
        <v>242.41758088967507</v>
      </c>
      <c r="Z1300">
        <f>Table1[[#This Row],[Accel (N)]]+Table1[[#This Row],[RR (N)]]+Table1[[#This Row],[Aero Drag (N)]]</f>
        <v>254.63418088967626</v>
      </c>
      <c r="AA1300">
        <f>Table1[[#This Row],[Total (N)]]*((E1300/3.6)/1000)</f>
        <v>5.389756828831481</v>
      </c>
      <c r="AB1300">
        <f>Table1[[#This Row],[Power (kW)]]*1000</f>
        <v>5389.7568288314806</v>
      </c>
      <c r="AC1300">
        <f>(Table1[[#This Row],[Power (kW)]]*1000)*D1300</f>
        <v>1455234.3437844997</v>
      </c>
      <c r="AD1300" s="25">
        <f t="shared" si="230"/>
        <v>0</v>
      </c>
      <c r="AE1300" s="25">
        <f t="shared" si="231"/>
        <v>5389.7568288314806</v>
      </c>
      <c r="AF1300" s="25">
        <f>SUM($AD$8:AD1300)</f>
        <v>1172668.3818457772</v>
      </c>
      <c r="AG1300" s="25">
        <f>SUM($AE$8:AE1300)</f>
        <v>5030399.6079416331</v>
      </c>
      <c r="AH1300" s="25"/>
      <c r="AI1300" s="39">
        <f>SUM($AD$1031:AD1300)</f>
        <v>215722.45754621783</v>
      </c>
      <c r="AJ1300" s="39">
        <f>SUM($AE$1031:AE1300)</f>
        <v>2289394.3816480185</v>
      </c>
      <c r="AK1300" s="39">
        <f t="shared" si="232"/>
        <v>151005.72028235247</v>
      </c>
    </row>
    <row r="1301" spans="2:37" x14ac:dyDescent="0.3">
      <c r="B1301" s="6" t="s">
        <v>53</v>
      </c>
      <c r="C1301" s="6">
        <v>1293</v>
      </c>
      <c r="D1301" s="6">
        <v>271</v>
      </c>
      <c r="E1301" s="12">
        <v>75.7</v>
      </c>
      <c r="F1301" s="17">
        <f t="shared" si="233"/>
        <v>-0.1388888888888889</v>
      </c>
      <c r="G1301" s="17">
        <f t="shared" si="234"/>
        <v>-0.5</v>
      </c>
      <c r="S1301">
        <f t="shared" si="224"/>
        <v>0</v>
      </c>
      <c r="T1301">
        <f t="shared" si="225"/>
        <v>75.7</v>
      </c>
      <c r="U1301">
        <f t="shared" si="226"/>
        <v>21.027777777777779</v>
      </c>
      <c r="W1301">
        <f t="shared" si="227"/>
        <v>-137.5</v>
      </c>
      <c r="X1301">
        <f t="shared" si="228"/>
        <v>135.9666</v>
      </c>
      <c r="Y1301">
        <f t="shared" si="229"/>
        <v>239.24668525162991</v>
      </c>
      <c r="Z1301">
        <f>Table1[[#This Row],[Accel (N)]]+Table1[[#This Row],[RR (N)]]+Table1[[#This Row],[Aero Drag (N)]]</f>
        <v>237.71328525162991</v>
      </c>
      <c r="AA1301">
        <f>Table1[[#This Row],[Total (N)]]*((E1301/3.6)/1000)</f>
        <v>4.9985821370967729</v>
      </c>
      <c r="AB1301">
        <f>Table1[[#This Row],[Power (kW)]]*1000</f>
        <v>4998.5821370967733</v>
      </c>
      <c r="AC1301">
        <f>(Table1[[#This Row],[Power (kW)]]*1000)*D1301</f>
        <v>1354615.7591532255</v>
      </c>
      <c r="AD1301" s="25">
        <f t="shared" si="230"/>
        <v>0</v>
      </c>
      <c r="AE1301" s="25">
        <f t="shared" si="231"/>
        <v>4998.5821370967733</v>
      </c>
      <c r="AF1301" s="25">
        <f>SUM($AD$8:AD1301)</f>
        <v>1172668.3818457772</v>
      </c>
      <c r="AG1301" s="25">
        <f>SUM($AE$8:AE1301)</f>
        <v>5035398.1900787298</v>
      </c>
      <c r="AH1301" s="25"/>
      <c r="AI1301" s="39">
        <f>SUM($AD$1031:AD1301)</f>
        <v>215722.45754621783</v>
      </c>
      <c r="AJ1301" s="39">
        <f>SUM($AE$1031:AE1301)</f>
        <v>2294392.9637851152</v>
      </c>
      <c r="AK1301" s="39">
        <f t="shared" si="232"/>
        <v>151005.72028235247</v>
      </c>
    </row>
    <row r="1302" spans="2:37" x14ac:dyDescent="0.3">
      <c r="B1302" s="6" t="s">
        <v>53</v>
      </c>
      <c r="C1302" s="6">
        <v>1294</v>
      </c>
      <c r="D1302" s="6">
        <v>272</v>
      </c>
      <c r="E1302" s="12">
        <v>75.2</v>
      </c>
      <c r="F1302" s="17">
        <f t="shared" si="233"/>
        <v>-0.1388888888888889</v>
      </c>
      <c r="G1302" s="17">
        <f t="shared" si="234"/>
        <v>-0.5</v>
      </c>
      <c r="S1302">
        <f t="shared" si="224"/>
        <v>0</v>
      </c>
      <c r="T1302">
        <f t="shared" si="225"/>
        <v>75.2</v>
      </c>
      <c r="U1302">
        <f t="shared" si="226"/>
        <v>20.888888888888889</v>
      </c>
      <c r="W1302">
        <f t="shared" si="227"/>
        <v>-137.5</v>
      </c>
      <c r="X1302">
        <f t="shared" si="228"/>
        <v>135.9666</v>
      </c>
      <c r="Y1302">
        <f t="shared" si="229"/>
        <v>236.0966645025778</v>
      </c>
      <c r="Z1302">
        <f>Table1[[#This Row],[Accel (N)]]+Table1[[#This Row],[RR (N)]]+Table1[[#This Row],[Aero Drag (N)]]</f>
        <v>234.56326450257779</v>
      </c>
      <c r="AA1302">
        <f>Table1[[#This Row],[Total (N)]]*((E1302/3.6)/1000)</f>
        <v>4.8997659696094029</v>
      </c>
      <c r="AB1302">
        <f>Table1[[#This Row],[Power (kW)]]*1000</f>
        <v>4899.7659696094033</v>
      </c>
      <c r="AC1302">
        <f>(Table1[[#This Row],[Power (kW)]]*1000)*D1302</f>
        <v>1332736.3437337577</v>
      </c>
      <c r="AD1302" s="25">
        <f t="shared" si="230"/>
        <v>0</v>
      </c>
      <c r="AE1302" s="25">
        <f t="shared" si="231"/>
        <v>4899.7659696094033</v>
      </c>
      <c r="AF1302" s="25">
        <f>SUM($AD$8:AD1302)</f>
        <v>1172668.3818457772</v>
      </c>
      <c r="AG1302" s="25">
        <f>SUM($AE$8:AE1302)</f>
        <v>5040297.9560483396</v>
      </c>
      <c r="AH1302" s="25"/>
      <c r="AI1302" s="39">
        <f>SUM($AD$1031:AD1302)</f>
        <v>215722.45754621783</v>
      </c>
      <c r="AJ1302" s="39">
        <f>SUM($AE$1031:AE1302)</f>
        <v>2299292.7297547245</v>
      </c>
      <c r="AK1302" s="39">
        <f t="shared" si="232"/>
        <v>151005.72028235247</v>
      </c>
    </row>
    <row r="1303" spans="2:37" x14ac:dyDescent="0.3">
      <c r="B1303" s="6" t="s">
        <v>53</v>
      </c>
      <c r="C1303" s="6">
        <v>1295</v>
      </c>
      <c r="D1303" s="6">
        <v>273</v>
      </c>
      <c r="E1303" s="12">
        <v>74.7</v>
      </c>
      <c r="F1303" s="17">
        <f t="shared" si="233"/>
        <v>-0.11111111111111072</v>
      </c>
      <c r="G1303" s="17">
        <f t="shared" si="234"/>
        <v>-0.39999999999999858</v>
      </c>
      <c r="S1303">
        <f t="shared" si="224"/>
        <v>0</v>
      </c>
      <c r="T1303">
        <f t="shared" si="225"/>
        <v>74.7</v>
      </c>
      <c r="U1303">
        <f t="shared" si="226"/>
        <v>20.75</v>
      </c>
      <c r="W1303">
        <f t="shared" si="227"/>
        <v>-109.9999999999996</v>
      </c>
      <c r="X1303">
        <f t="shared" si="228"/>
        <v>135.9666</v>
      </c>
      <c r="Y1303">
        <f t="shared" si="229"/>
        <v>232.9675186425188</v>
      </c>
      <c r="Z1303">
        <f>Table1[[#This Row],[Accel (N)]]+Table1[[#This Row],[RR (N)]]+Table1[[#This Row],[Aero Drag (N)]]</f>
        <v>258.93411864251919</v>
      </c>
      <c r="AA1303">
        <f>Table1[[#This Row],[Total (N)]]*((E1303/3.6)/1000)</f>
        <v>5.372882961832274</v>
      </c>
      <c r="AB1303">
        <f>Table1[[#This Row],[Power (kW)]]*1000</f>
        <v>5372.8829618322743</v>
      </c>
      <c r="AC1303">
        <f>(Table1[[#This Row],[Power (kW)]]*1000)*D1303</f>
        <v>1466797.0485802109</v>
      </c>
      <c r="AD1303" s="25">
        <f t="shared" si="230"/>
        <v>0</v>
      </c>
      <c r="AE1303" s="25">
        <f t="shared" si="231"/>
        <v>5372.8829618322743</v>
      </c>
      <c r="AF1303" s="25">
        <f>SUM($AD$8:AD1303)</f>
        <v>1172668.3818457772</v>
      </c>
      <c r="AG1303" s="25">
        <f>SUM($AE$8:AE1303)</f>
        <v>5045670.8390101716</v>
      </c>
      <c r="AH1303" s="25"/>
      <c r="AI1303" s="39">
        <f>SUM($AD$1031:AD1303)</f>
        <v>215722.45754621783</v>
      </c>
      <c r="AJ1303" s="39">
        <f>SUM($AE$1031:AE1303)</f>
        <v>2304665.612716557</v>
      </c>
      <c r="AK1303" s="39">
        <f t="shared" si="232"/>
        <v>151005.72028235247</v>
      </c>
    </row>
    <row r="1304" spans="2:37" x14ac:dyDescent="0.3">
      <c r="B1304" s="6" t="s">
        <v>53</v>
      </c>
      <c r="C1304" s="6">
        <v>1296</v>
      </c>
      <c r="D1304" s="6">
        <v>274</v>
      </c>
      <c r="E1304" s="12">
        <v>74.400000000000006</v>
      </c>
      <c r="F1304" s="17">
        <f t="shared" si="233"/>
        <v>-5.5555555555556344E-2</v>
      </c>
      <c r="G1304" s="17">
        <f t="shared" si="234"/>
        <v>-0.20000000000000284</v>
      </c>
      <c r="S1304">
        <f t="shared" si="224"/>
        <v>0</v>
      </c>
      <c r="T1304">
        <f t="shared" si="225"/>
        <v>74.400000000000006</v>
      </c>
      <c r="U1304">
        <f t="shared" si="226"/>
        <v>20.666666666666668</v>
      </c>
      <c r="W1304">
        <f t="shared" si="227"/>
        <v>-55.000000000000782</v>
      </c>
      <c r="X1304">
        <f t="shared" si="228"/>
        <v>135.9666</v>
      </c>
      <c r="Y1304">
        <f t="shared" si="229"/>
        <v>231.10005107320006</v>
      </c>
      <c r="Z1304">
        <f>Table1[[#This Row],[Accel (N)]]+Table1[[#This Row],[RR (N)]]+Table1[[#This Row],[Aero Drag (N)]]</f>
        <v>312.0666510731993</v>
      </c>
      <c r="AA1304">
        <f>Table1[[#This Row],[Total (N)]]*((E1304/3.6)/1000)</f>
        <v>6.449377455512785</v>
      </c>
      <c r="AB1304">
        <f>Table1[[#This Row],[Power (kW)]]*1000</f>
        <v>6449.3774555127848</v>
      </c>
      <c r="AC1304">
        <f>(Table1[[#This Row],[Power (kW)]]*1000)*D1304</f>
        <v>1767129.422810503</v>
      </c>
      <c r="AD1304" s="25">
        <f t="shared" si="230"/>
        <v>0</v>
      </c>
      <c r="AE1304" s="25">
        <f t="shared" si="231"/>
        <v>6449.3774555127848</v>
      </c>
      <c r="AF1304" s="25">
        <f>SUM($AD$8:AD1304)</f>
        <v>1172668.3818457772</v>
      </c>
      <c r="AG1304" s="25">
        <f>SUM($AE$8:AE1304)</f>
        <v>5052120.2164656846</v>
      </c>
      <c r="AH1304" s="25"/>
      <c r="AI1304" s="39">
        <f>SUM($AD$1031:AD1304)</f>
        <v>215722.45754621783</v>
      </c>
      <c r="AJ1304" s="39">
        <f>SUM($AE$1031:AE1304)</f>
        <v>2311114.99017207</v>
      </c>
      <c r="AK1304" s="39">
        <f t="shared" si="232"/>
        <v>151005.72028235247</v>
      </c>
    </row>
    <row r="1305" spans="2:37" x14ac:dyDescent="0.3">
      <c r="B1305" s="6" t="s">
        <v>53</v>
      </c>
      <c r="C1305" s="6">
        <v>1297</v>
      </c>
      <c r="D1305" s="6">
        <v>275</v>
      </c>
      <c r="E1305" s="12">
        <v>74.3</v>
      </c>
      <c r="F1305" s="17">
        <f t="shared" si="233"/>
        <v>0</v>
      </c>
      <c r="G1305" s="17">
        <f t="shared" si="234"/>
        <v>0</v>
      </c>
      <c r="S1305">
        <f t="shared" si="224"/>
        <v>0</v>
      </c>
      <c r="T1305">
        <f t="shared" si="225"/>
        <v>74.3</v>
      </c>
      <c r="U1305">
        <f t="shared" si="226"/>
        <v>20.638888888888889</v>
      </c>
      <c r="W1305">
        <f t="shared" si="227"/>
        <v>0</v>
      </c>
      <c r="X1305">
        <f t="shared" si="228"/>
        <v>135.9666</v>
      </c>
      <c r="Y1305">
        <f t="shared" si="229"/>
        <v>230.47923187454657</v>
      </c>
      <c r="Z1305">
        <f>Table1[[#This Row],[Accel (N)]]+Table1[[#This Row],[RR (N)]]+Table1[[#This Row],[Aero Drag (N)]]</f>
        <v>366.44583187454657</v>
      </c>
      <c r="AA1305">
        <f>Table1[[#This Row],[Total (N)]]*((E1305/3.6)/1000)</f>
        <v>7.5630348078552254</v>
      </c>
      <c r="AB1305">
        <f>Table1[[#This Row],[Power (kW)]]*1000</f>
        <v>7563.0348078552252</v>
      </c>
      <c r="AC1305">
        <f>(Table1[[#This Row],[Power (kW)]]*1000)*D1305</f>
        <v>2079834.5721601869</v>
      </c>
      <c r="AD1305" s="25">
        <f t="shared" si="230"/>
        <v>0</v>
      </c>
      <c r="AE1305" s="25">
        <f t="shared" si="231"/>
        <v>7563.0348078552252</v>
      </c>
      <c r="AF1305" s="25">
        <f>SUM($AD$8:AD1305)</f>
        <v>1172668.3818457772</v>
      </c>
      <c r="AG1305" s="25">
        <f>SUM($AE$8:AE1305)</f>
        <v>5059683.2512735398</v>
      </c>
      <c r="AH1305" s="25"/>
      <c r="AI1305" s="39">
        <f>SUM($AD$1031:AD1305)</f>
        <v>215722.45754621783</v>
      </c>
      <c r="AJ1305" s="39">
        <f>SUM($AE$1031:AE1305)</f>
        <v>2318678.0249799252</v>
      </c>
      <c r="AK1305" s="39">
        <f t="shared" si="232"/>
        <v>151005.72028235247</v>
      </c>
    </row>
    <row r="1306" spans="2:37" x14ac:dyDescent="0.3">
      <c r="B1306" s="6" t="s">
        <v>53</v>
      </c>
      <c r="C1306" s="6">
        <v>1298</v>
      </c>
      <c r="D1306" s="6">
        <v>276</v>
      </c>
      <c r="E1306" s="12">
        <v>74.400000000000006</v>
      </c>
      <c r="F1306" s="17">
        <f t="shared" si="233"/>
        <v>4.1666666666666269E-2</v>
      </c>
      <c r="G1306" s="17">
        <f t="shared" si="234"/>
        <v>0.14999999999999858</v>
      </c>
      <c r="S1306">
        <f t="shared" si="224"/>
        <v>0</v>
      </c>
      <c r="T1306">
        <f t="shared" si="225"/>
        <v>74.400000000000006</v>
      </c>
      <c r="U1306">
        <f t="shared" si="226"/>
        <v>20.666666666666668</v>
      </c>
      <c r="W1306">
        <f t="shared" si="227"/>
        <v>41.249999999999609</v>
      </c>
      <c r="X1306">
        <f t="shared" si="228"/>
        <v>135.9666</v>
      </c>
      <c r="Y1306">
        <f t="shared" si="229"/>
        <v>231.10005107320006</v>
      </c>
      <c r="Z1306">
        <f>Table1[[#This Row],[Accel (N)]]+Table1[[#This Row],[RR (N)]]+Table1[[#This Row],[Aero Drag (N)]]</f>
        <v>408.31665107319964</v>
      </c>
      <c r="AA1306">
        <f>Table1[[#This Row],[Total (N)]]*((E1306/3.6)/1000)</f>
        <v>8.4385441221794597</v>
      </c>
      <c r="AB1306">
        <f>Table1[[#This Row],[Power (kW)]]*1000</f>
        <v>8438.544122179459</v>
      </c>
      <c r="AC1306">
        <f>(Table1[[#This Row],[Power (kW)]]*1000)*D1306</f>
        <v>2329038.1777215307</v>
      </c>
      <c r="AD1306" s="25">
        <f t="shared" si="230"/>
        <v>0</v>
      </c>
      <c r="AE1306" s="25">
        <f t="shared" si="231"/>
        <v>8438.544122179459</v>
      </c>
      <c r="AF1306" s="25">
        <f>SUM($AD$8:AD1306)</f>
        <v>1172668.3818457772</v>
      </c>
      <c r="AG1306" s="25">
        <f>SUM($AE$8:AE1306)</f>
        <v>5068121.7953957189</v>
      </c>
      <c r="AH1306" s="25"/>
      <c r="AI1306" s="39">
        <f>SUM($AD$1031:AD1306)</f>
        <v>215722.45754621783</v>
      </c>
      <c r="AJ1306" s="39">
        <f>SUM($AE$1031:AE1306)</f>
        <v>2327116.5691021048</v>
      </c>
      <c r="AK1306" s="39">
        <f t="shared" si="232"/>
        <v>151005.72028235247</v>
      </c>
    </row>
    <row r="1307" spans="2:37" x14ac:dyDescent="0.3">
      <c r="B1307" s="6" t="s">
        <v>53</v>
      </c>
      <c r="C1307" s="6">
        <v>1299</v>
      </c>
      <c r="D1307" s="6">
        <v>277</v>
      </c>
      <c r="E1307" s="12">
        <v>74.599999999999994</v>
      </c>
      <c r="F1307" s="17">
        <f t="shared" si="233"/>
        <v>6.9444444444444448E-2</v>
      </c>
      <c r="G1307" s="17">
        <f t="shared" si="234"/>
        <v>0.25</v>
      </c>
      <c r="S1307">
        <f t="shared" si="224"/>
        <v>0</v>
      </c>
      <c r="T1307">
        <f t="shared" si="225"/>
        <v>74.599999999999994</v>
      </c>
      <c r="U1307">
        <f t="shared" si="226"/>
        <v>20.722222222222221</v>
      </c>
      <c r="W1307">
        <f t="shared" si="227"/>
        <v>68.75</v>
      </c>
      <c r="X1307">
        <f t="shared" si="228"/>
        <v>135.9666</v>
      </c>
      <c r="Y1307">
        <f t="shared" si="229"/>
        <v>232.34419445718612</v>
      </c>
      <c r="Z1307">
        <f>Table1[[#This Row],[Accel (N)]]+Table1[[#This Row],[RR (N)]]+Table1[[#This Row],[Aero Drag (N)]]</f>
        <v>437.06079445718615</v>
      </c>
      <c r="AA1307">
        <f>Table1[[#This Row],[Total (N)]]*((E1307/3.6)/1000)</f>
        <v>9.0568709073628018</v>
      </c>
      <c r="AB1307">
        <f>Table1[[#This Row],[Power (kW)]]*1000</f>
        <v>9056.8709073628015</v>
      </c>
      <c r="AC1307">
        <f>(Table1[[#This Row],[Power (kW)]]*1000)*D1307</f>
        <v>2508753.2413394959</v>
      </c>
      <c r="AD1307" s="25">
        <f t="shared" si="230"/>
        <v>0</v>
      </c>
      <c r="AE1307" s="25">
        <f t="shared" si="231"/>
        <v>9056.8709073628015</v>
      </c>
      <c r="AF1307" s="25">
        <f>SUM($AD$8:AD1307)</f>
        <v>1172668.3818457772</v>
      </c>
      <c r="AG1307" s="25">
        <f>SUM($AE$8:AE1307)</f>
        <v>5077178.6663030814</v>
      </c>
      <c r="AH1307" s="25"/>
      <c r="AI1307" s="39">
        <f>SUM($AD$1031:AD1307)</f>
        <v>215722.45754621783</v>
      </c>
      <c r="AJ1307" s="39">
        <f>SUM($AE$1031:AE1307)</f>
        <v>2336173.4400094678</v>
      </c>
      <c r="AK1307" s="39">
        <f t="shared" si="232"/>
        <v>151005.72028235247</v>
      </c>
    </row>
    <row r="1308" spans="2:37" x14ac:dyDescent="0.3">
      <c r="B1308" s="6" t="s">
        <v>53</v>
      </c>
      <c r="C1308" s="6">
        <v>1300</v>
      </c>
      <c r="D1308" s="6">
        <v>278</v>
      </c>
      <c r="E1308" s="12">
        <v>74.900000000000006</v>
      </c>
      <c r="F1308" s="17">
        <f t="shared" si="233"/>
        <v>6.9444444444444448E-2</v>
      </c>
      <c r="G1308" s="17">
        <f t="shared" si="234"/>
        <v>0.25</v>
      </c>
      <c r="S1308">
        <f t="shared" si="224"/>
        <v>0</v>
      </c>
      <c r="T1308">
        <f t="shared" si="225"/>
        <v>74.900000000000006</v>
      </c>
      <c r="U1308">
        <f t="shared" si="226"/>
        <v>20.805555555555557</v>
      </c>
      <c r="W1308">
        <f t="shared" si="227"/>
        <v>68.75</v>
      </c>
      <c r="X1308">
        <f t="shared" si="228"/>
        <v>135.9666</v>
      </c>
      <c r="Y1308">
        <f t="shared" si="229"/>
        <v>234.21667199986328</v>
      </c>
      <c r="Z1308">
        <f>Table1[[#This Row],[Accel (N)]]+Table1[[#This Row],[RR (N)]]+Table1[[#This Row],[Aero Drag (N)]]</f>
        <v>438.93327199986328</v>
      </c>
      <c r="AA1308">
        <f>Table1[[#This Row],[Total (N)]]*((E1308/3.6)/1000)</f>
        <v>9.1322505757749344</v>
      </c>
      <c r="AB1308">
        <f>Table1[[#This Row],[Power (kW)]]*1000</f>
        <v>9132.250575774935</v>
      </c>
      <c r="AC1308">
        <f>(Table1[[#This Row],[Power (kW)]]*1000)*D1308</f>
        <v>2538765.6600654321</v>
      </c>
      <c r="AD1308" s="25">
        <f t="shared" si="230"/>
        <v>0</v>
      </c>
      <c r="AE1308" s="25">
        <f t="shared" si="231"/>
        <v>9132.250575774935</v>
      </c>
      <c r="AF1308" s="25">
        <f>SUM($AD$8:AD1308)</f>
        <v>1172668.3818457772</v>
      </c>
      <c r="AG1308" s="25">
        <f>SUM($AE$8:AE1308)</f>
        <v>5086310.9168788567</v>
      </c>
      <c r="AH1308" s="25"/>
      <c r="AI1308" s="39">
        <f>SUM($AD$1031:AD1308)</f>
        <v>215722.45754621783</v>
      </c>
      <c r="AJ1308" s="39">
        <f>SUM($AE$1031:AE1308)</f>
        <v>2345305.6905852426</v>
      </c>
      <c r="AK1308" s="39">
        <f t="shared" si="232"/>
        <v>151005.72028235247</v>
      </c>
    </row>
    <row r="1309" spans="2:37" x14ac:dyDescent="0.3">
      <c r="B1309" s="6" t="s">
        <v>53</v>
      </c>
      <c r="C1309" s="6">
        <v>1301</v>
      </c>
      <c r="D1309" s="6">
        <v>279</v>
      </c>
      <c r="E1309" s="12">
        <v>75.099999999999994</v>
      </c>
      <c r="F1309" s="17">
        <f t="shared" si="233"/>
        <v>5.5555555555554373E-2</v>
      </c>
      <c r="G1309" s="17">
        <f t="shared" si="234"/>
        <v>0.19999999999999574</v>
      </c>
      <c r="S1309">
        <f t="shared" si="224"/>
        <v>0</v>
      </c>
      <c r="T1309">
        <f t="shared" si="225"/>
        <v>75.099999999999994</v>
      </c>
      <c r="U1309">
        <f t="shared" si="226"/>
        <v>20.861111111111111</v>
      </c>
      <c r="W1309">
        <f t="shared" si="227"/>
        <v>54.999999999998828</v>
      </c>
      <c r="X1309">
        <f t="shared" si="228"/>
        <v>135.9666</v>
      </c>
      <c r="Y1309">
        <f t="shared" si="229"/>
        <v>235.46916533944656</v>
      </c>
      <c r="Z1309">
        <f>Table1[[#This Row],[Accel (N)]]+Table1[[#This Row],[RR (N)]]+Table1[[#This Row],[Aero Drag (N)]]</f>
        <v>426.43576533944542</v>
      </c>
      <c r="AA1309">
        <f>Table1[[#This Row],[Total (N)]]*((E1309/3.6)/1000)</f>
        <v>8.8959238824978755</v>
      </c>
      <c r="AB1309">
        <f>Table1[[#This Row],[Power (kW)]]*1000</f>
        <v>8895.9238824978747</v>
      </c>
      <c r="AC1309">
        <f>(Table1[[#This Row],[Power (kW)]]*1000)*D1309</f>
        <v>2481962.7632169072</v>
      </c>
      <c r="AD1309" s="25">
        <f t="shared" si="230"/>
        <v>0</v>
      </c>
      <c r="AE1309" s="25">
        <f t="shared" si="231"/>
        <v>8895.9238824978747</v>
      </c>
      <c r="AF1309" s="25">
        <f>SUM($AD$8:AD1309)</f>
        <v>1172668.3818457772</v>
      </c>
      <c r="AG1309" s="25">
        <f>SUM($AE$8:AE1309)</f>
        <v>5095206.8407613542</v>
      </c>
      <c r="AH1309" s="25"/>
      <c r="AI1309" s="39">
        <f>SUM($AD$1031:AD1309)</f>
        <v>215722.45754621783</v>
      </c>
      <c r="AJ1309" s="39">
        <f>SUM($AE$1031:AE1309)</f>
        <v>2354201.6144677405</v>
      </c>
      <c r="AK1309" s="39">
        <f t="shared" si="232"/>
        <v>151005.72028235247</v>
      </c>
    </row>
    <row r="1310" spans="2:37" x14ac:dyDescent="0.3">
      <c r="B1310" s="6" t="s">
        <v>53</v>
      </c>
      <c r="C1310" s="6">
        <v>1302</v>
      </c>
      <c r="D1310" s="6">
        <v>280</v>
      </c>
      <c r="E1310" s="12">
        <v>75.3</v>
      </c>
      <c r="F1310" s="17">
        <f t="shared" si="233"/>
        <v>5.5555555555556344E-2</v>
      </c>
      <c r="G1310" s="17">
        <f t="shared" si="234"/>
        <v>0.20000000000000284</v>
      </c>
      <c r="S1310">
        <f t="shared" si="224"/>
        <v>0</v>
      </c>
      <c r="T1310">
        <f t="shared" si="225"/>
        <v>75.3</v>
      </c>
      <c r="U1310">
        <f t="shared" si="226"/>
        <v>20.916666666666664</v>
      </c>
      <c r="W1310">
        <f t="shared" si="227"/>
        <v>55.000000000000782</v>
      </c>
      <c r="X1310">
        <f t="shared" si="228"/>
        <v>135.9666</v>
      </c>
      <c r="Y1310">
        <f t="shared" si="229"/>
        <v>236.72499866126873</v>
      </c>
      <c r="Z1310">
        <f>Table1[[#This Row],[Accel (N)]]+Table1[[#This Row],[RR (N)]]+Table1[[#This Row],[Aero Drag (N)]]</f>
        <v>427.6915986612695</v>
      </c>
      <c r="AA1310">
        <f>Table1[[#This Row],[Total (N)]]*((E1310/3.6)/1000)</f>
        <v>8.945882605331553</v>
      </c>
      <c r="AB1310">
        <f>Table1[[#This Row],[Power (kW)]]*1000</f>
        <v>8945.8826053315533</v>
      </c>
      <c r="AC1310">
        <f>(Table1[[#This Row],[Power (kW)]]*1000)*D1310</f>
        <v>2504847.1294928351</v>
      </c>
      <c r="AD1310" s="25">
        <f t="shared" si="230"/>
        <v>0</v>
      </c>
      <c r="AE1310" s="25">
        <f t="shared" si="231"/>
        <v>8945.8826053315533</v>
      </c>
      <c r="AF1310" s="25">
        <f>SUM($AD$8:AD1310)</f>
        <v>1172668.3818457772</v>
      </c>
      <c r="AG1310" s="25">
        <f>SUM($AE$8:AE1310)</f>
        <v>5104152.7233666861</v>
      </c>
      <c r="AH1310" s="25"/>
      <c r="AI1310" s="39">
        <f>SUM($AD$1031:AD1310)</f>
        <v>215722.45754621783</v>
      </c>
      <c r="AJ1310" s="39">
        <f>SUM($AE$1031:AE1310)</f>
        <v>2363147.497073072</v>
      </c>
      <c r="AK1310" s="39">
        <f t="shared" si="232"/>
        <v>151005.72028235247</v>
      </c>
    </row>
    <row r="1311" spans="2:37" x14ac:dyDescent="0.3">
      <c r="B1311" s="6" t="s">
        <v>53</v>
      </c>
      <c r="C1311" s="6">
        <v>1303</v>
      </c>
      <c r="D1311" s="6">
        <v>281</v>
      </c>
      <c r="E1311" s="12">
        <v>75.5</v>
      </c>
      <c r="F1311" s="17">
        <f t="shared" si="233"/>
        <v>6.9444444444444448E-2</v>
      </c>
      <c r="G1311" s="17">
        <f t="shared" si="234"/>
        <v>0.25</v>
      </c>
      <c r="S1311">
        <f t="shared" si="224"/>
        <v>0</v>
      </c>
      <c r="T1311">
        <f t="shared" si="225"/>
        <v>75.5</v>
      </c>
      <c r="U1311">
        <f t="shared" si="226"/>
        <v>20.972222222222221</v>
      </c>
      <c r="W1311">
        <f t="shared" si="227"/>
        <v>68.75</v>
      </c>
      <c r="X1311">
        <f t="shared" si="228"/>
        <v>135.9666</v>
      </c>
      <c r="Y1311">
        <f t="shared" si="229"/>
        <v>237.98417196532989</v>
      </c>
      <c r="Z1311">
        <f>Table1[[#This Row],[Accel (N)]]+Table1[[#This Row],[RR (N)]]+Table1[[#This Row],[Aero Drag (N)]]</f>
        <v>442.70077196532986</v>
      </c>
      <c r="AA1311">
        <f>Table1[[#This Row],[Total (N)]]*((E1311/3.6)/1000)</f>
        <v>9.2844189676062232</v>
      </c>
      <c r="AB1311">
        <f>Table1[[#This Row],[Power (kW)]]*1000</f>
        <v>9284.4189676062233</v>
      </c>
      <c r="AC1311">
        <f>(Table1[[#This Row],[Power (kW)]]*1000)*D1311</f>
        <v>2608921.7298973487</v>
      </c>
      <c r="AD1311" s="25">
        <f t="shared" si="230"/>
        <v>0</v>
      </c>
      <c r="AE1311" s="25">
        <f t="shared" si="231"/>
        <v>9284.4189676062233</v>
      </c>
      <c r="AF1311" s="25">
        <f>SUM($AD$8:AD1311)</f>
        <v>1172668.3818457772</v>
      </c>
      <c r="AG1311" s="25">
        <f>SUM($AE$8:AE1311)</f>
        <v>5113437.1423342926</v>
      </c>
      <c r="AH1311" s="25"/>
      <c r="AI1311" s="39">
        <f>SUM($AD$1031:AD1311)</f>
        <v>215722.45754621783</v>
      </c>
      <c r="AJ1311" s="39">
        <f>SUM($AE$1031:AE1311)</f>
        <v>2372431.916040678</v>
      </c>
      <c r="AK1311" s="39">
        <f t="shared" si="232"/>
        <v>151005.72028235247</v>
      </c>
    </row>
    <row r="1312" spans="2:37" x14ac:dyDescent="0.3">
      <c r="B1312" s="6" t="s">
        <v>53</v>
      </c>
      <c r="C1312" s="6">
        <v>1304</v>
      </c>
      <c r="D1312" s="6">
        <v>282</v>
      </c>
      <c r="E1312" s="12">
        <v>75.8</v>
      </c>
      <c r="F1312" s="17">
        <f t="shared" si="233"/>
        <v>5.5555555555556344E-2</v>
      </c>
      <c r="G1312" s="17">
        <f t="shared" si="234"/>
        <v>0.20000000000000284</v>
      </c>
      <c r="S1312">
        <f t="shared" si="224"/>
        <v>0</v>
      </c>
      <c r="T1312">
        <f t="shared" si="225"/>
        <v>75.8</v>
      </c>
      <c r="U1312">
        <f t="shared" si="226"/>
        <v>21.055555555555554</v>
      </c>
      <c r="W1312">
        <f t="shared" si="227"/>
        <v>55.000000000000782</v>
      </c>
      <c r="X1312">
        <f t="shared" si="228"/>
        <v>135.9666</v>
      </c>
      <c r="Y1312">
        <f t="shared" si="229"/>
        <v>239.87919438811943</v>
      </c>
      <c r="Z1312">
        <f>Table1[[#This Row],[Accel (N)]]+Table1[[#This Row],[RR (N)]]+Table1[[#This Row],[Aero Drag (N)]]</f>
        <v>430.84579438812023</v>
      </c>
      <c r="AA1312">
        <f>Table1[[#This Row],[Total (N)]]*((E1312/3.6)/1000)</f>
        <v>9.0716975596165295</v>
      </c>
      <c r="AB1312">
        <f>Table1[[#This Row],[Power (kW)]]*1000</f>
        <v>9071.6975596165303</v>
      </c>
      <c r="AC1312">
        <f>(Table1[[#This Row],[Power (kW)]]*1000)*D1312</f>
        <v>2558218.7118118615</v>
      </c>
      <c r="AD1312" s="25">
        <f t="shared" si="230"/>
        <v>0</v>
      </c>
      <c r="AE1312" s="25">
        <f t="shared" si="231"/>
        <v>9071.6975596165303</v>
      </c>
      <c r="AF1312" s="25">
        <f>SUM($AD$8:AD1312)</f>
        <v>1172668.3818457772</v>
      </c>
      <c r="AG1312" s="25">
        <f>SUM($AE$8:AE1312)</f>
        <v>5122508.8398939092</v>
      </c>
      <c r="AH1312" s="25"/>
      <c r="AI1312" s="39">
        <f>SUM($AD$1031:AD1312)</f>
        <v>215722.45754621783</v>
      </c>
      <c r="AJ1312" s="39">
        <f>SUM($AE$1031:AE1312)</f>
        <v>2381503.6136002946</v>
      </c>
      <c r="AK1312" s="39">
        <f t="shared" si="232"/>
        <v>151005.72028235247</v>
      </c>
    </row>
    <row r="1313" spans="2:37" x14ac:dyDescent="0.3">
      <c r="B1313" s="6" t="s">
        <v>53</v>
      </c>
      <c r="C1313" s="6">
        <v>1305</v>
      </c>
      <c r="D1313" s="6">
        <v>283</v>
      </c>
      <c r="E1313" s="12">
        <v>75.900000000000006</v>
      </c>
      <c r="F1313" s="17">
        <f t="shared" si="233"/>
        <v>2.7777777777778172E-2</v>
      </c>
      <c r="G1313" s="17">
        <f t="shared" si="234"/>
        <v>0.10000000000000142</v>
      </c>
      <c r="S1313">
        <f t="shared" si="224"/>
        <v>0</v>
      </c>
      <c r="T1313">
        <f t="shared" si="225"/>
        <v>75.900000000000006</v>
      </c>
      <c r="U1313">
        <f t="shared" si="226"/>
        <v>21.083333333333336</v>
      </c>
      <c r="W1313">
        <f t="shared" si="227"/>
        <v>27.500000000000391</v>
      </c>
      <c r="X1313">
        <f t="shared" si="228"/>
        <v>135.9666</v>
      </c>
      <c r="Y1313">
        <f t="shared" si="229"/>
        <v>240.51253852016885</v>
      </c>
      <c r="Z1313">
        <f>Table1[[#This Row],[Accel (N)]]+Table1[[#This Row],[RR (N)]]+Table1[[#This Row],[Aero Drag (N)]]</f>
        <v>403.97913852016927</v>
      </c>
      <c r="AA1313">
        <f>Table1[[#This Row],[Total (N)]]*((E1313/3.6)/1000)</f>
        <v>8.5172268371335704</v>
      </c>
      <c r="AB1313">
        <f>Table1[[#This Row],[Power (kW)]]*1000</f>
        <v>8517.2268371335704</v>
      </c>
      <c r="AC1313">
        <f>(Table1[[#This Row],[Power (kW)]]*1000)*D1313</f>
        <v>2410375.1949088005</v>
      </c>
      <c r="AD1313" s="25">
        <f t="shared" si="230"/>
        <v>0</v>
      </c>
      <c r="AE1313" s="25">
        <f t="shared" si="231"/>
        <v>8517.2268371335704</v>
      </c>
      <c r="AF1313" s="25">
        <f>SUM($AD$8:AD1313)</f>
        <v>1172668.3818457772</v>
      </c>
      <c r="AG1313" s="25">
        <f>SUM($AE$8:AE1313)</f>
        <v>5131026.0667310432</v>
      </c>
      <c r="AH1313" s="25"/>
      <c r="AI1313" s="39">
        <f>SUM($AD$1031:AD1313)</f>
        <v>215722.45754621783</v>
      </c>
      <c r="AJ1313" s="39">
        <f>SUM($AE$1031:AE1313)</f>
        <v>2390020.8404374281</v>
      </c>
      <c r="AK1313" s="39">
        <f t="shared" si="232"/>
        <v>151005.72028235247</v>
      </c>
    </row>
    <row r="1314" spans="2:37" x14ac:dyDescent="0.3">
      <c r="B1314" s="6" t="s">
        <v>53</v>
      </c>
      <c r="C1314" s="6">
        <v>1306</v>
      </c>
      <c r="D1314" s="6">
        <v>284</v>
      </c>
      <c r="E1314" s="12">
        <v>76</v>
      </c>
      <c r="F1314" s="17">
        <f t="shared" si="233"/>
        <v>1.3888888888888099E-2</v>
      </c>
      <c r="G1314" s="17">
        <f t="shared" si="234"/>
        <v>4.9999999999997158E-2</v>
      </c>
      <c r="S1314">
        <f t="shared" si="224"/>
        <v>0</v>
      </c>
      <c r="T1314">
        <f t="shared" si="225"/>
        <v>76</v>
      </c>
      <c r="U1314">
        <f t="shared" si="226"/>
        <v>21.111111111111111</v>
      </c>
      <c r="W1314">
        <f t="shared" si="227"/>
        <v>13.749999999999218</v>
      </c>
      <c r="X1314">
        <f t="shared" si="228"/>
        <v>135.9666</v>
      </c>
      <c r="Y1314">
        <f t="shared" si="229"/>
        <v>241.14671764777779</v>
      </c>
      <c r="Z1314">
        <f>Table1[[#This Row],[Accel (N)]]+Table1[[#This Row],[RR (N)]]+Table1[[#This Row],[Aero Drag (N)]]</f>
        <v>390.86331764777702</v>
      </c>
      <c r="AA1314">
        <f>Table1[[#This Row],[Total (N)]]*((E1314/3.6)/1000)</f>
        <v>8.2515589281197368</v>
      </c>
      <c r="AB1314">
        <f>Table1[[#This Row],[Power (kW)]]*1000</f>
        <v>8251.5589281197372</v>
      </c>
      <c r="AC1314">
        <f>(Table1[[#This Row],[Power (kW)]]*1000)*D1314</f>
        <v>2343442.7355860053</v>
      </c>
      <c r="AD1314" s="25">
        <f t="shared" si="230"/>
        <v>0</v>
      </c>
      <c r="AE1314" s="25">
        <f t="shared" si="231"/>
        <v>8251.5589281197372</v>
      </c>
      <c r="AF1314" s="25">
        <f>SUM($AD$8:AD1314)</f>
        <v>1172668.3818457772</v>
      </c>
      <c r="AG1314" s="25">
        <f>SUM($AE$8:AE1314)</f>
        <v>5139277.6256591631</v>
      </c>
      <c r="AH1314" s="25"/>
      <c r="AI1314" s="39">
        <f>SUM($AD$1031:AD1314)</f>
        <v>215722.45754621783</v>
      </c>
      <c r="AJ1314" s="39">
        <f>SUM($AE$1031:AE1314)</f>
        <v>2398272.399365548</v>
      </c>
      <c r="AK1314" s="39">
        <f t="shared" si="232"/>
        <v>151005.72028235247</v>
      </c>
    </row>
    <row r="1315" spans="2:37" x14ac:dyDescent="0.3">
      <c r="B1315" s="6" t="s">
        <v>53</v>
      </c>
      <c r="C1315" s="6">
        <v>1307</v>
      </c>
      <c r="D1315" s="6">
        <v>285</v>
      </c>
      <c r="E1315" s="12">
        <v>76</v>
      </c>
      <c r="F1315" s="17">
        <f t="shared" si="233"/>
        <v>0</v>
      </c>
      <c r="G1315" s="17">
        <f t="shared" si="234"/>
        <v>0</v>
      </c>
      <c r="S1315">
        <f t="shared" si="224"/>
        <v>0</v>
      </c>
      <c r="T1315">
        <f t="shared" si="225"/>
        <v>76</v>
      </c>
      <c r="U1315">
        <f t="shared" si="226"/>
        <v>21.111111111111111</v>
      </c>
      <c r="W1315">
        <f t="shared" si="227"/>
        <v>0</v>
      </c>
      <c r="X1315">
        <f t="shared" si="228"/>
        <v>135.9666</v>
      </c>
      <c r="Y1315">
        <f t="shared" si="229"/>
        <v>241.14671764777779</v>
      </c>
      <c r="Z1315">
        <f>Table1[[#This Row],[Accel (N)]]+Table1[[#This Row],[RR (N)]]+Table1[[#This Row],[Aero Drag (N)]]</f>
        <v>377.11331764777776</v>
      </c>
      <c r="AA1315">
        <f>Table1[[#This Row],[Total (N)]]*((E1315/3.6)/1000)</f>
        <v>7.9612811503419749</v>
      </c>
      <c r="AB1315">
        <f>Table1[[#This Row],[Power (kW)]]*1000</f>
        <v>7961.2811503419753</v>
      </c>
      <c r="AC1315">
        <f>(Table1[[#This Row],[Power (kW)]]*1000)*D1315</f>
        <v>2268965.1278474629</v>
      </c>
      <c r="AD1315" s="25">
        <f t="shared" si="230"/>
        <v>0</v>
      </c>
      <c r="AE1315" s="25">
        <f t="shared" si="231"/>
        <v>7961.2811503419753</v>
      </c>
      <c r="AF1315" s="25">
        <f>SUM($AD$8:AD1315)</f>
        <v>1172668.3818457772</v>
      </c>
      <c r="AG1315" s="25">
        <f>SUM($AE$8:AE1315)</f>
        <v>5147238.9068095051</v>
      </c>
      <c r="AH1315" s="25"/>
      <c r="AI1315" s="39">
        <f>SUM($AD$1031:AD1315)</f>
        <v>215722.45754621783</v>
      </c>
      <c r="AJ1315" s="39">
        <f>SUM($AE$1031:AE1315)</f>
        <v>2406233.68051589</v>
      </c>
      <c r="AK1315" s="39">
        <f t="shared" si="232"/>
        <v>151005.72028235247</v>
      </c>
    </row>
    <row r="1316" spans="2:37" x14ac:dyDescent="0.3">
      <c r="B1316" s="6" t="s">
        <v>53</v>
      </c>
      <c r="C1316" s="6">
        <v>1308</v>
      </c>
      <c r="D1316" s="6">
        <v>286</v>
      </c>
      <c r="E1316" s="12">
        <v>76</v>
      </c>
      <c r="F1316" s="17">
        <f t="shared" si="233"/>
        <v>-1.3888888888888099E-2</v>
      </c>
      <c r="G1316" s="17">
        <f t="shared" si="234"/>
        <v>-4.9999999999997158E-2</v>
      </c>
      <c r="S1316">
        <f t="shared" si="224"/>
        <v>0</v>
      </c>
      <c r="T1316">
        <f t="shared" si="225"/>
        <v>76</v>
      </c>
      <c r="U1316">
        <f t="shared" si="226"/>
        <v>21.111111111111111</v>
      </c>
      <c r="W1316">
        <f t="shared" si="227"/>
        <v>-13.749999999999218</v>
      </c>
      <c r="X1316">
        <f t="shared" si="228"/>
        <v>135.9666</v>
      </c>
      <c r="Y1316">
        <f t="shared" si="229"/>
        <v>241.14671764777779</v>
      </c>
      <c r="Z1316">
        <f>Table1[[#This Row],[Accel (N)]]+Table1[[#This Row],[RR (N)]]+Table1[[#This Row],[Aero Drag (N)]]</f>
        <v>363.36331764777856</v>
      </c>
      <c r="AA1316">
        <f>Table1[[#This Row],[Total (N)]]*((E1316/3.6)/1000)</f>
        <v>7.6710033725642139</v>
      </c>
      <c r="AB1316">
        <f>Table1[[#This Row],[Power (kW)]]*1000</f>
        <v>7671.0033725642143</v>
      </c>
      <c r="AC1316">
        <f>(Table1[[#This Row],[Power (kW)]]*1000)*D1316</f>
        <v>2193906.9645533655</v>
      </c>
      <c r="AD1316" s="25">
        <f t="shared" si="230"/>
        <v>0</v>
      </c>
      <c r="AE1316" s="25">
        <f t="shared" si="231"/>
        <v>7671.0033725642143</v>
      </c>
      <c r="AF1316" s="25">
        <f>SUM($AD$8:AD1316)</f>
        <v>1172668.3818457772</v>
      </c>
      <c r="AG1316" s="25">
        <f>SUM($AE$8:AE1316)</f>
        <v>5154909.9101820691</v>
      </c>
      <c r="AH1316" s="25"/>
      <c r="AI1316" s="39">
        <f>SUM($AD$1031:AD1316)</f>
        <v>215722.45754621783</v>
      </c>
      <c r="AJ1316" s="39">
        <f>SUM($AE$1031:AE1316)</f>
        <v>2413904.6838884545</v>
      </c>
      <c r="AK1316" s="39">
        <f t="shared" si="232"/>
        <v>151005.72028235247</v>
      </c>
    </row>
    <row r="1317" spans="2:37" x14ac:dyDescent="0.3">
      <c r="B1317" s="6" t="s">
        <v>53</v>
      </c>
      <c r="C1317" s="6">
        <v>1309</v>
      </c>
      <c r="D1317" s="6">
        <v>287</v>
      </c>
      <c r="E1317" s="12">
        <v>75.900000000000006</v>
      </c>
      <c r="F1317" s="17">
        <f t="shared" si="233"/>
        <v>-1.3888888888888099E-2</v>
      </c>
      <c r="G1317" s="17">
        <f t="shared" si="234"/>
        <v>-4.9999999999997158E-2</v>
      </c>
      <c r="S1317">
        <f t="shared" si="224"/>
        <v>0</v>
      </c>
      <c r="T1317">
        <f t="shared" si="225"/>
        <v>75.900000000000006</v>
      </c>
      <c r="U1317">
        <f t="shared" si="226"/>
        <v>21.083333333333336</v>
      </c>
      <c r="W1317">
        <f t="shared" si="227"/>
        <v>-13.749999999999218</v>
      </c>
      <c r="X1317">
        <f t="shared" si="228"/>
        <v>135.9666</v>
      </c>
      <c r="Y1317">
        <f t="shared" si="229"/>
        <v>240.51253852016885</v>
      </c>
      <c r="Z1317">
        <f>Table1[[#This Row],[Accel (N)]]+Table1[[#This Row],[RR (N)]]+Table1[[#This Row],[Aero Drag (N)]]</f>
        <v>362.72913852016961</v>
      </c>
      <c r="AA1317">
        <f>Table1[[#This Row],[Total (N)]]*((E1317/3.6)/1000)</f>
        <v>7.6475393371335771</v>
      </c>
      <c r="AB1317">
        <f>Table1[[#This Row],[Power (kW)]]*1000</f>
        <v>7647.5393371335767</v>
      </c>
      <c r="AC1317">
        <f>(Table1[[#This Row],[Power (kW)]]*1000)*D1317</f>
        <v>2194843.7897573365</v>
      </c>
      <c r="AD1317" s="25">
        <f t="shared" si="230"/>
        <v>0</v>
      </c>
      <c r="AE1317" s="25">
        <f t="shared" si="231"/>
        <v>7647.5393371335767</v>
      </c>
      <c r="AF1317" s="25">
        <f>SUM($AD$8:AD1317)</f>
        <v>1172668.3818457772</v>
      </c>
      <c r="AG1317" s="25">
        <f>SUM($AE$8:AE1317)</f>
        <v>5162557.449519203</v>
      </c>
      <c r="AH1317" s="25"/>
      <c r="AI1317" s="39">
        <f>SUM($AD$1031:AD1317)</f>
        <v>215722.45754621783</v>
      </c>
      <c r="AJ1317" s="39">
        <f>SUM($AE$1031:AE1317)</f>
        <v>2421552.223225588</v>
      </c>
      <c r="AK1317" s="39">
        <f t="shared" si="232"/>
        <v>151005.72028235247</v>
      </c>
    </row>
    <row r="1318" spans="2:37" x14ac:dyDescent="0.3">
      <c r="B1318" s="6" t="s">
        <v>53</v>
      </c>
      <c r="C1318" s="6">
        <v>1310</v>
      </c>
      <c r="D1318" s="6">
        <v>288</v>
      </c>
      <c r="E1318" s="12">
        <v>75.900000000000006</v>
      </c>
      <c r="F1318" s="17">
        <f t="shared" si="233"/>
        <v>-1.3888888888890073E-2</v>
      </c>
      <c r="G1318" s="17">
        <f t="shared" si="234"/>
        <v>-5.0000000000004263E-2</v>
      </c>
      <c r="S1318">
        <f t="shared" si="224"/>
        <v>0</v>
      </c>
      <c r="T1318">
        <f t="shared" si="225"/>
        <v>75.900000000000006</v>
      </c>
      <c r="U1318">
        <f t="shared" si="226"/>
        <v>21.083333333333336</v>
      </c>
      <c r="W1318">
        <f t="shared" si="227"/>
        <v>-13.750000000001172</v>
      </c>
      <c r="X1318">
        <f t="shared" si="228"/>
        <v>135.9666</v>
      </c>
      <c r="Y1318">
        <f t="shared" si="229"/>
        <v>240.51253852016885</v>
      </c>
      <c r="Z1318">
        <f>Table1[[#This Row],[Accel (N)]]+Table1[[#This Row],[RR (N)]]+Table1[[#This Row],[Aero Drag (N)]]</f>
        <v>362.72913852016768</v>
      </c>
      <c r="AA1318">
        <f>Table1[[#This Row],[Total (N)]]*((E1318/3.6)/1000)</f>
        <v>7.6475393371335363</v>
      </c>
      <c r="AB1318">
        <f>Table1[[#This Row],[Power (kW)]]*1000</f>
        <v>7647.5393371335367</v>
      </c>
      <c r="AC1318">
        <f>(Table1[[#This Row],[Power (kW)]]*1000)*D1318</f>
        <v>2202491.3290944584</v>
      </c>
      <c r="AD1318" s="25">
        <f t="shared" si="230"/>
        <v>0</v>
      </c>
      <c r="AE1318" s="25">
        <f t="shared" si="231"/>
        <v>7647.5393371335367</v>
      </c>
      <c r="AF1318" s="25">
        <f>SUM($AD$8:AD1318)</f>
        <v>1172668.3818457772</v>
      </c>
      <c r="AG1318" s="25">
        <f>SUM($AE$8:AE1318)</f>
        <v>5170204.988856337</v>
      </c>
      <c r="AH1318" s="25"/>
      <c r="AI1318" s="39">
        <f>SUM($AD$1031:AD1318)</f>
        <v>215722.45754621783</v>
      </c>
      <c r="AJ1318" s="39">
        <f>SUM($AE$1031:AE1318)</f>
        <v>2429199.7625627215</v>
      </c>
      <c r="AK1318" s="39">
        <f t="shared" si="232"/>
        <v>151005.72028235247</v>
      </c>
    </row>
    <row r="1319" spans="2:37" x14ac:dyDescent="0.3">
      <c r="B1319" s="6" t="s">
        <v>53</v>
      </c>
      <c r="C1319" s="6">
        <v>1311</v>
      </c>
      <c r="D1319" s="6">
        <v>289</v>
      </c>
      <c r="E1319" s="12">
        <v>75.8</v>
      </c>
      <c r="F1319" s="17">
        <f t="shared" si="233"/>
        <v>-2.7777777777778172E-2</v>
      </c>
      <c r="G1319" s="17">
        <f t="shared" si="234"/>
        <v>-0.10000000000000142</v>
      </c>
      <c r="S1319">
        <f t="shared" si="224"/>
        <v>0</v>
      </c>
      <c r="T1319">
        <f t="shared" si="225"/>
        <v>75.8</v>
      </c>
      <c r="U1319">
        <f t="shared" si="226"/>
        <v>21.055555555555554</v>
      </c>
      <c r="W1319">
        <f t="shared" si="227"/>
        <v>-27.500000000000391</v>
      </c>
      <c r="X1319">
        <f t="shared" si="228"/>
        <v>135.9666</v>
      </c>
      <c r="Y1319">
        <f t="shared" si="229"/>
        <v>239.87919438811943</v>
      </c>
      <c r="Z1319">
        <f>Table1[[#This Row],[Accel (N)]]+Table1[[#This Row],[RR (N)]]+Table1[[#This Row],[Aero Drag (N)]]</f>
        <v>348.34579438811903</v>
      </c>
      <c r="AA1319">
        <f>Table1[[#This Row],[Total (N)]]*((E1319/3.6)/1000)</f>
        <v>7.3346142262831719</v>
      </c>
      <c r="AB1319">
        <f>Table1[[#This Row],[Power (kW)]]*1000</f>
        <v>7334.6142262831718</v>
      </c>
      <c r="AC1319">
        <f>(Table1[[#This Row],[Power (kW)]]*1000)*D1319</f>
        <v>2119703.5113958367</v>
      </c>
      <c r="AD1319" s="25">
        <f t="shared" si="230"/>
        <v>0</v>
      </c>
      <c r="AE1319" s="25">
        <f t="shared" si="231"/>
        <v>7334.6142262831718</v>
      </c>
      <c r="AF1319" s="25">
        <f>SUM($AD$8:AD1319)</f>
        <v>1172668.3818457772</v>
      </c>
      <c r="AG1319" s="25">
        <f>SUM($AE$8:AE1319)</f>
        <v>5177539.6030826205</v>
      </c>
      <c r="AH1319" s="25"/>
      <c r="AI1319" s="39">
        <f>SUM($AD$1031:AD1319)</f>
        <v>215722.45754621783</v>
      </c>
      <c r="AJ1319" s="39">
        <f>SUM($AE$1031:AE1319)</f>
        <v>2436534.3767890045</v>
      </c>
      <c r="AK1319" s="39">
        <f t="shared" si="232"/>
        <v>151005.72028235247</v>
      </c>
    </row>
    <row r="1320" spans="2:37" x14ac:dyDescent="0.3">
      <c r="B1320" s="6" t="s">
        <v>53</v>
      </c>
      <c r="C1320" s="6">
        <v>1312</v>
      </c>
      <c r="D1320" s="6">
        <v>290</v>
      </c>
      <c r="E1320" s="12">
        <v>75.7</v>
      </c>
      <c r="F1320" s="17">
        <f t="shared" si="233"/>
        <v>-4.1666666666666269E-2</v>
      </c>
      <c r="G1320" s="17">
        <f t="shared" si="234"/>
        <v>-0.14999999999999858</v>
      </c>
      <c r="S1320">
        <f t="shared" si="224"/>
        <v>0</v>
      </c>
      <c r="T1320">
        <f t="shared" si="225"/>
        <v>75.7</v>
      </c>
      <c r="U1320">
        <f t="shared" si="226"/>
        <v>21.027777777777779</v>
      </c>
      <c r="W1320">
        <f t="shared" si="227"/>
        <v>-41.249999999999609</v>
      </c>
      <c r="X1320">
        <f t="shared" si="228"/>
        <v>135.9666</v>
      </c>
      <c r="Y1320">
        <f t="shared" si="229"/>
        <v>239.24668525162991</v>
      </c>
      <c r="Z1320">
        <f>Table1[[#This Row],[Accel (N)]]+Table1[[#This Row],[RR (N)]]+Table1[[#This Row],[Aero Drag (N)]]</f>
        <v>333.96328525163028</v>
      </c>
      <c r="AA1320">
        <f>Table1[[#This Row],[Total (N)]]*((E1320/3.6)/1000)</f>
        <v>7.0225057482078919</v>
      </c>
      <c r="AB1320">
        <f>Table1[[#This Row],[Power (kW)]]*1000</f>
        <v>7022.5057482078919</v>
      </c>
      <c r="AC1320">
        <f>(Table1[[#This Row],[Power (kW)]]*1000)*D1320</f>
        <v>2036526.6669802887</v>
      </c>
      <c r="AD1320" s="25">
        <f t="shared" si="230"/>
        <v>0</v>
      </c>
      <c r="AE1320" s="25">
        <f t="shared" si="231"/>
        <v>7022.5057482078919</v>
      </c>
      <c r="AF1320" s="25">
        <f>SUM($AD$8:AD1320)</f>
        <v>1172668.3818457772</v>
      </c>
      <c r="AG1320" s="25">
        <f>SUM($AE$8:AE1320)</f>
        <v>5184562.1088308282</v>
      </c>
      <c r="AH1320" s="25"/>
      <c r="AI1320" s="39">
        <f>SUM($AD$1031:AD1320)</f>
        <v>215722.45754621783</v>
      </c>
      <c r="AJ1320" s="39">
        <f>SUM($AE$1031:AE1320)</f>
        <v>2443556.8825372122</v>
      </c>
      <c r="AK1320" s="39">
        <f t="shared" si="232"/>
        <v>151005.72028235247</v>
      </c>
    </row>
    <row r="1321" spans="2:37" x14ac:dyDescent="0.3">
      <c r="B1321" s="6" t="s">
        <v>53</v>
      </c>
      <c r="C1321" s="6">
        <v>1313</v>
      </c>
      <c r="D1321" s="6">
        <v>291</v>
      </c>
      <c r="E1321" s="12">
        <v>75.5</v>
      </c>
      <c r="F1321" s="17">
        <f t="shared" si="233"/>
        <v>-6.9444444444444448E-2</v>
      </c>
      <c r="G1321" s="17">
        <f t="shared" si="234"/>
        <v>-0.25</v>
      </c>
      <c r="S1321">
        <f t="shared" si="224"/>
        <v>0</v>
      </c>
      <c r="T1321">
        <f t="shared" si="225"/>
        <v>75.5</v>
      </c>
      <c r="U1321">
        <f t="shared" si="226"/>
        <v>20.972222222222221</v>
      </c>
      <c r="W1321">
        <f t="shared" si="227"/>
        <v>-68.75</v>
      </c>
      <c r="X1321">
        <f t="shared" si="228"/>
        <v>135.9666</v>
      </c>
      <c r="Y1321">
        <f t="shared" si="229"/>
        <v>237.98417196532989</v>
      </c>
      <c r="Z1321">
        <f>Table1[[#This Row],[Accel (N)]]+Table1[[#This Row],[RR (N)]]+Table1[[#This Row],[Aero Drag (N)]]</f>
        <v>305.20077196532986</v>
      </c>
      <c r="AA1321">
        <f>Table1[[#This Row],[Total (N)]]*((E1321/3.6)/1000)</f>
        <v>6.4007384120506678</v>
      </c>
      <c r="AB1321">
        <f>Table1[[#This Row],[Power (kW)]]*1000</f>
        <v>6400.7384120506676</v>
      </c>
      <c r="AC1321">
        <f>(Table1[[#This Row],[Power (kW)]]*1000)*D1321</f>
        <v>1862614.8779067444</v>
      </c>
      <c r="AD1321" s="25">
        <f t="shared" si="230"/>
        <v>0</v>
      </c>
      <c r="AE1321" s="25">
        <f t="shared" si="231"/>
        <v>6400.7384120506676</v>
      </c>
      <c r="AF1321" s="25">
        <f>SUM($AD$8:AD1321)</f>
        <v>1172668.3818457772</v>
      </c>
      <c r="AG1321" s="25">
        <f>SUM($AE$8:AE1321)</f>
        <v>5190962.8472428787</v>
      </c>
      <c r="AH1321" s="25"/>
      <c r="AI1321" s="39">
        <f>SUM($AD$1031:AD1321)</f>
        <v>215722.45754621783</v>
      </c>
      <c r="AJ1321" s="39">
        <f>SUM($AE$1031:AE1321)</f>
        <v>2449957.6209492628</v>
      </c>
      <c r="AK1321" s="39">
        <f t="shared" si="232"/>
        <v>151005.72028235247</v>
      </c>
    </row>
    <row r="1322" spans="2:37" x14ac:dyDescent="0.3">
      <c r="B1322" s="6" t="s">
        <v>53</v>
      </c>
      <c r="C1322" s="6">
        <v>1314</v>
      </c>
      <c r="D1322" s="6">
        <v>292</v>
      </c>
      <c r="E1322" s="12">
        <v>75.2</v>
      </c>
      <c r="F1322" s="17">
        <f t="shared" si="233"/>
        <v>-6.9444444444444448E-2</v>
      </c>
      <c r="G1322" s="17">
        <f t="shared" si="234"/>
        <v>-0.25</v>
      </c>
      <c r="S1322">
        <f t="shared" si="224"/>
        <v>0</v>
      </c>
      <c r="T1322">
        <f t="shared" si="225"/>
        <v>75.2</v>
      </c>
      <c r="U1322">
        <f t="shared" si="226"/>
        <v>20.888888888888889</v>
      </c>
      <c r="W1322">
        <f t="shared" si="227"/>
        <v>-68.75</v>
      </c>
      <c r="X1322">
        <f t="shared" si="228"/>
        <v>135.9666</v>
      </c>
      <c r="Y1322">
        <f t="shared" si="229"/>
        <v>236.0966645025778</v>
      </c>
      <c r="Z1322">
        <f>Table1[[#This Row],[Accel (N)]]+Table1[[#This Row],[RR (N)]]+Table1[[#This Row],[Aero Drag (N)]]</f>
        <v>303.31326450257779</v>
      </c>
      <c r="AA1322">
        <f>Table1[[#This Row],[Total (N)]]*((E1322/3.6)/1000)</f>
        <v>6.3358770807205147</v>
      </c>
      <c r="AB1322">
        <f>Table1[[#This Row],[Power (kW)]]*1000</f>
        <v>6335.8770807205146</v>
      </c>
      <c r="AC1322">
        <f>(Table1[[#This Row],[Power (kW)]]*1000)*D1322</f>
        <v>1850076.1075703902</v>
      </c>
      <c r="AD1322" s="25">
        <f t="shared" si="230"/>
        <v>0</v>
      </c>
      <c r="AE1322" s="25">
        <f t="shared" si="231"/>
        <v>6335.8770807205146</v>
      </c>
      <c r="AF1322" s="25">
        <f>SUM($AD$8:AD1322)</f>
        <v>1172668.3818457772</v>
      </c>
      <c r="AG1322" s="25">
        <f>SUM($AE$8:AE1322)</f>
        <v>5197298.7243235996</v>
      </c>
      <c r="AH1322" s="25"/>
      <c r="AI1322" s="39">
        <f>SUM($AD$1031:AD1322)</f>
        <v>215722.45754621783</v>
      </c>
      <c r="AJ1322" s="39">
        <f>SUM($AE$1031:AE1322)</f>
        <v>2456293.4980299831</v>
      </c>
      <c r="AK1322" s="39">
        <f t="shared" si="232"/>
        <v>151005.72028235247</v>
      </c>
    </row>
    <row r="1323" spans="2:37" x14ac:dyDescent="0.3">
      <c r="B1323" s="6" t="s">
        <v>53</v>
      </c>
      <c r="C1323" s="6">
        <v>1315</v>
      </c>
      <c r="D1323" s="6">
        <v>293</v>
      </c>
      <c r="E1323" s="12">
        <v>75</v>
      </c>
      <c r="F1323" s="17">
        <f t="shared" si="233"/>
        <v>-6.9444444444444448E-2</v>
      </c>
      <c r="G1323" s="17">
        <f t="shared" si="234"/>
        <v>-0.25</v>
      </c>
      <c r="S1323">
        <f t="shared" si="224"/>
        <v>0</v>
      </c>
      <c r="T1323">
        <f t="shared" si="225"/>
        <v>75</v>
      </c>
      <c r="U1323">
        <f t="shared" si="226"/>
        <v>20.833333333333332</v>
      </c>
      <c r="W1323">
        <f t="shared" si="227"/>
        <v>-68.75</v>
      </c>
      <c r="X1323">
        <f t="shared" si="228"/>
        <v>135.9666</v>
      </c>
      <c r="Y1323">
        <f t="shared" si="229"/>
        <v>234.842501171875</v>
      </c>
      <c r="Z1323">
        <f>Table1[[#This Row],[Accel (N)]]+Table1[[#This Row],[RR (N)]]+Table1[[#This Row],[Aero Drag (N)]]</f>
        <v>302.059101171875</v>
      </c>
      <c r="AA1323">
        <f>Table1[[#This Row],[Total (N)]]*((E1323/3.6)/1000)</f>
        <v>6.2928979410807289</v>
      </c>
      <c r="AB1323">
        <f>Table1[[#This Row],[Power (kW)]]*1000</f>
        <v>6292.8979410807287</v>
      </c>
      <c r="AC1323">
        <f>(Table1[[#This Row],[Power (kW)]]*1000)*D1323</f>
        <v>1843819.0967366535</v>
      </c>
      <c r="AD1323" s="25">
        <f t="shared" si="230"/>
        <v>0</v>
      </c>
      <c r="AE1323" s="25">
        <f t="shared" si="231"/>
        <v>6292.8979410807287</v>
      </c>
      <c r="AF1323" s="25">
        <f>SUM($AD$8:AD1323)</f>
        <v>1172668.3818457772</v>
      </c>
      <c r="AG1323" s="25">
        <f>SUM($AE$8:AE1323)</f>
        <v>5203591.6222646805</v>
      </c>
      <c r="AH1323" s="25"/>
      <c r="AI1323" s="39">
        <f>SUM($AD$1031:AD1323)</f>
        <v>215722.45754621783</v>
      </c>
      <c r="AJ1323" s="39">
        <f>SUM($AE$1031:AE1323)</f>
        <v>2462586.395971064</v>
      </c>
      <c r="AK1323" s="39">
        <f t="shared" si="232"/>
        <v>151005.72028235247</v>
      </c>
    </row>
    <row r="1324" spans="2:37" x14ac:dyDescent="0.3">
      <c r="B1324" s="6" t="s">
        <v>53</v>
      </c>
      <c r="C1324" s="6">
        <v>1316</v>
      </c>
      <c r="D1324" s="6">
        <v>294</v>
      </c>
      <c r="E1324" s="12">
        <v>74.7</v>
      </c>
      <c r="F1324" s="17">
        <f t="shared" si="233"/>
        <v>-0.12500000000000078</v>
      </c>
      <c r="G1324" s="17">
        <f t="shared" si="234"/>
        <v>-0.45000000000000284</v>
      </c>
      <c r="S1324">
        <f t="shared" si="224"/>
        <v>0</v>
      </c>
      <c r="T1324">
        <f t="shared" si="225"/>
        <v>74.7</v>
      </c>
      <c r="U1324">
        <f t="shared" si="226"/>
        <v>20.75</v>
      </c>
      <c r="W1324">
        <f t="shared" si="227"/>
        <v>-123.75000000000077</v>
      </c>
      <c r="X1324">
        <f t="shared" si="228"/>
        <v>135.9666</v>
      </c>
      <c r="Y1324">
        <f t="shared" si="229"/>
        <v>232.9675186425188</v>
      </c>
      <c r="Z1324">
        <f>Table1[[#This Row],[Accel (N)]]+Table1[[#This Row],[RR (N)]]+Table1[[#This Row],[Aero Drag (N)]]</f>
        <v>245.18411864251803</v>
      </c>
      <c r="AA1324">
        <f>Table1[[#This Row],[Total (N)]]*((E1324/3.6)/1000)</f>
        <v>5.0875704618322493</v>
      </c>
      <c r="AB1324">
        <f>Table1[[#This Row],[Power (kW)]]*1000</f>
        <v>5087.5704618322488</v>
      </c>
      <c r="AC1324">
        <f>(Table1[[#This Row],[Power (kW)]]*1000)*D1324</f>
        <v>1495745.7157786812</v>
      </c>
      <c r="AD1324" s="25">
        <f t="shared" si="230"/>
        <v>0</v>
      </c>
      <c r="AE1324" s="25">
        <f t="shared" si="231"/>
        <v>5087.5704618322488</v>
      </c>
      <c r="AF1324" s="25">
        <f>SUM($AD$8:AD1324)</f>
        <v>1172668.3818457772</v>
      </c>
      <c r="AG1324" s="25">
        <f>SUM($AE$8:AE1324)</f>
        <v>5208679.1927265124</v>
      </c>
      <c r="AH1324" s="25"/>
      <c r="AI1324" s="39">
        <f>SUM($AD$1031:AD1324)</f>
        <v>215722.45754621783</v>
      </c>
      <c r="AJ1324" s="39">
        <f>SUM($AE$1031:AE1324)</f>
        <v>2467673.9664328964</v>
      </c>
      <c r="AK1324" s="39">
        <f t="shared" si="232"/>
        <v>151005.72028235247</v>
      </c>
    </row>
    <row r="1325" spans="2:37" x14ac:dyDescent="0.3">
      <c r="B1325" s="6" t="s">
        <v>53</v>
      </c>
      <c r="C1325" s="6">
        <v>1317</v>
      </c>
      <c r="D1325" s="6">
        <v>295</v>
      </c>
      <c r="E1325" s="12">
        <v>74.099999999999994</v>
      </c>
      <c r="F1325" s="17">
        <f t="shared" si="233"/>
        <v>-0.1388888888888889</v>
      </c>
      <c r="G1325" s="17">
        <f t="shared" si="234"/>
        <v>-0.5</v>
      </c>
      <c r="S1325">
        <f t="shared" si="224"/>
        <v>0</v>
      </c>
      <c r="T1325">
        <f t="shared" si="225"/>
        <v>74.099999999999994</v>
      </c>
      <c r="U1325">
        <f t="shared" si="226"/>
        <v>20.583333333333332</v>
      </c>
      <c r="W1325">
        <f t="shared" si="227"/>
        <v>-137.5</v>
      </c>
      <c r="X1325">
        <f t="shared" si="228"/>
        <v>135.9666</v>
      </c>
      <c r="Y1325">
        <f t="shared" si="229"/>
        <v>229.24009846391877</v>
      </c>
      <c r="Z1325">
        <f>Table1[[#This Row],[Accel (N)]]+Table1[[#This Row],[RR (N)]]+Table1[[#This Row],[Aero Drag (N)]]</f>
        <v>227.70669846391877</v>
      </c>
      <c r="AA1325">
        <f>Table1[[#This Row],[Total (N)]]*((E1325/3.6)/1000)</f>
        <v>4.6869628767156613</v>
      </c>
      <c r="AB1325">
        <f>Table1[[#This Row],[Power (kW)]]*1000</f>
        <v>4686.962876715661</v>
      </c>
      <c r="AC1325">
        <f>(Table1[[#This Row],[Power (kW)]]*1000)*D1325</f>
        <v>1382654.04863112</v>
      </c>
      <c r="AD1325" s="25">
        <f t="shared" si="230"/>
        <v>0</v>
      </c>
      <c r="AE1325" s="25">
        <f t="shared" si="231"/>
        <v>4686.962876715661</v>
      </c>
      <c r="AF1325" s="25">
        <f>SUM($AD$8:AD1325)</f>
        <v>1172668.3818457772</v>
      </c>
      <c r="AG1325" s="25">
        <f>SUM($AE$8:AE1325)</f>
        <v>5213366.1556032281</v>
      </c>
      <c r="AH1325" s="25"/>
      <c r="AI1325" s="39">
        <f>SUM($AD$1031:AD1325)</f>
        <v>215722.45754621783</v>
      </c>
      <c r="AJ1325" s="39">
        <f>SUM($AE$1031:AE1325)</f>
        <v>2472360.9293096121</v>
      </c>
      <c r="AK1325" s="39">
        <f t="shared" si="232"/>
        <v>151005.72028235247</v>
      </c>
    </row>
    <row r="1326" spans="2:37" x14ac:dyDescent="0.3">
      <c r="B1326" s="6" t="s">
        <v>53</v>
      </c>
      <c r="C1326" s="6">
        <v>1318</v>
      </c>
      <c r="D1326" s="6">
        <v>296</v>
      </c>
      <c r="E1326" s="12">
        <v>73.7</v>
      </c>
      <c r="F1326" s="17">
        <f t="shared" si="233"/>
        <v>-0.11111111111111072</v>
      </c>
      <c r="G1326" s="17">
        <f t="shared" si="234"/>
        <v>-0.39999999999999858</v>
      </c>
      <c r="S1326">
        <f t="shared" si="224"/>
        <v>0</v>
      </c>
      <c r="T1326">
        <f t="shared" si="225"/>
        <v>73.7</v>
      </c>
      <c r="U1326">
        <f t="shared" si="226"/>
        <v>20.472222222222221</v>
      </c>
      <c r="W1326">
        <f t="shared" si="227"/>
        <v>-109.9999999999996</v>
      </c>
      <c r="X1326">
        <f t="shared" si="228"/>
        <v>135.9666</v>
      </c>
      <c r="Y1326">
        <f t="shared" si="229"/>
        <v>226.77185158937988</v>
      </c>
      <c r="Z1326">
        <f>Table1[[#This Row],[Accel (N)]]+Table1[[#This Row],[RR (N)]]+Table1[[#This Row],[Aero Drag (N)]]</f>
        <v>252.73845158938028</v>
      </c>
      <c r="AA1326">
        <f>Table1[[#This Row],[Total (N)]]*((E1326/3.6)/1000)</f>
        <v>5.1741177450381457</v>
      </c>
      <c r="AB1326">
        <f>Table1[[#This Row],[Power (kW)]]*1000</f>
        <v>5174.1177450381456</v>
      </c>
      <c r="AC1326">
        <f>(Table1[[#This Row],[Power (kW)]]*1000)*D1326</f>
        <v>1531538.8525312911</v>
      </c>
      <c r="AD1326" s="25">
        <f t="shared" si="230"/>
        <v>0</v>
      </c>
      <c r="AE1326" s="25">
        <f t="shared" si="231"/>
        <v>5174.1177450381456</v>
      </c>
      <c r="AF1326" s="25">
        <f>SUM($AD$8:AD1326)</f>
        <v>1172668.3818457772</v>
      </c>
      <c r="AG1326" s="25">
        <f>SUM($AE$8:AE1326)</f>
        <v>5218540.2733482663</v>
      </c>
      <c r="AH1326" s="25"/>
      <c r="AI1326" s="39">
        <f>SUM($AD$1031:AD1326)</f>
        <v>215722.45754621783</v>
      </c>
      <c r="AJ1326" s="39">
        <f>SUM($AE$1031:AE1326)</f>
        <v>2477535.0470546503</v>
      </c>
      <c r="AK1326" s="39">
        <f t="shared" si="232"/>
        <v>151005.72028235247</v>
      </c>
    </row>
    <row r="1327" spans="2:37" x14ac:dyDescent="0.3">
      <c r="B1327" s="6" t="s">
        <v>53</v>
      </c>
      <c r="C1327" s="6">
        <v>1319</v>
      </c>
      <c r="D1327" s="6">
        <v>297</v>
      </c>
      <c r="E1327" s="12">
        <v>73.3</v>
      </c>
      <c r="F1327" s="17">
        <f t="shared" si="233"/>
        <v>-2.7777777777778172E-2</v>
      </c>
      <c r="G1327" s="17">
        <f t="shared" si="234"/>
        <v>-0.10000000000000142</v>
      </c>
      <c r="S1327">
        <f t="shared" si="224"/>
        <v>0</v>
      </c>
      <c r="T1327">
        <f t="shared" si="225"/>
        <v>73.3</v>
      </c>
      <c r="U1327">
        <f t="shared" si="226"/>
        <v>20.361111111111111</v>
      </c>
      <c r="W1327">
        <f t="shared" si="227"/>
        <v>-27.500000000000391</v>
      </c>
      <c r="X1327">
        <f t="shared" si="228"/>
        <v>135.9666</v>
      </c>
      <c r="Y1327">
        <f t="shared" si="229"/>
        <v>224.31696464379655</v>
      </c>
      <c r="Z1327">
        <f>Table1[[#This Row],[Accel (N)]]+Table1[[#This Row],[RR (N)]]+Table1[[#This Row],[Aero Drag (N)]]</f>
        <v>332.78356464379613</v>
      </c>
      <c r="AA1327">
        <f>Table1[[#This Row],[Total (N)]]*((E1327/3.6)/1000)</f>
        <v>6.7758431356639601</v>
      </c>
      <c r="AB1327">
        <f>Table1[[#This Row],[Power (kW)]]*1000</f>
        <v>6775.8431356639603</v>
      </c>
      <c r="AC1327">
        <f>(Table1[[#This Row],[Power (kW)]]*1000)*D1327</f>
        <v>2012425.4112921963</v>
      </c>
      <c r="AD1327" s="25">
        <f t="shared" si="230"/>
        <v>0</v>
      </c>
      <c r="AE1327" s="25">
        <f t="shared" si="231"/>
        <v>6775.8431356639603</v>
      </c>
      <c r="AF1327" s="25">
        <f>SUM($AD$8:AD1327)</f>
        <v>1172668.3818457772</v>
      </c>
      <c r="AG1327" s="25">
        <f>SUM($AE$8:AE1327)</f>
        <v>5225316.1164839305</v>
      </c>
      <c r="AH1327" s="25"/>
      <c r="AI1327" s="39">
        <f>SUM($AD$1031:AD1327)</f>
        <v>215722.45754621783</v>
      </c>
      <c r="AJ1327" s="39">
        <f>SUM($AE$1031:AE1327)</f>
        <v>2484310.890190314</v>
      </c>
      <c r="AK1327" s="39">
        <f t="shared" si="232"/>
        <v>151005.72028235247</v>
      </c>
    </row>
    <row r="1328" spans="2:37" x14ac:dyDescent="0.3">
      <c r="B1328" s="6" t="s">
        <v>53</v>
      </c>
      <c r="C1328" s="6">
        <v>1320</v>
      </c>
      <c r="D1328" s="6">
        <v>298</v>
      </c>
      <c r="E1328" s="12">
        <v>73.5</v>
      </c>
      <c r="F1328" s="17">
        <f t="shared" si="233"/>
        <v>9.7222222222222612E-2</v>
      </c>
      <c r="G1328" s="17">
        <f t="shared" si="234"/>
        <v>0.35000000000000142</v>
      </c>
      <c r="S1328">
        <f t="shared" si="224"/>
        <v>0</v>
      </c>
      <c r="T1328">
        <f t="shared" si="225"/>
        <v>73.5</v>
      </c>
      <c r="U1328">
        <f t="shared" si="226"/>
        <v>20.416666666666668</v>
      </c>
      <c r="W1328">
        <f t="shared" si="227"/>
        <v>96.250000000000384</v>
      </c>
      <c r="X1328">
        <f t="shared" si="228"/>
        <v>135.9666</v>
      </c>
      <c r="Y1328">
        <f t="shared" si="229"/>
        <v>225.54273812546882</v>
      </c>
      <c r="Z1328">
        <f>Table1[[#This Row],[Accel (N)]]+Table1[[#This Row],[RR (N)]]+Table1[[#This Row],[Aero Drag (N)]]</f>
        <v>457.75933812546918</v>
      </c>
      <c r="AA1328">
        <f>Table1[[#This Row],[Total (N)]]*((E1328/3.6)/1000)</f>
        <v>9.3459198200616616</v>
      </c>
      <c r="AB1328">
        <f>Table1[[#This Row],[Power (kW)]]*1000</f>
        <v>9345.9198200616611</v>
      </c>
      <c r="AC1328">
        <f>(Table1[[#This Row],[Power (kW)]]*1000)*D1328</f>
        <v>2785084.1063783751</v>
      </c>
      <c r="AD1328" s="25">
        <f t="shared" si="230"/>
        <v>0</v>
      </c>
      <c r="AE1328" s="25">
        <f t="shared" si="231"/>
        <v>9345.9198200616611</v>
      </c>
      <c r="AF1328" s="25">
        <f>SUM($AD$8:AD1328)</f>
        <v>1172668.3818457772</v>
      </c>
      <c r="AG1328" s="25">
        <f>SUM($AE$8:AE1328)</f>
        <v>5234662.0363039924</v>
      </c>
      <c r="AH1328" s="25"/>
      <c r="AI1328" s="39">
        <f>SUM($AD$1031:AD1328)</f>
        <v>215722.45754621783</v>
      </c>
      <c r="AJ1328" s="39">
        <f>SUM($AE$1031:AE1328)</f>
        <v>2493656.8100103759</v>
      </c>
      <c r="AK1328" s="39">
        <f t="shared" si="232"/>
        <v>151005.72028235247</v>
      </c>
    </row>
    <row r="1329" spans="2:37" x14ac:dyDescent="0.3">
      <c r="B1329" s="6" t="s">
        <v>53</v>
      </c>
      <c r="C1329" s="6">
        <v>1321</v>
      </c>
      <c r="D1329" s="6">
        <v>299</v>
      </c>
      <c r="E1329" s="12">
        <v>74</v>
      </c>
      <c r="F1329" s="17">
        <f t="shared" si="233"/>
        <v>0.19444444444444522</v>
      </c>
      <c r="G1329" s="17">
        <f t="shared" si="234"/>
        <v>0.70000000000000284</v>
      </c>
      <c r="S1329">
        <f t="shared" si="224"/>
        <v>0</v>
      </c>
      <c r="T1329">
        <f t="shared" si="225"/>
        <v>74</v>
      </c>
      <c r="U1329">
        <f t="shared" si="226"/>
        <v>20.555555555555554</v>
      </c>
      <c r="W1329">
        <f t="shared" si="227"/>
        <v>192.50000000000077</v>
      </c>
      <c r="X1329">
        <f t="shared" si="228"/>
        <v>135.9666</v>
      </c>
      <c r="Y1329">
        <f t="shared" si="229"/>
        <v>228.62178425194443</v>
      </c>
      <c r="Z1329">
        <f>Table1[[#This Row],[Accel (N)]]+Table1[[#This Row],[RR (N)]]+Table1[[#This Row],[Aero Drag (N)]]</f>
        <v>557.08838425194517</v>
      </c>
      <c r="AA1329">
        <f>Table1[[#This Row],[Total (N)]]*((E1329/3.6)/1000)</f>
        <v>11.451261231845537</v>
      </c>
      <c r="AB1329">
        <f>Table1[[#This Row],[Power (kW)]]*1000</f>
        <v>11451.261231845538</v>
      </c>
      <c r="AC1329">
        <f>(Table1[[#This Row],[Power (kW)]]*1000)*D1329</f>
        <v>3423927.1083218157</v>
      </c>
      <c r="AD1329" s="25">
        <f t="shared" si="230"/>
        <v>0</v>
      </c>
      <c r="AE1329" s="25">
        <f t="shared" si="231"/>
        <v>11451.261231845538</v>
      </c>
      <c r="AF1329" s="25">
        <f>SUM($AD$8:AD1329)</f>
        <v>1172668.3818457772</v>
      </c>
      <c r="AG1329" s="25">
        <f>SUM($AE$8:AE1329)</f>
        <v>5246113.2975358376</v>
      </c>
      <c r="AH1329" s="25"/>
      <c r="AI1329" s="39">
        <f>SUM($AD$1031:AD1329)</f>
        <v>215722.45754621783</v>
      </c>
      <c r="AJ1329" s="39">
        <f>SUM($AE$1031:AE1329)</f>
        <v>2505108.0712422216</v>
      </c>
      <c r="AK1329" s="39">
        <f t="shared" si="232"/>
        <v>151005.72028235247</v>
      </c>
    </row>
    <row r="1330" spans="2:37" x14ac:dyDescent="0.3">
      <c r="B1330" s="6" t="s">
        <v>53</v>
      </c>
      <c r="C1330" s="6">
        <v>1322</v>
      </c>
      <c r="D1330" s="6">
        <v>300</v>
      </c>
      <c r="E1330" s="12">
        <v>74.900000000000006</v>
      </c>
      <c r="F1330" s="17">
        <f t="shared" si="233"/>
        <v>0.29166666666666585</v>
      </c>
      <c r="G1330" s="17">
        <f t="shared" si="234"/>
        <v>1.0499999999999972</v>
      </c>
      <c r="S1330">
        <f t="shared" si="224"/>
        <v>0</v>
      </c>
      <c r="T1330">
        <f t="shared" si="225"/>
        <v>74.900000000000006</v>
      </c>
      <c r="U1330">
        <f t="shared" si="226"/>
        <v>20.805555555555557</v>
      </c>
      <c r="W1330">
        <f t="shared" si="227"/>
        <v>288.7499999999992</v>
      </c>
      <c r="X1330">
        <f t="shared" si="228"/>
        <v>135.9666</v>
      </c>
      <c r="Y1330">
        <f t="shared" si="229"/>
        <v>234.21667199986328</v>
      </c>
      <c r="Z1330">
        <f>Table1[[#This Row],[Accel (N)]]+Table1[[#This Row],[RR (N)]]+Table1[[#This Row],[Aero Drag (N)]]</f>
        <v>658.93327199986243</v>
      </c>
      <c r="AA1330">
        <f>Table1[[#This Row],[Total (N)]]*((E1330/3.6)/1000)</f>
        <v>13.709472797997138</v>
      </c>
      <c r="AB1330">
        <f>Table1[[#This Row],[Power (kW)]]*1000</f>
        <v>13709.472797997138</v>
      </c>
      <c r="AC1330">
        <f>(Table1[[#This Row],[Power (kW)]]*1000)*D1330</f>
        <v>4112841.8393991413</v>
      </c>
      <c r="AD1330" s="25">
        <f t="shared" si="230"/>
        <v>0</v>
      </c>
      <c r="AE1330" s="25">
        <f t="shared" si="231"/>
        <v>13709.472797997138</v>
      </c>
      <c r="AF1330" s="25">
        <f>SUM($AD$8:AD1330)</f>
        <v>1172668.3818457772</v>
      </c>
      <c r="AG1330" s="25">
        <f>SUM($AE$8:AE1330)</f>
        <v>5259822.7703338349</v>
      </c>
      <c r="AH1330" s="25"/>
      <c r="AI1330" s="39">
        <f>SUM($AD$1031:AD1330)</f>
        <v>215722.45754621783</v>
      </c>
      <c r="AJ1330" s="39">
        <f>SUM($AE$1031:AE1330)</f>
        <v>2518817.5440402189</v>
      </c>
      <c r="AK1330" s="39">
        <f t="shared" si="232"/>
        <v>151005.72028235247</v>
      </c>
    </row>
    <row r="1331" spans="2:37" x14ac:dyDescent="0.3">
      <c r="B1331" s="6" t="s">
        <v>53</v>
      </c>
      <c r="C1331" s="6">
        <v>1323</v>
      </c>
      <c r="D1331" s="6">
        <v>301</v>
      </c>
      <c r="E1331" s="12">
        <v>76.099999999999994</v>
      </c>
      <c r="F1331" s="17">
        <f t="shared" si="233"/>
        <v>0.38888888888888851</v>
      </c>
      <c r="G1331" s="17">
        <f t="shared" si="234"/>
        <v>1.3999999999999986</v>
      </c>
      <c r="S1331">
        <f t="shared" si="224"/>
        <v>0</v>
      </c>
      <c r="T1331">
        <f t="shared" si="225"/>
        <v>76.099999999999994</v>
      </c>
      <c r="U1331">
        <f t="shared" si="226"/>
        <v>21.138888888888886</v>
      </c>
      <c r="W1331">
        <f t="shared" si="227"/>
        <v>384.9999999999996</v>
      </c>
      <c r="X1331">
        <f t="shared" si="228"/>
        <v>135.9666</v>
      </c>
      <c r="Y1331">
        <f t="shared" si="229"/>
        <v>241.78173177094649</v>
      </c>
      <c r="Z1331">
        <f>Table1[[#This Row],[Accel (N)]]+Table1[[#This Row],[RR (N)]]+Table1[[#This Row],[Aero Drag (N)]]</f>
        <v>762.74833177094615</v>
      </c>
      <c r="AA1331">
        <f>Table1[[#This Row],[Total (N)]]*((E1331/3.6)/1000)</f>
        <v>16.123652235491384</v>
      </c>
      <c r="AB1331">
        <f>Table1[[#This Row],[Power (kW)]]*1000</f>
        <v>16123.652235491385</v>
      </c>
      <c r="AC1331">
        <f>(Table1[[#This Row],[Power (kW)]]*1000)*D1331</f>
        <v>4853219.3228829065</v>
      </c>
      <c r="AD1331" s="25">
        <f t="shared" si="230"/>
        <v>0</v>
      </c>
      <c r="AE1331" s="25">
        <f t="shared" si="231"/>
        <v>16123.652235491385</v>
      </c>
      <c r="AF1331" s="25">
        <f>SUM($AD$8:AD1331)</f>
        <v>1172668.3818457772</v>
      </c>
      <c r="AG1331" s="25">
        <f>SUM($AE$8:AE1331)</f>
        <v>5275946.4225693261</v>
      </c>
      <c r="AH1331" s="25"/>
      <c r="AI1331" s="39">
        <f>SUM($AD$1031:AD1331)</f>
        <v>215722.45754621783</v>
      </c>
      <c r="AJ1331" s="39">
        <f>SUM($AE$1031:AE1331)</f>
        <v>2534941.1962757101</v>
      </c>
      <c r="AK1331" s="39">
        <f t="shared" si="232"/>
        <v>151005.72028235247</v>
      </c>
    </row>
    <row r="1332" spans="2:37" x14ac:dyDescent="0.3">
      <c r="B1332" s="6" t="s">
        <v>53</v>
      </c>
      <c r="C1332" s="6">
        <v>1324</v>
      </c>
      <c r="D1332" s="6">
        <v>302</v>
      </c>
      <c r="E1332" s="12">
        <v>77.7</v>
      </c>
      <c r="F1332" s="17">
        <f t="shared" si="233"/>
        <v>0.43055555555555675</v>
      </c>
      <c r="G1332" s="17">
        <f t="shared" si="234"/>
        <v>1.5500000000000043</v>
      </c>
      <c r="S1332">
        <f t="shared" si="224"/>
        <v>0</v>
      </c>
      <c r="T1332">
        <f t="shared" si="225"/>
        <v>77.7</v>
      </c>
      <c r="U1332">
        <f t="shared" si="226"/>
        <v>21.583333333333332</v>
      </c>
      <c r="W1332">
        <f t="shared" si="227"/>
        <v>426.25000000000119</v>
      </c>
      <c r="X1332">
        <f t="shared" si="228"/>
        <v>135.9666</v>
      </c>
      <c r="Y1332">
        <f t="shared" si="229"/>
        <v>252.05551713776876</v>
      </c>
      <c r="Z1332">
        <f>Table1[[#This Row],[Accel (N)]]+Table1[[#This Row],[RR (N)]]+Table1[[#This Row],[Aero Drag (N)]]</f>
        <v>814.27211713777001</v>
      </c>
      <c r="AA1332">
        <f>Table1[[#This Row],[Total (N)]]*((E1332/3.6)/1000)</f>
        <v>17.574706528223537</v>
      </c>
      <c r="AB1332">
        <f>Table1[[#This Row],[Power (kW)]]*1000</f>
        <v>17574.706528223538</v>
      </c>
      <c r="AC1332">
        <f>(Table1[[#This Row],[Power (kW)]]*1000)*D1332</f>
        <v>5307561.3715235088</v>
      </c>
      <c r="AD1332" s="25">
        <f t="shared" si="230"/>
        <v>0</v>
      </c>
      <c r="AE1332" s="25">
        <f t="shared" si="231"/>
        <v>17574.706528223538</v>
      </c>
      <c r="AF1332" s="25">
        <f>SUM($AD$8:AD1332)</f>
        <v>1172668.3818457772</v>
      </c>
      <c r="AG1332" s="25">
        <f>SUM($AE$8:AE1332)</f>
        <v>5293521.1290975492</v>
      </c>
      <c r="AH1332" s="25"/>
      <c r="AI1332" s="39">
        <f>SUM($AD$1031:AD1332)</f>
        <v>215722.45754621783</v>
      </c>
      <c r="AJ1332" s="39">
        <f>SUM($AE$1031:AE1332)</f>
        <v>2552515.9028039337</v>
      </c>
      <c r="AK1332" s="39">
        <f t="shared" si="232"/>
        <v>151005.72028235247</v>
      </c>
    </row>
    <row r="1333" spans="2:37" x14ac:dyDescent="0.3">
      <c r="B1333" s="6" t="s">
        <v>53</v>
      </c>
      <c r="C1333" s="6">
        <v>1325</v>
      </c>
      <c r="D1333" s="6">
        <v>303</v>
      </c>
      <c r="E1333" s="12">
        <v>79.2</v>
      </c>
      <c r="F1333" s="17">
        <f t="shared" si="233"/>
        <v>0.36111111111111033</v>
      </c>
      <c r="G1333" s="17">
        <f t="shared" si="234"/>
        <v>1.2999999999999972</v>
      </c>
      <c r="S1333">
        <f t="shared" si="224"/>
        <v>0</v>
      </c>
      <c r="T1333">
        <f t="shared" si="225"/>
        <v>79.2</v>
      </c>
      <c r="U1333">
        <f t="shared" si="226"/>
        <v>22</v>
      </c>
      <c r="W1333">
        <f t="shared" si="227"/>
        <v>357.4999999999992</v>
      </c>
      <c r="X1333">
        <f t="shared" si="228"/>
        <v>135.9666</v>
      </c>
      <c r="Y1333">
        <f t="shared" si="229"/>
        <v>261.88132738680002</v>
      </c>
      <c r="Z1333">
        <f>Table1[[#This Row],[Accel (N)]]+Table1[[#This Row],[RR (N)]]+Table1[[#This Row],[Aero Drag (N)]]</f>
        <v>755.34792738679926</v>
      </c>
      <c r="AA1333">
        <f>Table1[[#This Row],[Total (N)]]*((E1333/3.6)/1000)</f>
        <v>16.617654402509583</v>
      </c>
      <c r="AB1333">
        <f>Table1[[#This Row],[Power (kW)]]*1000</f>
        <v>16617.654402509583</v>
      </c>
      <c r="AC1333">
        <f>(Table1[[#This Row],[Power (kW)]]*1000)*D1333</f>
        <v>5035149.2839604039</v>
      </c>
      <c r="AD1333" s="25">
        <f t="shared" si="230"/>
        <v>0</v>
      </c>
      <c r="AE1333" s="25">
        <f t="shared" si="231"/>
        <v>16617.654402509583</v>
      </c>
      <c r="AF1333" s="25">
        <f>SUM($AD$8:AD1333)</f>
        <v>1172668.3818457772</v>
      </c>
      <c r="AG1333" s="25">
        <f>SUM($AE$8:AE1333)</f>
        <v>5310138.7835000586</v>
      </c>
      <c r="AH1333" s="25"/>
      <c r="AI1333" s="39">
        <f>SUM($AD$1031:AD1333)</f>
        <v>215722.45754621783</v>
      </c>
      <c r="AJ1333" s="39">
        <f>SUM($AE$1031:AE1333)</f>
        <v>2569133.5572064435</v>
      </c>
      <c r="AK1333" s="39">
        <f t="shared" si="232"/>
        <v>151005.72028235247</v>
      </c>
    </row>
    <row r="1334" spans="2:37" x14ac:dyDescent="0.3">
      <c r="B1334" s="6" t="s">
        <v>53</v>
      </c>
      <c r="C1334" s="6">
        <v>1326</v>
      </c>
      <c r="D1334" s="6">
        <v>304</v>
      </c>
      <c r="E1334" s="12">
        <v>80.3</v>
      </c>
      <c r="F1334" s="17">
        <f t="shared" si="233"/>
        <v>0.22222222222222143</v>
      </c>
      <c r="G1334" s="17">
        <f t="shared" si="234"/>
        <v>0.79999999999999716</v>
      </c>
      <c r="S1334">
        <f t="shared" si="224"/>
        <v>0</v>
      </c>
      <c r="T1334">
        <f t="shared" si="225"/>
        <v>80.3</v>
      </c>
      <c r="U1334">
        <f t="shared" si="226"/>
        <v>22.305555555555554</v>
      </c>
      <c r="W1334">
        <f t="shared" si="227"/>
        <v>219.9999999999992</v>
      </c>
      <c r="X1334">
        <f t="shared" si="228"/>
        <v>135.9666</v>
      </c>
      <c r="Y1334">
        <f t="shared" si="229"/>
        <v>269.20632593446317</v>
      </c>
      <c r="Z1334">
        <f>Table1[[#This Row],[Accel (N)]]+Table1[[#This Row],[RR (N)]]+Table1[[#This Row],[Aero Drag (N)]]</f>
        <v>625.17292593446234</v>
      </c>
      <c r="AA1334">
        <f>Table1[[#This Row],[Total (N)]]*((E1334/3.6)/1000)</f>
        <v>13.944829431260368</v>
      </c>
      <c r="AB1334">
        <f>Table1[[#This Row],[Power (kW)]]*1000</f>
        <v>13944.829431260368</v>
      </c>
      <c r="AC1334">
        <f>(Table1[[#This Row],[Power (kW)]]*1000)*D1334</f>
        <v>4239228.1471031522</v>
      </c>
      <c r="AD1334" s="25">
        <f t="shared" si="230"/>
        <v>0</v>
      </c>
      <c r="AE1334" s="25">
        <f t="shared" si="231"/>
        <v>13944.829431260368</v>
      </c>
      <c r="AF1334" s="25">
        <f>SUM($AD$8:AD1334)</f>
        <v>1172668.3818457772</v>
      </c>
      <c r="AG1334" s="25">
        <f>SUM($AE$8:AE1334)</f>
        <v>5324083.6129313186</v>
      </c>
      <c r="AH1334" s="25"/>
      <c r="AI1334" s="39">
        <f>SUM($AD$1031:AD1334)</f>
        <v>215722.45754621783</v>
      </c>
      <c r="AJ1334" s="39">
        <f>SUM($AE$1031:AE1334)</f>
        <v>2583078.386637704</v>
      </c>
      <c r="AK1334" s="39">
        <f t="shared" si="232"/>
        <v>151005.72028235247</v>
      </c>
    </row>
    <row r="1335" spans="2:37" x14ac:dyDescent="0.3">
      <c r="B1335" s="6" t="s">
        <v>53</v>
      </c>
      <c r="C1335" s="6">
        <v>1327</v>
      </c>
      <c r="D1335" s="6">
        <v>305</v>
      </c>
      <c r="E1335" s="12">
        <v>80.8</v>
      </c>
      <c r="F1335" s="17">
        <f t="shared" si="233"/>
        <v>9.7222222222222612E-2</v>
      </c>
      <c r="G1335" s="17">
        <f t="shared" si="234"/>
        <v>0.35000000000000142</v>
      </c>
      <c r="S1335">
        <f t="shared" si="224"/>
        <v>0</v>
      </c>
      <c r="T1335">
        <f t="shared" si="225"/>
        <v>80.8</v>
      </c>
      <c r="U1335">
        <f t="shared" si="226"/>
        <v>22.444444444444443</v>
      </c>
      <c r="W1335">
        <f t="shared" si="227"/>
        <v>96.250000000000384</v>
      </c>
      <c r="X1335">
        <f t="shared" si="228"/>
        <v>135.9666</v>
      </c>
      <c r="Y1335">
        <f t="shared" si="229"/>
        <v>272.56927055124441</v>
      </c>
      <c r="Z1335">
        <f>Table1[[#This Row],[Accel (N)]]+Table1[[#This Row],[RR (N)]]+Table1[[#This Row],[Aero Drag (N)]]</f>
        <v>504.78587055124478</v>
      </c>
      <c r="AA1335">
        <f>Table1[[#This Row],[Total (N)]]*((E1335/3.6)/1000)</f>
        <v>11.329638427927938</v>
      </c>
      <c r="AB1335">
        <f>Table1[[#This Row],[Power (kW)]]*1000</f>
        <v>11329.638427927937</v>
      </c>
      <c r="AC1335">
        <f>(Table1[[#This Row],[Power (kW)]]*1000)*D1335</f>
        <v>3455539.7205180209</v>
      </c>
      <c r="AD1335" s="25">
        <f t="shared" si="230"/>
        <v>0</v>
      </c>
      <c r="AE1335" s="25">
        <f t="shared" si="231"/>
        <v>11329.638427927937</v>
      </c>
      <c r="AF1335" s="25">
        <f>SUM($AD$8:AD1335)</f>
        <v>1172668.3818457772</v>
      </c>
      <c r="AG1335" s="25">
        <f>SUM($AE$8:AE1335)</f>
        <v>5335413.2513592467</v>
      </c>
      <c r="AH1335" s="25"/>
      <c r="AI1335" s="39">
        <f>SUM($AD$1031:AD1335)</f>
        <v>215722.45754621783</v>
      </c>
      <c r="AJ1335" s="39">
        <f>SUM($AE$1031:AE1335)</f>
        <v>2594408.0250656321</v>
      </c>
      <c r="AK1335" s="39">
        <f t="shared" si="232"/>
        <v>151005.72028235247</v>
      </c>
    </row>
    <row r="1336" spans="2:37" x14ac:dyDescent="0.3">
      <c r="B1336" s="6" t="s">
        <v>53</v>
      </c>
      <c r="C1336" s="6">
        <v>1328</v>
      </c>
      <c r="D1336" s="6">
        <v>306</v>
      </c>
      <c r="E1336" s="12">
        <v>81</v>
      </c>
      <c r="F1336" s="17">
        <f t="shared" si="233"/>
        <v>2.7777777777778172E-2</v>
      </c>
      <c r="G1336" s="17">
        <f t="shared" si="234"/>
        <v>0.10000000000000142</v>
      </c>
      <c r="S1336">
        <f t="shared" si="224"/>
        <v>0</v>
      </c>
      <c r="T1336">
        <f t="shared" si="225"/>
        <v>81</v>
      </c>
      <c r="U1336">
        <f t="shared" si="226"/>
        <v>22.5</v>
      </c>
      <c r="W1336">
        <f t="shared" si="227"/>
        <v>27.500000000000391</v>
      </c>
      <c r="X1336">
        <f t="shared" si="228"/>
        <v>135.9666</v>
      </c>
      <c r="Y1336">
        <f t="shared" si="229"/>
        <v>273.92029336687506</v>
      </c>
      <c r="Z1336">
        <f>Table1[[#This Row],[Accel (N)]]+Table1[[#This Row],[RR (N)]]+Table1[[#This Row],[Aero Drag (N)]]</f>
        <v>437.38689336687548</v>
      </c>
      <c r="AA1336">
        <f>Table1[[#This Row],[Total (N)]]*((E1336/3.6)/1000)</f>
        <v>9.8412051007546975</v>
      </c>
      <c r="AB1336">
        <f>Table1[[#This Row],[Power (kW)]]*1000</f>
        <v>9841.2051007546979</v>
      </c>
      <c r="AC1336">
        <f>(Table1[[#This Row],[Power (kW)]]*1000)*D1336</f>
        <v>3011408.7608309374</v>
      </c>
      <c r="AD1336" s="25">
        <f t="shared" si="230"/>
        <v>0</v>
      </c>
      <c r="AE1336" s="25">
        <f t="shared" si="231"/>
        <v>9841.2051007546979</v>
      </c>
      <c r="AF1336" s="25">
        <f>SUM($AD$8:AD1336)</f>
        <v>1172668.3818457772</v>
      </c>
      <c r="AG1336" s="25">
        <f>SUM($AE$8:AE1336)</f>
        <v>5345254.4564600009</v>
      </c>
      <c r="AH1336" s="25"/>
      <c r="AI1336" s="39">
        <f>SUM($AD$1031:AD1336)</f>
        <v>215722.45754621783</v>
      </c>
      <c r="AJ1336" s="39">
        <f>SUM($AE$1031:AE1336)</f>
        <v>2604249.2301663868</v>
      </c>
      <c r="AK1336" s="39">
        <f t="shared" si="232"/>
        <v>151005.72028235247</v>
      </c>
    </row>
    <row r="1337" spans="2:37" x14ac:dyDescent="0.3">
      <c r="B1337" s="6" t="s">
        <v>53</v>
      </c>
      <c r="C1337" s="6">
        <v>1329</v>
      </c>
      <c r="D1337" s="6">
        <v>307</v>
      </c>
      <c r="E1337" s="12">
        <v>81</v>
      </c>
      <c r="F1337" s="17">
        <f t="shared" si="233"/>
        <v>0</v>
      </c>
      <c r="G1337" s="17">
        <f t="shared" si="234"/>
        <v>0</v>
      </c>
      <c r="S1337">
        <f t="shared" si="224"/>
        <v>0</v>
      </c>
      <c r="T1337">
        <f t="shared" si="225"/>
        <v>81</v>
      </c>
      <c r="U1337">
        <f t="shared" si="226"/>
        <v>22.5</v>
      </c>
      <c r="W1337">
        <f t="shared" si="227"/>
        <v>0</v>
      </c>
      <c r="X1337">
        <f t="shared" si="228"/>
        <v>135.9666</v>
      </c>
      <c r="Y1337">
        <f t="shared" si="229"/>
        <v>273.92029336687506</v>
      </c>
      <c r="Z1337">
        <f>Table1[[#This Row],[Accel (N)]]+Table1[[#This Row],[RR (N)]]+Table1[[#This Row],[Aero Drag (N)]]</f>
        <v>409.88689336687503</v>
      </c>
      <c r="AA1337">
        <f>Table1[[#This Row],[Total (N)]]*((E1337/3.6)/1000)</f>
        <v>9.2224551007546882</v>
      </c>
      <c r="AB1337">
        <f>Table1[[#This Row],[Power (kW)]]*1000</f>
        <v>9222.4551007546888</v>
      </c>
      <c r="AC1337">
        <f>(Table1[[#This Row],[Power (kW)]]*1000)*D1337</f>
        <v>2831293.7159316894</v>
      </c>
      <c r="AD1337" s="25">
        <f t="shared" si="230"/>
        <v>0</v>
      </c>
      <c r="AE1337" s="25">
        <f t="shared" si="231"/>
        <v>9222.4551007546888</v>
      </c>
      <c r="AF1337" s="25">
        <f>SUM($AD$8:AD1337)</f>
        <v>1172668.3818457772</v>
      </c>
      <c r="AG1337" s="25">
        <f>SUM($AE$8:AE1337)</f>
        <v>5354476.9115607552</v>
      </c>
      <c r="AH1337" s="25"/>
      <c r="AI1337" s="39">
        <f>SUM($AD$1031:AD1337)</f>
        <v>215722.45754621783</v>
      </c>
      <c r="AJ1337" s="39">
        <f>SUM($AE$1031:AE1337)</f>
        <v>2613471.6852671416</v>
      </c>
      <c r="AK1337" s="39">
        <f t="shared" si="232"/>
        <v>151005.72028235247</v>
      </c>
    </row>
    <row r="1338" spans="2:37" x14ac:dyDescent="0.3">
      <c r="B1338" s="6" t="s">
        <v>53</v>
      </c>
      <c r="C1338" s="6">
        <v>1330</v>
      </c>
      <c r="D1338" s="6">
        <v>308</v>
      </c>
      <c r="E1338" s="12">
        <v>81</v>
      </c>
      <c r="F1338" s="17">
        <f t="shared" si="233"/>
        <v>0</v>
      </c>
      <c r="G1338" s="17">
        <f t="shared" si="234"/>
        <v>0</v>
      </c>
      <c r="S1338">
        <f t="shared" si="224"/>
        <v>0</v>
      </c>
      <c r="T1338">
        <f t="shared" si="225"/>
        <v>81</v>
      </c>
      <c r="U1338">
        <f t="shared" si="226"/>
        <v>22.5</v>
      </c>
      <c r="W1338">
        <f t="shared" si="227"/>
        <v>0</v>
      </c>
      <c r="X1338">
        <f t="shared" si="228"/>
        <v>135.9666</v>
      </c>
      <c r="Y1338">
        <f t="shared" si="229"/>
        <v>273.92029336687506</v>
      </c>
      <c r="Z1338">
        <f>Table1[[#This Row],[Accel (N)]]+Table1[[#This Row],[RR (N)]]+Table1[[#This Row],[Aero Drag (N)]]</f>
        <v>409.88689336687503</v>
      </c>
      <c r="AA1338">
        <f>Table1[[#This Row],[Total (N)]]*((E1338/3.6)/1000)</f>
        <v>9.2224551007546882</v>
      </c>
      <c r="AB1338">
        <f>Table1[[#This Row],[Power (kW)]]*1000</f>
        <v>9222.4551007546888</v>
      </c>
      <c r="AC1338">
        <f>(Table1[[#This Row],[Power (kW)]]*1000)*D1338</f>
        <v>2840516.1710324441</v>
      </c>
      <c r="AD1338" s="25">
        <f t="shared" si="230"/>
        <v>0</v>
      </c>
      <c r="AE1338" s="25">
        <f t="shared" si="231"/>
        <v>9222.4551007546888</v>
      </c>
      <c r="AF1338" s="25">
        <f>SUM($AD$8:AD1338)</f>
        <v>1172668.3818457772</v>
      </c>
      <c r="AG1338" s="25">
        <f>SUM($AE$8:AE1338)</f>
        <v>5363699.3666615095</v>
      </c>
      <c r="AH1338" s="25"/>
      <c r="AI1338" s="39">
        <f>SUM($AD$1031:AD1338)</f>
        <v>215722.45754621783</v>
      </c>
      <c r="AJ1338" s="39">
        <f>SUM($AE$1031:AE1338)</f>
        <v>2622694.1403678963</v>
      </c>
      <c r="AK1338" s="39">
        <f t="shared" si="232"/>
        <v>151005.72028235247</v>
      </c>
    </row>
    <row r="1339" spans="2:37" x14ac:dyDescent="0.3">
      <c r="B1339" s="6" t="s">
        <v>53</v>
      </c>
      <c r="C1339" s="6">
        <v>1331</v>
      </c>
      <c r="D1339" s="6">
        <v>309</v>
      </c>
      <c r="E1339" s="12">
        <v>81</v>
      </c>
      <c r="F1339" s="17">
        <f t="shared" si="233"/>
        <v>0</v>
      </c>
      <c r="G1339" s="17">
        <f t="shared" si="234"/>
        <v>0</v>
      </c>
      <c r="S1339">
        <f t="shared" si="224"/>
        <v>0</v>
      </c>
      <c r="T1339">
        <f t="shared" si="225"/>
        <v>81</v>
      </c>
      <c r="U1339">
        <f t="shared" si="226"/>
        <v>22.5</v>
      </c>
      <c r="W1339">
        <f t="shared" si="227"/>
        <v>0</v>
      </c>
      <c r="X1339">
        <f t="shared" si="228"/>
        <v>135.9666</v>
      </c>
      <c r="Y1339">
        <f t="shared" si="229"/>
        <v>273.92029336687506</v>
      </c>
      <c r="Z1339">
        <f>Table1[[#This Row],[Accel (N)]]+Table1[[#This Row],[RR (N)]]+Table1[[#This Row],[Aero Drag (N)]]</f>
        <v>409.88689336687503</v>
      </c>
      <c r="AA1339">
        <f>Table1[[#This Row],[Total (N)]]*((E1339/3.6)/1000)</f>
        <v>9.2224551007546882</v>
      </c>
      <c r="AB1339">
        <f>Table1[[#This Row],[Power (kW)]]*1000</f>
        <v>9222.4551007546888</v>
      </c>
      <c r="AC1339">
        <f>(Table1[[#This Row],[Power (kW)]]*1000)*D1339</f>
        <v>2849738.6261331988</v>
      </c>
      <c r="AD1339" s="25">
        <f t="shared" si="230"/>
        <v>0</v>
      </c>
      <c r="AE1339" s="25">
        <f t="shared" si="231"/>
        <v>9222.4551007546888</v>
      </c>
      <c r="AF1339" s="25">
        <f>SUM($AD$8:AD1339)</f>
        <v>1172668.3818457772</v>
      </c>
      <c r="AG1339" s="25">
        <f>SUM($AE$8:AE1339)</f>
        <v>5372921.8217622638</v>
      </c>
      <c r="AH1339" s="25"/>
      <c r="AI1339" s="39">
        <f>SUM($AD$1031:AD1339)</f>
        <v>215722.45754621783</v>
      </c>
      <c r="AJ1339" s="39">
        <f>SUM($AE$1031:AE1339)</f>
        <v>2631916.595468651</v>
      </c>
      <c r="AK1339" s="39">
        <f t="shared" si="232"/>
        <v>151005.72028235247</v>
      </c>
    </row>
    <row r="1340" spans="2:37" x14ac:dyDescent="0.3">
      <c r="B1340" s="6" t="s">
        <v>53</v>
      </c>
      <c r="C1340" s="6">
        <v>1332</v>
      </c>
      <c r="D1340" s="6">
        <v>310</v>
      </c>
      <c r="E1340" s="12">
        <v>81</v>
      </c>
      <c r="F1340" s="17">
        <f t="shared" si="233"/>
        <v>-1.3888888888888099E-2</v>
      </c>
      <c r="G1340" s="17">
        <f t="shared" si="234"/>
        <v>-4.9999999999997158E-2</v>
      </c>
      <c r="S1340">
        <f t="shared" si="224"/>
        <v>0</v>
      </c>
      <c r="T1340">
        <f t="shared" si="225"/>
        <v>81</v>
      </c>
      <c r="U1340">
        <f t="shared" si="226"/>
        <v>22.5</v>
      </c>
      <c r="W1340">
        <f t="shared" si="227"/>
        <v>-13.749999999999218</v>
      </c>
      <c r="X1340">
        <f t="shared" si="228"/>
        <v>135.9666</v>
      </c>
      <c r="Y1340">
        <f t="shared" si="229"/>
        <v>273.92029336687506</v>
      </c>
      <c r="Z1340">
        <f>Table1[[#This Row],[Accel (N)]]+Table1[[#This Row],[RR (N)]]+Table1[[#This Row],[Aero Drag (N)]]</f>
        <v>396.13689336687582</v>
      </c>
      <c r="AA1340">
        <f>Table1[[#This Row],[Total (N)]]*((E1340/3.6)/1000)</f>
        <v>8.9130801007547049</v>
      </c>
      <c r="AB1340">
        <f>Table1[[#This Row],[Power (kW)]]*1000</f>
        <v>8913.0801007547052</v>
      </c>
      <c r="AC1340">
        <f>(Table1[[#This Row],[Power (kW)]]*1000)*D1340</f>
        <v>2763054.8312339587</v>
      </c>
      <c r="AD1340" s="25">
        <f t="shared" si="230"/>
        <v>0</v>
      </c>
      <c r="AE1340" s="25">
        <f t="shared" si="231"/>
        <v>8913.0801007547052</v>
      </c>
      <c r="AF1340" s="25">
        <f>SUM($AD$8:AD1340)</f>
        <v>1172668.3818457772</v>
      </c>
      <c r="AG1340" s="25">
        <f>SUM($AE$8:AE1340)</f>
        <v>5381834.9018630181</v>
      </c>
      <c r="AH1340" s="25"/>
      <c r="AI1340" s="39">
        <f>SUM($AD$1031:AD1340)</f>
        <v>215722.45754621783</v>
      </c>
      <c r="AJ1340" s="39">
        <f>SUM($AE$1031:AE1340)</f>
        <v>2640829.6755694058</v>
      </c>
      <c r="AK1340" s="39">
        <f t="shared" si="232"/>
        <v>151005.72028235247</v>
      </c>
    </row>
    <row r="1341" spans="2:37" x14ac:dyDescent="0.3">
      <c r="B1341" s="6" t="s">
        <v>53</v>
      </c>
      <c r="C1341" s="6">
        <v>1333</v>
      </c>
      <c r="D1341" s="6">
        <v>311</v>
      </c>
      <c r="E1341" s="12">
        <v>80.900000000000006</v>
      </c>
      <c r="F1341" s="17">
        <f t="shared" si="233"/>
        <v>-5.5555555555556344E-2</v>
      </c>
      <c r="G1341" s="17">
        <f t="shared" si="234"/>
        <v>-0.20000000000000284</v>
      </c>
      <c r="S1341">
        <f t="shared" si="224"/>
        <v>0</v>
      </c>
      <c r="T1341">
        <f t="shared" si="225"/>
        <v>80.900000000000006</v>
      </c>
      <c r="U1341">
        <f t="shared" si="226"/>
        <v>22.472222222222225</v>
      </c>
      <c r="W1341">
        <f t="shared" si="227"/>
        <v>-55.000000000000782</v>
      </c>
      <c r="X1341">
        <f t="shared" si="228"/>
        <v>135.9666</v>
      </c>
      <c r="Y1341">
        <f t="shared" si="229"/>
        <v>273.24436446127999</v>
      </c>
      <c r="Z1341">
        <f>Table1[[#This Row],[Accel (N)]]+Table1[[#This Row],[RR (N)]]+Table1[[#This Row],[Aero Drag (N)]]</f>
        <v>354.21096446127922</v>
      </c>
      <c r="AA1341">
        <f>Table1[[#This Row],[Total (N)]]*((E1341/3.6)/1000)</f>
        <v>7.9599075069215246</v>
      </c>
      <c r="AB1341">
        <f>Table1[[#This Row],[Power (kW)]]*1000</f>
        <v>7959.9075069215251</v>
      </c>
      <c r="AC1341">
        <f>(Table1[[#This Row],[Power (kW)]]*1000)*D1341</f>
        <v>2475531.2346525942</v>
      </c>
      <c r="AD1341" s="25">
        <f t="shared" si="230"/>
        <v>0</v>
      </c>
      <c r="AE1341" s="25">
        <f t="shared" si="231"/>
        <v>7959.9075069215251</v>
      </c>
      <c r="AF1341" s="25">
        <f>SUM($AD$8:AD1341)</f>
        <v>1172668.3818457772</v>
      </c>
      <c r="AG1341" s="25">
        <f>SUM($AE$8:AE1341)</f>
        <v>5389794.8093699394</v>
      </c>
      <c r="AH1341" s="25"/>
      <c r="AI1341" s="39">
        <f>SUM($AD$1031:AD1341)</f>
        <v>215722.45754621783</v>
      </c>
      <c r="AJ1341" s="39">
        <f>SUM($AE$1031:AE1341)</f>
        <v>2648789.5830763271</v>
      </c>
      <c r="AK1341" s="39">
        <f t="shared" si="232"/>
        <v>151005.72028235247</v>
      </c>
    </row>
    <row r="1342" spans="2:37" x14ac:dyDescent="0.3">
      <c r="B1342" s="6" t="s">
        <v>53</v>
      </c>
      <c r="C1342" s="6">
        <v>1334</v>
      </c>
      <c r="D1342" s="6">
        <v>312</v>
      </c>
      <c r="E1342" s="12">
        <v>80.599999999999994</v>
      </c>
      <c r="F1342" s="17">
        <f t="shared" si="233"/>
        <v>-8.3333333333334522E-2</v>
      </c>
      <c r="G1342" s="17">
        <f t="shared" si="234"/>
        <v>-0.30000000000000426</v>
      </c>
      <c r="S1342">
        <f t="shared" si="224"/>
        <v>0</v>
      </c>
      <c r="T1342">
        <f t="shared" si="225"/>
        <v>80.599999999999994</v>
      </c>
      <c r="U1342">
        <f t="shared" si="226"/>
        <v>22.388888888888886</v>
      </c>
      <c r="W1342">
        <f t="shared" si="227"/>
        <v>-82.50000000000118</v>
      </c>
      <c r="X1342">
        <f t="shared" si="228"/>
        <v>135.9666</v>
      </c>
      <c r="Y1342">
        <f t="shared" si="229"/>
        <v>271.22158771785274</v>
      </c>
      <c r="Z1342">
        <f>Table1[[#This Row],[Accel (N)]]+Table1[[#This Row],[RR (N)]]+Table1[[#This Row],[Aero Drag (N)]]</f>
        <v>324.68818771785158</v>
      </c>
      <c r="AA1342">
        <f>Table1[[#This Row],[Total (N)]]*((E1342/3.6)/1000)</f>
        <v>7.2694077583496757</v>
      </c>
      <c r="AB1342">
        <f>Table1[[#This Row],[Power (kW)]]*1000</f>
        <v>7269.4077583496755</v>
      </c>
      <c r="AC1342">
        <f>(Table1[[#This Row],[Power (kW)]]*1000)*D1342</f>
        <v>2268055.2206050986</v>
      </c>
      <c r="AD1342" s="25">
        <f t="shared" si="230"/>
        <v>0</v>
      </c>
      <c r="AE1342" s="25">
        <f t="shared" si="231"/>
        <v>7269.4077583496755</v>
      </c>
      <c r="AF1342" s="25">
        <f>SUM($AD$8:AD1342)</f>
        <v>1172668.3818457772</v>
      </c>
      <c r="AG1342" s="25">
        <f>SUM($AE$8:AE1342)</f>
        <v>5397064.2171282889</v>
      </c>
      <c r="AH1342" s="25"/>
      <c r="AI1342" s="39">
        <f>SUM($AD$1031:AD1342)</f>
        <v>215722.45754621783</v>
      </c>
      <c r="AJ1342" s="39">
        <f>SUM($AE$1031:AE1342)</f>
        <v>2656058.9908346767</v>
      </c>
      <c r="AK1342" s="39">
        <f t="shared" si="232"/>
        <v>151005.72028235247</v>
      </c>
    </row>
    <row r="1343" spans="2:37" x14ac:dyDescent="0.3">
      <c r="B1343" s="6" t="s">
        <v>53</v>
      </c>
      <c r="C1343" s="6">
        <v>1335</v>
      </c>
      <c r="D1343" s="6">
        <v>313</v>
      </c>
      <c r="E1343" s="12">
        <v>80.3</v>
      </c>
      <c r="F1343" s="17">
        <f t="shared" si="233"/>
        <v>-8.3333333333332538E-2</v>
      </c>
      <c r="G1343" s="17">
        <f t="shared" si="234"/>
        <v>-0.29999999999999716</v>
      </c>
      <c r="S1343">
        <f t="shared" si="224"/>
        <v>0</v>
      </c>
      <c r="T1343">
        <f t="shared" si="225"/>
        <v>80.3</v>
      </c>
      <c r="U1343">
        <f t="shared" si="226"/>
        <v>22.305555555555554</v>
      </c>
      <c r="W1343">
        <f t="shared" si="227"/>
        <v>-82.499999999999218</v>
      </c>
      <c r="X1343">
        <f t="shared" si="228"/>
        <v>135.9666</v>
      </c>
      <c r="Y1343">
        <f t="shared" si="229"/>
        <v>269.20632593446317</v>
      </c>
      <c r="Z1343">
        <f>Table1[[#This Row],[Accel (N)]]+Table1[[#This Row],[RR (N)]]+Table1[[#This Row],[Aero Drag (N)]]</f>
        <v>322.67292593446393</v>
      </c>
      <c r="AA1343">
        <f>Table1[[#This Row],[Total (N)]]*((E1343/3.6)/1000)</f>
        <v>7.1973988757048479</v>
      </c>
      <c r="AB1343">
        <f>Table1[[#This Row],[Power (kW)]]*1000</f>
        <v>7197.3988757048483</v>
      </c>
      <c r="AC1343">
        <f>(Table1[[#This Row],[Power (kW)]]*1000)*D1343</f>
        <v>2252785.8480956177</v>
      </c>
      <c r="AD1343" s="25">
        <f t="shared" si="230"/>
        <v>0</v>
      </c>
      <c r="AE1343" s="25">
        <f t="shared" si="231"/>
        <v>7197.3988757048483</v>
      </c>
      <c r="AF1343" s="25">
        <f>SUM($AD$8:AD1343)</f>
        <v>1172668.3818457772</v>
      </c>
      <c r="AG1343" s="25">
        <f>SUM($AE$8:AE1343)</f>
        <v>5404261.6160039939</v>
      </c>
      <c r="AH1343" s="25"/>
      <c r="AI1343" s="39">
        <f>SUM($AD$1031:AD1343)</f>
        <v>215722.45754621783</v>
      </c>
      <c r="AJ1343" s="39">
        <f>SUM($AE$1031:AE1343)</f>
        <v>2663256.3897103816</v>
      </c>
      <c r="AK1343" s="39">
        <f t="shared" si="232"/>
        <v>151005.72028235247</v>
      </c>
    </row>
    <row r="1344" spans="2:37" x14ac:dyDescent="0.3">
      <c r="B1344" s="6" t="s">
        <v>53</v>
      </c>
      <c r="C1344" s="6">
        <v>1336</v>
      </c>
      <c r="D1344" s="6">
        <v>314</v>
      </c>
      <c r="E1344" s="12">
        <v>80</v>
      </c>
      <c r="F1344" s="17">
        <f t="shared" si="233"/>
        <v>-5.5555555555554373E-2</v>
      </c>
      <c r="G1344" s="17">
        <f t="shared" si="234"/>
        <v>-0.19999999999999574</v>
      </c>
      <c r="S1344">
        <f t="shared" si="224"/>
        <v>0</v>
      </c>
      <c r="T1344">
        <f t="shared" si="225"/>
        <v>80</v>
      </c>
      <c r="U1344">
        <f t="shared" si="226"/>
        <v>22.222222222222221</v>
      </c>
      <c r="W1344">
        <f t="shared" si="227"/>
        <v>-54.999999999998828</v>
      </c>
      <c r="X1344">
        <f t="shared" si="228"/>
        <v>135.9666</v>
      </c>
      <c r="Y1344">
        <f t="shared" si="229"/>
        <v>267.19857911111114</v>
      </c>
      <c r="Z1344">
        <f>Table1[[#This Row],[Accel (N)]]+Table1[[#This Row],[RR (N)]]+Table1[[#This Row],[Aero Drag (N)]]</f>
        <v>348.16517911111231</v>
      </c>
      <c r="AA1344">
        <f>Table1[[#This Row],[Total (N)]]*((E1344/3.6)/1000)</f>
        <v>7.7370039802469401</v>
      </c>
      <c r="AB1344">
        <f>Table1[[#This Row],[Power (kW)]]*1000</f>
        <v>7737.00398024694</v>
      </c>
      <c r="AC1344">
        <f>(Table1[[#This Row],[Power (kW)]]*1000)*D1344</f>
        <v>2429419.2497975393</v>
      </c>
      <c r="AD1344" s="25">
        <f t="shared" si="230"/>
        <v>0</v>
      </c>
      <c r="AE1344" s="25">
        <f t="shared" si="231"/>
        <v>7737.00398024694</v>
      </c>
      <c r="AF1344" s="25">
        <f>SUM($AD$8:AD1344)</f>
        <v>1172668.3818457772</v>
      </c>
      <c r="AG1344" s="25">
        <f>SUM($AE$8:AE1344)</f>
        <v>5411998.6199842412</v>
      </c>
      <c r="AH1344" s="25"/>
      <c r="AI1344" s="39">
        <f>SUM($AD$1031:AD1344)</f>
        <v>215722.45754621783</v>
      </c>
      <c r="AJ1344" s="39">
        <f>SUM($AE$1031:AE1344)</f>
        <v>2670993.3936906285</v>
      </c>
      <c r="AK1344" s="39">
        <f t="shared" si="232"/>
        <v>151005.72028235247</v>
      </c>
    </row>
    <row r="1345" spans="2:37" x14ac:dyDescent="0.3">
      <c r="B1345" s="6" t="s">
        <v>53</v>
      </c>
      <c r="C1345" s="6">
        <v>1337</v>
      </c>
      <c r="D1345" s="6">
        <v>315</v>
      </c>
      <c r="E1345" s="12">
        <v>79.900000000000006</v>
      </c>
      <c r="F1345" s="17">
        <f t="shared" si="233"/>
        <v>-2.7777777777778172E-2</v>
      </c>
      <c r="G1345" s="17">
        <f t="shared" si="234"/>
        <v>-0.10000000000000142</v>
      </c>
      <c r="S1345">
        <f t="shared" si="224"/>
        <v>0</v>
      </c>
      <c r="T1345">
        <f t="shared" si="225"/>
        <v>79.900000000000006</v>
      </c>
      <c r="U1345">
        <f t="shared" si="226"/>
        <v>22.194444444444446</v>
      </c>
      <c r="W1345">
        <f t="shared" si="227"/>
        <v>-27.500000000000391</v>
      </c>
      <c r="X1345">
        <f t="shared" si="228"/>
        <v>135.9666</v>
      </c>
      <c r="Y1345">
        <f t="shared" si="229"/>
        <v>266.5310001611133</v>
      </c>
      <c r="Z1345">
        <f>Table1[[#This Row],[Accel (N)]]+Table1[[#This Row],[RR (N)]]+Table1[[#This Row],[Aero Drag (N)]]</f>
        <v>374.99760016111293</v>
      </c>
      <c r="AA1345">
        <f>Table1[[#This Row],[Total (N)]]*((E1345/3.6)/1000)</f>
        <v>8.3228634035758127</v>
      </c>
      <c r="AB1345">
        <f>Table1[[#This Row],[Power (kW)]]*1000</f>
        <v>8322.8634035758132</v>
      </c>
      <c r="AC1345">
        <f>(Table1[[#This Row],[Power (kW)]]*1000)*D1345</f>
        <v>2621701.972126381</v>
      </c>
      <c r="AD1345" s="25">
        <f t="shared" si="230"/>
        <v>0</v>
      </c>
      <c r="AE1345" s="25">
        <f t="shared" si="231"/>
        <v>8322.8634035758132</v>
      </c>
      <c r="AF1345" s="25">
        <f>SUM($AD$8:AD1345)</f>
        <v>1172668.3818457772</v>
      </c>
      <c r="AG1345" s="25">
        <f>SUM($AE$8:AE1345)</f>
        <v>5420321.4833878167</v>
      </c>
      <c r="AH1345" s="25"/>
      <c r="AI1345" s="39">
        <f>SUM($AD$1031:AD1345)</f>
        <v>215722.45754621783</v>
      </c>
      <c r="AJ1345" s="39">
        <f>SUM($AE$1031:AE1345)</f>
        <v>2679316.2570942044</v>
      </c>
      <c r="AK1345" s="39">
        <f t="shared" si="232"/>
        <v>151005.72028235247</v>
      </c>
    </row>
    <row r="1346" spans="2:37" x14ac:dyDescent="0.3">
      <c r="B1346" s="6" t="s">
        <v>53</v>
      </c>
      <c r="C1346" s="6">
        <v>1338</v>
      </c>
      <c r="D1346" s="6">
        <v>316</v>
      </c>
      <c r="E1346" s="12">
        <v>79.8</v>
      </c>
      <c r="F1346" s="17">
        <f t="shared" si="233"/>
        <v>-1.3888888888890073E-2</v>
      </c>
      <c r="G1346" s="17">
        <f t="shared" si="234"/>
        <v>-5.0000000000004263E-2</v>
      </c>
      <c r="S1346">
        <f t="shared" si="224"/>
        <v>0</v>
      </c>
      <c r="T1346">
        <f t="shared" si="225"/>
        <v>79.8</v>
      </c>
      <c r="U1346">
        <f t="shared" si="226"/>
        <v>22.166666666666664</v>
      </c>
      <c r="W1346">
        <f t="shared" si="227"/>
        <v>-13.750000000001172</v>
      </c>
      <c r="X1346">
        <f t="shared" si="228"/>
        <v>135.9666</v>
      </c>
      <c r="Y1346">
        <f t="shared" si="229"/>
        <v>265.86425620667501</v>
      </c>
      <c r="Z1346">
        <f>Table1[[#This Row],[Accel (N)]]+Table1[[#This Row],[RR (N)]]+Table1[[#This Row],[Aero Drag (N)]]</f>
        <v>388.08085620667384</v>
      </c>
      <c r="AA1346">
        <f>Table1[[#This Row],[Total (N)]]*((E1346/3.6)/1000)</f>
        <v>8.6024589792479365</v>
      </c>
      <c r="AB1346">
        <f>Table1[[#This Row],[Power (kW)]]*1000</f>
        <v>8602.4589792479364</v>
      </c>
      <c r="AC1346">
        <f>(Table1[[#This Row],[Power (kW)]]*1000)*D1346</f>
        <v>2718377.037442348</v>
      </c>
      <c r="AD1346" s="25">
        <f t="shared" si="230"/>
        <v>0</v>
      </c>
      <c r="AE1346" s="25">
        <f t="shared" si="231"/>
        <v>8602.4589792479364</v>
      </c>
      <c r="AF1346" s="25">
        <f>SUM($AD$8:AD1346)</f>
        <v>1172668.3818457772</v>
      </c>
      <c r="AG1346" s="25">
        <f>SUM($AE$8:AE1346)</f>
        <v>5428923.9423670648</v>
      </c>
      <c r="AH1346" s="25"/>
      <c r="AI1346" s="39">
        <f>SUM($AD$1031:AD1346)</f>
        <v>215722.45754621783</v>
      </c>
      <c r="AJ1346" s="39">
        <f>SUM($AE$1031:AE1346)</f>
        <v>2687918.7160734525</v>
      </c>
      <c r="AK1346" s="39">
        <f t="shared" si="232"/>
        <v>151005.72028235247</v>
      </c>
    </row>
    <row r="1347" spans="2:37" x14ac:dyDescent="0.3">
      <c r="B1347" s="6" t="s">
        <v>53</v>
      </c>
      <c r="C1347" s="6">
        <v>1339</v>
      </c>
      <c r="D1347" s="6">
        <v>317</v>
      </c>
      <c r="E1347" s="12">
        <v>79.8</v>
      </c>
      <c r="F1347" s="17">
        <f t="shared" si="233"/>
        <v>0</v>
      </c>
      <c r="G1347" s="17">
        <f t="shared" si="234"/>
        <v>0</v>
      </c>
      <c r="S1347">
        <f t="shared" si="224"/>
        <v>0</v>
      </c>
      <c r="T1347">
        <f t="shared" si="225"/>
        <v>79.8</v>
      </c>
      <c r="U1347">
        <f t="shared" si="226"/>
        <v>22.166666666666664</v>
      </c>
      <c r="W1347">
        <f t="shared" si="227"/>
        <v>0</v>
      </c>
      <c r="X1347">
        <f t="shared" si="228"/>
        <v>135.9666</v>
      </c>
      <c r="Y1347">
        <f t="shared" si="229"/>
        <v>265.86425620667501</v>
      </c>
      <c r="Z1347">
        <f>Table1[[#This Row],[Accel (N)]]+Table1[[#This Row],[RR (N)]]+Table1[[#This Row],[Aero Drag (N)]]</f>
        <v>401.83085620667498</v>
      </c>
      <c r="AA1347">
        <f>Table1[[#This Row],[Total (N)]]*((E1347/3.6)/1000)</f>
        <v>8.9072506459146279</v>
      </c>
      <c r="AB1347">
        <f>Table1[[#This Row],[Power (kW)]]*1000</f>
        <v>8907.250645914628</v>
      </c>
      <c r="AC1347">
        <f>(Table1[[#This Row],[Power (kW)]]*1000)*D1347</f>
        <v>2823598.454754937</v>
      </c>
      <c r="AD1347" s="25">
        <f t="shared" si="230"/>
        <v>0</v>
      </c>
      <c r="AE1347" s="25">
        <f t="shared" si="231"/>
        <v>8907.250645914628</v>
      </c>
      <c r="AF1347" s="25">
        <f>SUM($AD$8:AD1347)</f>
        <v>1172668.3818457772</v>
      </c>
      <c r="AG1347" s="25">
        <f>SUM($AE$8:AE1347)</f>
        <v>5437831.1930129798</v>
      </c>
      <c r="AH1347" s="25"/>
      <c r="AI1347" s="39">
        <f>SUM($AD$1031:AD1347)</f>
        <v>215722.45754621783</v>
      </c>
      <c r="AJ1347" s="39">
        <f>SUM($AE$1031:AE1347)</f>
        <v>2696825.9667193671</v>
      </c>
      <c r="AK1347" s="39">
        <f t="shared" si="232"/>
        <v>151005.72028235247</v>
      </c>
    </row>
    <row r="1348" spans="2:37" x14ac:dyDescent="0.3">
      <c r="B1348" s="6" t="s">
        <v>53</v>
      </c>
      <c r="C1348" s="6">
        <v>1340</v>
      </c>
      <c r="D1348" s="6">
        <v>318</v>
      </c>
      <c r="E1348" s="12">
        <v>79.8</v>
      </c>
      <c r="F1348" s="17">
        <f t="shared" si="233"/>
        <v>1.3888888888890073E-2</v>
      </c>
      <c r="G1348" s="17">
        <f t="shared" si="234"/>
        <v>5.0000000000004263E-2</v>
      </c>
      <c r="S1348">
        <f t="shared" si="224"/>
        <v>0</v>
      </c>
      <c r="T1348">
        <f t="shared" si="225"/>
        <v>79.8</v>
      </c>
      <c r="U1348">
        <f t="shared" si="226"/>
        <v>22.166666666666664</v>
      </c>
      <c r="W1348">
        <f t="shared" si="227"/>
        <v>13.750000000001172</v>
      </c>
      <c r="X1348">
        <f t="shared" si="228"/>
        <v>135.9666</v>
      </c>
      <c r="Y1348">
        <f t="shared" si="229"/>
        <v>265.86425620667501</v>
      </c>
      <c r="Z1348">
        <f>Table1[[#This Row],[Accel (N)]]+Table1[[#This Row],[RR (N)]]+Table1[[#This Row],[Aero Drag (N)]]</f>
        <v>415.58085620667617</v>
      </c>
      <c r="AA1348">
        <f>Table1[[#This Row],[Total (N)]]*((E1348/3.6)/1000)</f>
        <v>9.2120423125813211</v>
      </c>
      <c r="AB1348">
        <f>Table1[[#This Row],[Power (kW)]]*1000</f>
        <v>9212.0423125813213</v>
      </c>
      <c r="AC1348">
        <f>(Table1[[#This Row],[Power (kW)]]*1000)*D1348</f>
        <v>2929429.4554008604</v>
      </c>
      <c r="AD1348" s="25">
        <f t="shared" si="230"/>
        <v>0</v>
      </c>
      <c r="AE1348" s="25">
        <f t="shared" si="231"/>
        <v>9212.0423125813213</v>
      </c>
      <c r="AF1348" s="25">
        <f>SUM($AD$8:AD1348)</f>
        <v>1172668.3818457772</v>
      </c>
      <c r="AG1348" s="25">
        <f>SUM($AE$8:AE1348)</f>
        <v>5447043.2353255609</v>
      </c>
      <c r="AH1348" s="25"/>
      <c r="AI1348" s="39">
        <f>SUM($AD$1031:AD1348)</f>
        <v>215722.45754621783</v>
      </c>
      <c r="AJ1348" s="39">
        <f>SUM($AE$1031:AE1348)</f>
        <v>2706038.0090319482</v>
      </c>
      <c r="AK1348" s="39">
        <f t="shared" si="232"/>
        <v>151005.72028235247</v>
      </c>
    </row>
    <row r="1349" spans="2:37" x14ac:dyDescent="0.3">
      <c r="B1349" s="6" t="s">
        <v>53</v>
      </c>
      <c r="C1349" s="6">
        <v>1341</v>
      </c>
      <c r="D1349" s="6">
        <v>319</v>
      </c>
      <c r="E1349" s="12">
        <v>79.900000000000006</v>
      </c>
      <c r="F1349" s="17">
        <f t="shared" si="233"/>
        <v>2.7777777777778172E-2</v>
      </c>
      <c r="G1349" s="17">
        <f t="shared" si="234"/>
        <v>0.10000000000000142</v>
      </c>
      <c r="S1349">
        <f t="shared" si="224"/>
        <v>0</v>
      </c>
      <c r="T1349">
        <f t="shared" si="225"/>
        <v>79.900000000000006</v>
      </c>
      <c r="U1349">
        <f t="shared" si="226"/>
        <v>22.194444444444446</v>
      </c>
      <c r="W1349">
        <f t="shared" si="227"/>
        <v>27.500000000000391</v>
      </c>
      <c r="X1349">
        <f t="shared" si="228"/>
        <v>135.9666</v>
      </c>
      <c r="Y1349">
        <f t="shared" si="229"/>
        <v>266.5310001611133</v>
      </c>
      <c r="Z1349">
        <f>Table1[[#This Row],[Accel (N)]]+Table1[[#This Row],[RR (N)]]+Table1[[#This Row],[Aero Drag (N)]]</f>
        <v>429.99760016111372</v>
      </c>
      <c r="AA1349">
        <f>Table1[[#This Row],[Total (N)]]*((E1349/3.6)/1000)</f>
        <v>9.5435578480202761</v>
      </c>
      <c r="AB1349">
        <f>Table1[[#This Row],[Power (kW)]]*1000</f>
        <v>9543.5578480202767</v>
      </c>
      <c r="AC1349">
        <f>(Table1[[#This Row],[Power (kW)]]*1000)*D1349</f>
        <v>3044394.9535184684</v>
      </c>
      <c r="AD1349" s="25">
        <f t="shared" si="230"/>
        <v>0</v>
      </c>
      <c r="AE1349" s="25">
        <f t="shared" si="231"/>
        <v>9543.5578480202767</v>
      </c>
      <c r="AF1349" s="25">
        <f>SUM($AD$8:AD1349)</f>
        <v>1172668.3818457772</v>
      </c>
      <c r="AG1349" s="25">
        <f>SUM($AE$8:AE1349)</f>
        <v>5456586.7931735814</v>
      </c>
      <c r="AH1349" s="25"/>
      <c r="AI1349" s="39">
        <f>SUM($AD$1031:AD1349)</f>
        <v>215722.45754621783</v>
      </c>
      <c r="AJ1349" s="39">
        <f>SUM($AE$1031:AE1349)</f>
        <v>2715581.5668799686</v>
      </c>
      <c r="AK1349" s="39">
        <f t="shared" si="232"/>
        <v>151005.72028235247</v>
      </c>
    </row>
    <row r="1350" spans="2:37" x14ac:dyDescent="0.3">
      <c r="B1350" s="6" t="s">
        <v>53</v>
      </c>
      <c r="C1350" s="6">
        <v>1342</v>
      </c>
      <c r="D1350" s="6">
        <v>320</v>
      </c>
      <c r="E1350" s="12">
        <v>80</v>
      </c>
      <c r="F1350" s="17">
        <f t="shared" si="233"/>
        <v>6.9444444444444448E-2</v>
      </c>
      <c r="G1350" s="17">
        <f t="shared" si="234"/>
        <v>0.25</v>
      </c>
      <c r="S1350">
        <f t="shared" si="224"/>
        <v>0</v>
      </c>
      <c r="T1350">
        <f t="shared" si="225"/>
        <v>80</v>
      </c>
      <c r="U1350">
        <f t="shared" si="226"/>
        <v>22.222222222222221</v>
      </c>
      <c r="W1350">
        <f t="shared" si="227"/>
        <v>68.75</v>
      </c>
      <c r="X1350">
        <f t="shared" si="228"/>
        <v>135.9666</v>
      </c>
      <c r="Y1350">
        <f t="shared" si="229"/>
        <v>267.19857911111114</v>
      </c>
      <c r="Z1350">
        <f>Table1[[#This Row],[Accel (N)]]+Table1[[#This Row],[RR (N)]]+Table1[[#This Row],[Aero Drag (N)]]</f>
        <v>471.91517911111112</v>
      </c>
      <c r="AA1350">
        <f>Table1[[#This Row],[Total (N)]]*((E1350/3.6)/1000)</f>
        <v>10.487003980246914</v>
      </c>
      <c r="AB1350">
        <f>Table1[[#This Row],[Power (kW)]]*1000</f>
        <v>10487.003980246915</v>
      </c>
      <c r="AC1350">
        <f>(Table1[[#This Row],[Power (kW)]]*1000)*D1350</f>
        <v>3355841.2736790124</v>
      </c>
      <c r="AD1350" s="25">
        <f t="shared" si="230"/>
        <v>0</v>
      </c>
      <c r="AE1350" s="25">
        <f t="shared" si="231"/>
        <v>10487.003980246915</v>
      </c>
      <c r="AF1350" s="25">
        <f>SUM($AD$8:AD1350)</f>
        <v>1172668.3818457772</v>
      </c>
      <c r="AG1350" s="25">
        <f>SUM($AE$8:AE1350)</f>
        <v>5467073.7971538287</v>
      </c>
      <c r="AH1350" s="25"/>
      <c r="AI1350" s="39">
        <f>SUM($AD$1031:AD1350)</f>
        <v>215722.45754621783</v>
      </c>
      <c r="AJ1350" s="39">
        <f>SUM($AE$1031:AE1350)</f>
        <v>2726068.5708602155</v>
      </c>
      <c r="AK1350" s="39">
        <f t="shared" si="232"/>
        <v>151005.72028235247</v>
      </c>
    </row>
    <row r="1351" spans="2:37" x14ac:dyDescent="0.3">
      <c r="B1351" s="6" t="s">
        <v>53</v>
      </c>
      <c r="C1351" s="6">
        <v>1343</v>
      </c>
      <c r="D1351" s="6">
        <v>321</v>
      </c>
      <c r="E1351" s="12">
        <v>80.400000000000006</v>
      </c>
      <c r="F1351" s="17">
        <f t="shared" si="233"/>
        <v>0.11111111111111072</v>
      </c>
      <c r="G1351" s="17">
        <f t="shared" si="234"/>
        <v>0.39999999999999858</v>
      </c>
      <c r="S1351">
        <f t="shared" si="224"/>
        <v>0</v>
      </c>
      <c r="T1351">
        <f t="shared" si="225"/>
        <v>80.400000000000006</v>
      </c>
      <c r="U1351">
        <f t="shared" si="226"/>
        <v>22.333333333333336</v>
      </c>
      <c r="W1351">
        <f t="shared" si="227"/>
        <v>109.9999999999996</v>
      </c>
      <c r="X1351">
        <f t="shared" si="228"/>
        <v>135.9666</v>
      </c>
      <c r="Y1351">
        <f t="shared" si="229"/>
        <v>269.8772448667001</v>
      </c>
      <c r="Z1351">
        <f>Table1[[#This Row],[Accel (N)]]+Table1[[#This Row],[RR (N)]]+Table1[[#This Row],[Aero Drag (N)]]</f>
        <v>515.84384486669967</v>
      </c>
      <c r="AA1351">
        <f>Table1[[#This Row],[Total (N)]]*((E1351/3.6)/1000)</f>
        <v>11.520512535356294</v>
      </c>
      <c r="AB1351">
        <f>Table1[[#This Row],[Power (kW)]]*1000</f>
        <v>11520.512535356294</v>
      </c>
      <c r="AC1351">
        <f>(Table1[[#This Row],[Power (kW)]]*1000)*D1351</f>
        <v>3698084.5238493704</v>
      </c>
      <c r="AD1351" s="25">
        <f t="shared" si="230"/>
        <v>0</v>
      </c>
      <c r="AE1351" s="25">
        <f t="shared" si="231"/>
        <v>11520.512535356294</v>
      </c>
      <c r="AF1351" s="25">
        <f>SUM($AD$8:AD1351)</f>
        <v>1172668.3818457772</v>
      </c>
      <c r="AG1351" s="25">
        <f>SUM($AE$8:AE1351)</f>
        <v>5478594.3096891847</v>
      </c>
      <c r="AH1351" s="25"/>
      <c r="AI1351" s="39">
        <f>SUM($AD$1031:AD1351)</f>
        <v>215722.45754621783</v>
      </c>
      <c r="AJ1351" s="39">
        <f>SUM($AE$1031:AE1351)</f>
        <v>2737589.0833955719</v>
      </c>
      <c r="AK1351" s="39">
        <f t="shared" si="232"/>
        <v>151005.72028235247</v>
      </c>
    </row>
    <row r="1352" spans="2:37" x14ac:dyDescent="0.3">
      <c r="B1352" s="6" t="s">
        <v>53</v>
      </c>
      <c r="C1352" s="6">
        <v>1344</v>
      </c>
      <c r="D1352" s="6">
        <v>322</v>
      </c>
      <c r="E1352" s="12">
        <v>80.8</v>
      </c>
      <c r="F1352" s="17">
        <f t="shared" si="233"/>
        <v>0.11111111111111072</v>
      </c>
      <c r="G1352" s="17">
        <f t="shared" si="234"/>
        <v>0.39999999999999858</v>
      </c>
      <c r="S1352">
        <f t="shared" ref="S1352:S1415" si="235">IF(E1352&lt;1,1,0)</f>
        <v>0</v>
      </c>
      <c r="T1352">
        <f t="shared" ref="T1352:T1415" si="236">IF(S1352=1,"",E1352)</f>
        <v>80.8</v>
      </c>
      <c r="U1352">
        <f t="shared" ref="U1352:U1415" si="237">E1352/3.6</f>
        <v>22.444444444444443</v>
      </c>
      <c r="W1352">
        <f t="shared" ref="W1352:W1415" si="238">$J$17*F1352</f>
        <v>109.9999999999996</v>
      </c>
      <c r="X1352">
        <f t="shared" ref="X1352:X1415" si="239">$J$17*9.81*$J$18</f>
        <v>135.9666</v>
      </c>
      <c r="Y1352">
        <f t="shared" ref="Y1352:Y1415" si="240">0.5*$J$14*$J$21*1.29^2*(E1352/3.6)^2</f>
        <v>272.56927055124441</v>
      </c>
      <c r="Z1352">
        <f>Table1[[#This Row],[Accel (N)]]+Table1[[#This Row],[RR (N)]]+Table1[[#This Row],[Aero Drag (N)]]</f>
        <v>518.53587055124399</v>
      </c>
      <c r="AA1352">
        <f>Table1[[#This Row],[Total (N)]]*((E1352/3.6)/1000)</f>
        <v>11.638249539039032</v>
      </c>
      <c r="AB1352">
        <f>Table1[[#This Row],[Power (kW)]]*1000</f>
        <v>11638.249539039032</v>
      </c>
      <c r="AC1352">
        <f>(Table1[[#This Row],[Power (kW)]]*1000)*D1352</f>
        <v>3747516.3515705685</v>
      </c>
      <c r="AD1352" s="25">
        <f t="shared" ref="AD1352:AD1415" si="241">IF(AB1352&lt;0, AB1352, 0) *-1</f>
        <v>0</v>
      </c>
      <c r="AE1352" s="25">
        <f t="shared" ref="AE1352:AE1415" si="242">IF(AB1352&gt;0, AB1352, 0)</f>
        <v>11638.249539039032</v>
      </c>
      <c r="AF1352" s="25">
        <f>SUM($AD$8:AD1352)</f>
        <v>1172668.3818457772</v>
      </c>
      <c r="AG1352" s="25">
        <f>SUM($AE$8:AE1352)</f>
        <v>5490232.5592282237</v>
      </c>
      <c r="AH1352" s="25"/>
      <c r="AI1352" s="39">
        <f>SUM($AD$1031:AD1352)</f>
        <v>215722.45754621783</v>
      </c>
      <c r="AJ1352" s="39">
        <f>SUM($AE$1031:AE1352)</f>
        <v>2749227.332934611</v>
      </c>
      <c r="AK1352" s="39">
        <f t="shared" si="232"/>
        <v>151005.72028235247</v>
      </c>
    </row>
    <row r="1353" spans="2:37" x14ac:dyDescent="0.3">
      <c r="B1353" s="6" t="s">
        <v>53</v>
      </c>
      <c r="C1353" s="6">
        <v>1345</v>
      </c>
      <c r="D1353" s="6">
        <v>323</v>
      </c>
      <c r="E1353" s="12">
        <v>81.2</v>
      </c>
      <c r="F1353" s="17">
        <f t="shared" si="233"/>
        <v>9.7222222222222612E-2</v>
      </c>
      <c r="G1353" s="17">
        <f t="shared" si="234"/>
        <v>0.35000000000000142</v>
      </c>
      <c r="S1353">
        <f t="shared" si="235"/>
        <v>0</v>
      </c>
      <c r="T1353">
        <f t="shared" si="236"/>
        <v>81.2</v>
      </c>
      <c r="U1353">
        <f t="shared" si="237"/>
        <v>22.555555555555557</v>
      </c>
      <c r="W1353">
        <f t="shared" si="238"/>
        <v>96.250000000000384</v>
      </c>
      <c r="X1353">
        <f t="shared" si="239"/>
        <v>135.9666</v>
      </c>
      <c r="Y1353">
        <f t="shared" si="240"/>
        <v>275.27465616474456</v>
      </c>
      <c r="Z1353">
        <f>Table1[[#This Row],[Accel (N)]]+Table1[[#This Row],[RR (N)]]+Table1[[#This Row],[Aero Drag (N)]]</f>
        <v>507.49125616474493</v>
      </c>
      <c r="AA1353">
        <f>Table1[[#This Row],[Total (N)]]*((E1353/3.6)/1000)</f>
        <v>11.446747222382582</v>
      </c>
      <c r="AB1353">
        <f>Table1[[#This Row],[Power (kW)]]*1000</f>
        <v>11446.747222382583</v>
      </c>
      <c r="AC1353">
        <f>(Table1[[#This Row],[Power (kW)]]*1000)*D1353</f>
        <v>3697299.3528295741</v>
      </c>
      <c r="AD1353" s="25">
        <f t="shared" si="241"/>
        <v>0</v>
      </c>
      <c r="AE1353" s="25">
        <f t="shared" si="242"/>
        <v>11446.747222382583</v>
      </c>
      <c r="AF1353" s="25">
        <f>SUM($AD$8:AD1353)</f>
        <v>1172668.3818457772</v>
      </c>
      <c r="AG1353" s="25">
        <f>SUM($AE$8:AE1353)</f>
        <v>5501679.3064506063</v>
      </c>
      <c r="AH1353" s="25"/>
      <c r="AI1353" s="39">
        <f>SUM($AD$1031:AD1353)</f>
        <v>215722.45754621783</v>
      </c>
      <c r="AJ1353" s="39">
        <f>SUM($AE$1031:AE1353)</f>
        <v>2760674.0801569936</v>
      </c>
      <c r="AK1353" s="39">
        <f t="shared" ref="AK1353:AK1416" si="243">AI1353*0.7</f>
        <v>151005.72028235247</v>
      </c>
    </row>
    <row r="1354" spans="2:37" x14ac:dyDescent="0.3">
      <c r="B1354" s="6" t="s">
        <v>53</v>
      </c>
      <c r="C1354" s="6">
        <v>1346</v>
      </c>
      <c r="D1354" s="6">
        <v>324</v>
      </c>
      <c r="E1354" s="12">
        <v>81.5</v>
      </c>
      <c r="F1354" s="17">
        <f t="shared" ref="F1354:F1417" si="244">($E1355-$E1353)/2/3.6</f>
        <v>5.5555555555554373E-2</v>
      </c>
      <c r="G1354" s="17">
        <f t="shared" ref="G1354:G1417" si="245">($E1355-$E1353)/2</f>
        <v>0.19999999999999574</v>
      </c>
      <c r="S1354">
        <f t="shared" si="235"/>
        <v>0</v>
      </c>
      <c r="T1354">
        <f t="shared" si="236"/>
        <v>81.5</v>
      </c>
      <c r="U1354">
        <f t="shared" si="237"/>
        <v>22.638888888888889</v>
      </c>
      <c r="W1354">
        <f t="shared" si="238"/>
        <v>54.999999999998828</v>
      </c>
      <c r="X1354">
        <f t="shared" si="239"/>
        <v>135.9666</v>
      </c>
      <c r="Y1354">
        <f t="shared" si="240"/>
        <v>277.31246282824657</v>
      </c>
      <c r="Z1354">
        <f>Table1[[#This Row],[Accel (N)]]+Table1[[#This Row],[RR (N)]]+Table1[[#This Row],[Aero Drag (N)]]</f>
        <v>468.2790628282454</v>
      </c>
      <c r="AA1354">
        <f>Table1[[#This Row],[Total (N)]]*((E1354/3.6)/1000)</f>
        <v>10.601317672361667</v>
      </c>
      <c r="AB1354">
        <f>Table1[[#This Row],[Power (kW)]]*1000</f>
        <v>10601.317672361667</v>
      </c>
      <c r="AC1354">
        <f>(Table1[[#This Row],[Power (kW)]]*1000)*D1354</f>
        <v>3434826.9258451802</v>
      </c>
      <c r="AD1354" s="25">
        <f t="shared" si="241"/>
        <v>0</v>
      </c>
      <c r="AE1354" s="25">
        <f t="shared" si="242"/>
        <v>10601.317672361667</v>
      </c>
      <c r="AF1354" s="25">
        <f>SUM($AD$8:AD1354)</f>
        <v>1172668.3818457772</v>
      </c>
      <c r="AG1354" s="25">
        <f>SUM($AE$8:AE1354)</f>
        <v>5512280.6241229679</v>
      </c>
      <c r="AH1354" s="25"/>
      <c r="AI1354" s="39">
        <f>SUM($AD$1031:AD1354)</f>
        <v>215722.45754621783</v>
      </c>
      <c r="AJ1354" s="39">
        <f>SUM($AE$1031:AE1354)</f>
        <v>2771275.3978293552</v>
      </c>
      <c r="AK1354" s="39">
        <f t="shared" si="243"/>
        <v>151005.72028235247</v>
      </c>
    </row>
    <row r="1355" spans="2:37" x14ac:dyDescent="0.3">
      <c r="B1355" s="6" t="s">
        <v>53</v>
      </c>
      <c r="C1355" s="6">
        <v>1347</v>
      </c>
      <c r="D1355" s="6">
        <v>325</v>
      </c>
      <c r="E1355" s="12">
        <v>81.599999999999994</v>
      </c>
      <c r="F1355" s="17">
        <f t="shared" si="244"/>
        <v>1.3888888888888099E-2</v>
      </c>
      <c r="G1355" s="17">
        <f t="shared" si="245"/>
        <v>4.9999999999997158E-2</v>
      </c>
      <c r="S1355">
        <f t="shared" si="235"/>
        <v>0</v>
      </c>
      <c r="T1355">
        <f t="shared" si="236"/>
        <v>81.599999999999994</v>
      </c>
      <c r="U1355">
        <f t="shared" si="237"/>
        <v>22.666666666666664</v>
      </c>
      <c r="W1355">
        <f t="shared" si="238"/>
        <v>13.749999999999218</v>
      </c>
      <c r="X1355">
        <f t="shared" si="239"/>
        <v>135.9666</v>
      </c>
      <c r="Y1355">
        <f t="shared" si="240"/>
        <v>277.99340170720001</v>
      </c>
      <c r="Z1355">
        <f>Table1[[#This Row],[Accel (N)]]+Table1[[#This Row],[RR (N)]]+Table1[[#This Row],[Aero Drag (N)]]</f>
        <v>427.71000170719924</v>
      </c>
      <c r="AA1355">
        <f>Table1[[#This Row],[Total (N)]]*((E1355/3.6)/1000)</f>
        <v>9.6947600386965149</v>
      </c>
      <c r="AB1355">
        <f>Table1[[#This Row],[Power (kW)]]*1000</f>
        <v>9694.760038696515</v>
      </c>
      <c r="AC1355">
        <f>(Table1[[#This Row],[Power (kW)]]*1000)*D1355</f>
        <v>3150797.0125763672</v>
      </c>
      <c r="AD1355" s="25">
        <f t="shared" si="241"/>
        <v>0</v>
      </c>
      <c r="AE1355" s="25">
        <f t="shared" si="242"/>
        <v>9694.760038696515</v>
      </c>
      <c r="AF1355" s="25">
        <f>SUM($AD$8:AD1355)</f>
        <v>1172668.3818457772</v>
      </c>
      <c r="AG1355" s="25">
        <f>SUM($AE$8:AE1355)</f>
        <v>5521975.3841616642</v>
      </c>
      <c r="AH1355" s="25"/>
      <c r="AI1355" s="39">
        <f>SUM($AD$1031:AD1355)</f>
        <v>215722.45754621783</v>
      </c>
      <c r="AJ1355" s="39">
        <f>SUM($AE$1031:AE1355)</f>
        <v>2780970.1578680519</v>
      </c>
      <c r="AK1355" s="39">
        <f t="shared" si="243"/>
        <v>151005.72028235247</v>
      </c>
    </row>
    <row r="1356" spans="2:37" x14ac:dyDescent="0.3">
      <c r="B1356" s="6" t="s">
        <v>53</v>
      </c>
      <c r="C1356" s="6">
        <v>1348</v>
      </c>
      <c r="D1356" s="6">
        <v>326</v>
      </c>
      <c r="E1356" s="12">
        <v>81.599999999999994</v>
      </c>
      <c r="F1356" s="17">
        <f t="shared" si="244"/>
        <v>-2.7777777777776198E-2</v>
      </c>
      <c r="G1356" s="17">
        <f t="shared" si="245"/>
        <v>-9.9999999999994316E-2</v>
      </c>
      <c r="S1356">
        <f t="shared" si="235"/>
        <v>0</v>
      </c>
      <c r="T1356">
        <f t="shared" si="236"/>
        <v>81.599999999999994</v>
      </c>
      <c r="U1356">
        <f t="shared" si="237"/>
        <v>22.666666666666664</v>
      </c>
      <c r="W1356">
        <f t="shared" si="238"/>
        <v>-27.499999999998437</v>
      </c>
      <c r="X1356">
        <f t="shared" si="239"/>
        <v>135.9666</v>
      </c>
      <c r="Y1356">
        <f t="shared" si="240"/>
        <v>277.99340170720001</v>
      </c>
      <c r="Z1356">
        <f>Table1[[#This Row],[Accel (N)]]+Table1[[#This Row],[RR (N)]]+Table1[[#This Row],[Aero Drag (N)]]</f>
        <v>386.46000170720157</v>
      </c>
      <c r="AA1356">
        <f>Table1[[#This Row],[Total (N)]]*((E1356/3.6)/1000)</f>
        <v>8.7597600386965677</v>
      </c>
      <c r="AB1356">
        <f>Table1[[#This Row],[Power (kW)]]*1000</f>
        <v>8759.7600386965678</v>
      </c>
      <c r="AC1356">
        <f>(Table1[[#This Row],[Power (kW)]]*1000)*D1356</f>
        <v>2855681.7726150812</v>
      </c>
      <c r="AD1356" s="25">
        <f t="shared" si="241"/>
        <v>0</v>
      </c>
      <c r="AE1356" s="25">
        <f t="shared" si="242"/>
        <v>8759.7600386965678</v>
      </c>
      <c r="AF1356" s="25">
        <f>SUM($AD$8:AD1356)</f>
        <v>1172668.3818457772</v>
      </c>
      <c r="AG1356" s="25">
        <f>SUM($AE$8:AE1356)</f>
        <v>5530735.1442003604</v>
      </c>
      <c r="AH1356" s="25"/>
      <c r="AI1356" s="39">
        <f>SUM($AD$1031:AD1356)</f>
        <v>215722.45754621783</v>
      </c>
      <c r="AJ1356" s="39">
        <f>SUM($AE$1031:AE1356)</f>
        <v>2789729.9179067486</v>
      </c>
      <c r="AK1356" s="39">
        <f t="shared" si="243"/>
        <v>151005.72028235247</v>
      </c>
    </row>
    <row r="1357" spans="2:37" x14ac:dyDescent="0.3">
      <c r="B1357" s="6" t="s">
        <v>53</v>
      </c>
      <c r="C1357" s="6">
        <v>1349</v>
      </c>
      <c r="D1357" s="6">
        <v>327</v>
      </c>
      <c r="E1357" s="12">
        <v>81.400000000000006</v>
      </c>
      <c r="F1357" s="17">
        <f t="shared" si="244"/>
        <v>-0.12499999999999881</v>
      </c>
      <c r="G1357" s="17">
        <f t="shared" si="245"/>
        <v>-0.44999999999999574</v>
      </c>
      <c r="S1357">
        <f t="shared" si="235"/>
        <v>0</v>
      </c>
      <c r="T1357">
        <f t="shared" si="236"/>
        <v>81.400000000000006</v>
      </c>
      <c r="U1357">
        <f t="shared" si="237"/>
        <v>22.611111111111111</v>
      </c>
      <c r="W1357">
        <f t="shared" si="238"/>
        <v>-123.74999999999882</v>
      </c>
      <c r="X1357">
        <f t="shared" si="239"/>
        <v>135.9666</v>
      </c>
      <c r="Y1357">
        <f t="shared" si="240"/>
        <v>276.6323589448528</v>
      </c>
      <c r="Z1357">
        <f>Table1[[#This Row],[Accel (N)]]+Table1[[#This Row],[RR (N)]]+Table1[[#This Row],[Aero Drag (N)]]</f>
        <v>288.84895894485396</v>
      </c>
      <c r="AA1357">
        <f>Table1[[#This Row],[Total (N)]]*((E1357/3.6)/1000)</f>
        <v>6.5311959050308639</v>
      </c>
      <c r="AB1357">
        <f>Table1[[#This Row],[Power (kW)]]*1000</f>
        <v>6531.1959050308642</v>
      </c>
      <c r="AC1357">
        <f>(Table1[[#This Row],[Power (kW)]]*1000)*D1357</f>
        <v>2135701.0609450927</v>
      </c>
      <c r="AD1357" s="25">
        <f t="shared" si="241"/>
        <v>0</v>
      </c>
      <c r="AE1357" s="25">
        <f t="shared" si="242"/>
        <v>6531.1959050308642</v>
      </c>
      <c r="AF1357" s="25">
        <f>SUM($AD$8:AD1357)</f>
        <v>1172668.3818457772</v>
      </c>
      <c r="AG1357" s="25">
        <f>SUM($AE$8:AE1357)</f>
        <v>5537266.3401053911</v>
      </c>
      <c r="AH1357" s="25"/>
      <c r="AI1357" s="39">
        <f>SUM($AD$1031:AD1357)</f>
        <v>215722.45754621783</v>
      </c>
      <c r="AJ1357" s="39">
        <f>SUM($AE$1031:AE1357)</f>
        <v>2796261.1138117793</v>
      </c>
      <c r="AK1357" s="39">
        <f t="shared" si="243"/>
        <v>151005.72028235247</v>
      </c>
    </row>
    <row r="1358" spans="2:37" x14ac:dyDescent="0.3">
      <c r="B1358" s="6" t="s">
        <v>53</v>
      </c>
      <c r="C1358" s="6">
        <v>1350</v>
      </c>
      <c r="D1358" s="6">
        <v>328</v>
      </c>
      <c r="E1358" s="12">
        <v>80.7</v>
      </c>
      <c r="F1358" s="17">
        <f t="shared" si="244"/>
        <v>-0.25000000000000155</v>
      </c>
      <c r="G1358" s="17">
        <f t="shared" si="245"/>
        <v>-0.90000000000000568</v>
      </c>
      <c r="S1358">
        <f t="shared" si="235"/>
        <v>0</v>
      </c>
      <c r="T1358">
        <f t="shared" si="236"/>
        <v>80.7</v>
      </c>
      <c r="U1358">
        <f t="shared" si="237"/>
        <v>22.416666666666668</v>
      </c>
      <c r="W1358">
        <f t="shared" si="238"/>
        <v>-247.50000000000153</v>
      </c>
      <c r="X1358">
        <f t="shared" si="239"/>
        <v>135.9666</v>
      </c>
      <c r="Y1358">
        <f t="shared" si="240"/>
        <v>271.8950116367688</v>
      </c>
      <c r="Z1358">
        <f>Table1[[#This Row],[Accel (N)]]+Table1[[#This Row],[RR (N)]]+Table1[[#This Row],[Aero Drag (N)]]</f>
        <v>160.36161163676726</v>
      </c>
      <c r="AA1358">
        <f>Table1[[#This Row],[Total (N)]]*((E1358/3.6)/1000)</f>
        <v>3.5947727941908663</v>
      </c>
      <c r="AB1358">
        <f>Table1[[#This Row],[Power (kW)]]*1000</f>
        <v>3594.7727941908661</v>
      </c>
      <c r="AC1358">
        <f>(Table1[[#This Row],[Power (kW)]]*1000)*D1358</f>
        <v>1179085.476494604</v>
      </c>
      <c r="AD1358" s="25">
        <f t="shared" si="241"/>
        <v>0</v>
      </c>
      <c r="AE1358" s="25">
        <f t="shared" si="242"/>
        <v>3594.7727941908661</v>
      </c>
      <c r="AF1358" s="25">
        <f>SUM($AD$8:AD1358)</f>
        <v>1172668.3818457772</v>
      </c>
      <c r="AG1358" s="25">
        <f>SUM($AE$8:AE1358)</f>
        <v>5540861.1128995819</v>
      </c>
      <c r="AH1358" s="25"/>
      <c r="AI1358" s="39">
        <f>SUM($AD$1031:AD1358)</f>
        <v>215722.45754621783</v>
      </c>
      <c r="AJ1358" s="39">
        <f>SUM($AE$1031:AE1358)</f>
        <v>2799855.8866059701</v>
      </c>
      <c r="AK1358" s="39">
        <f t="shared" si="243"/>
        <v>151005.72028235247</v>
      </c>
    </row>
    <row r="1359" spans="2:37" x14ac:dyDescent="0.3">
      <c r="B1359" s="6" t="s">
        <v>53</v>
      </c>
      <c r="C1359" s="6">
        <v>1351</v>
      </c>
      <c r="D1359" s="6">
        <v>329</v>
      </c>
      <c r="E1359" s="12">
        <v>79.599999999999994</v>
      </c>
      <c r="F1359" s="17">
        <f t="shared" si="244"/>
        <v>-0.34722222222222221</v>
      </c>
      <c r="G1359" s="17">
        <f t="shared" si="245"/>
        <v>-1.25</v>
      </c>
      <c r="S1359">
        <f t="shared" si="235"/>
        <v>0</v>
      </c>
      <c r="T1359">
        <f t="shared" si="236"/>
        <v>79.599999999999994</v>
      </c>
      <c r="U1359">
        <f t="shared" si="237"/>
        <v>22.111111111111111</v>
      </c>
      <c r="W1359">
        <f t="shared" si="238"/>
        <v>-343.75</v>
      </c>
      <c r="X1359">
        <f t="shared" si="239"/>
        <v>135.9666</v>
      </c>
      <c r="Y1359">
        <f t="shared" si="240"/>
        <v>264.53327328447779</v>
      </c>
      <c r="Z1359">
        <f>Table1[[#This Row],[Accel (N)]]+Table1[[#This Row],[RR (N)]]+Table1[[#This Row],[Aero Drag (N)]]</f>
        <v>56.749873284477786</v>
      </c>
      <c r="AA1359">
        <f>Table1[[#This Row],[Total (N)]]*((E1359/3.6)/1000)</f>
        <v>1.2548027537345643</v>
      </c>
      <c r="AB1359">
        <f>Table1[[#This Row],[Power (kW)]]*1000</f>
        <v>1254.8027537345642</v>
      </c>
      <c r="AC1359">
        <f>(Table1[[#This Row],[Power (kW)]]*1000)*D1359</f>
        <v>412830.10597867164</v>
      </c>
      <c r="AD1359" s="25">
        <f t="shared" si="241"/>
        <v>0</v>
      </c>
      <c r="AE1359" s="25">
        <f t="shared" si="242"/>
        <v>1254.8027537345642</v>
      </c>
      <c r="AF1359" s="25">
        <f>SUM($AD$8:AD1359)</f>
        <v>1172668.3818457772</v>
      </c>
      <c r="AG1359" s="25">
        <f>SUM($AE$8:AE1359)</f>
        <v>5542115.9156533163</v>
      </c>
      <c r="AH1359" s="25"/>
      <c r="AI1359" s="39">
        <f>SUM($AD$1031:AD1359)</f>
        <v>215722.45754621783</v>
      </c>
      <c r="AJ1359" s="39">
        <f>SUM($AE$1031:AE1359)</f>
        <v>2801110.6893597045</v>
      </c>
      <c r="AK1359" s="39">
        <f t="shared" si="243"/>
        <v>151005.72028235247</v>
      </c>
    </row>
    <row r="1360" spans="2:37" x14ac:dyDescent="0.3">
      <c r="B1360" s="6" t="s">
        <v>53</v>
      </c>
      <c r="C1360" s="6">
        <v>1352</v>
      </c>
      <c r="D1360" s="6">
        <v>330</v>
      </c>
      <c r="E1360" s="12">
        <v>78.2</v>
      </c>
      <c r="F1360" s="17">
        <f t="shared" si="244"/>
        <v>-0.38888888888888851</v>
      </c>
      <c r="G1360" s="17">
        <f t="shared" si="245"/>
        <v>-1.3999999999999986</v>
      </c>
      <c r="S1360">
        <f t="shared" si="235"/>
        <v>0</v>
      </c>
      <c r="T1360">
        <f t="shared" si="236"/>
        <v>78.2</v>
      </c>
      <c r="U1360">
        <f t="shared" si="237"/>
        <v>21.722222222222221</v>
      </c>
      <c r="W1360">
        <f t="shared" si="238"/>
        <v>-384.9999999999996</v>
      </c>
      <c r="X1360">
        <f t="shared" si="239"/>
        <v>135.9666</v>
      </c>
      <c r="Y1360">
        <f t="shared" si="240"/>
        <v>255.30991233178614</v>
      </c>
      <c r="Z1360">
        <f>Table1[[#This Row],[Accel (N)]]+Table1[[#This Row],[RR (N)]]+Table1[[#This Row],[Aero Drag (N)]]</f>
        <v>6.2765123317865346</v>
      </c>
      <c r="AA1360">
        <f>Table1[[#This Row],[Total (N)]]*((E1360/3.6)/1000)</f>
        <v>0.13633979565158527</v>
      </c>
      <c r="AB1360">
        <f>Table1[[#This Row],[Power (kW)]]*1000</f>
        <v>136.33979565158526</v>
      </c>
      <c r="AC1360">
        <f>(Table1[[#This Row],[Power (kW)]]*1000)*D1360</f>
        <v>44992.132565023137</v>
      </c>
      <c r="AD1360" s="25">
        <f t="shared" si="241"/>
        <v>0</v>
      </c>
      <c r="AE1360" s="25">
        <f t="shared" si="242"/>
        <v>136.33979565158526</v>
      </c>
      <c r="AF1360" s="25">
        <f>SUM($AD$8:AD1360)</f>
        <v>1172668.3818457772</v>
      </c>
      <c r="AG1360" s="25">
        <f>SUM($AE$8:AE1360)</f>
        <v>5542252.2554489681</v>
      </c>
      <c r="AH1360" s="25"/>
      <c r="AI1360" s="39">
        <f>SUM($AD$1031:AD1360)</f>
        <v>215722.45754621783</v>
      </c>
      <c r="AJ1360" s="39">
        <f>SUM($AE$1031:AE1360)</f>
        <v>2801247.0291553559</v>
      </c>
      <c r="AK1360" s="39">
        <f t="shared" si="243"/>
        <v>151005.72028235247</v>
      </c>
    </row>
    <row r="1361" spans="2:37" x14ac:dyDescent="0.3">
      <c r="B1361" s="6" t="s">
        <v>53</v>
      </c>
      <c r="C1361" s="6">
        <v>1353</v>
      </c>
      <c r="D1361" s="6">
        <v>331</v>
      </c>
      <c r="E1361" s="12">
        <v>76.8</v>
      </c>
      <c r="F1361" s="17">
        <f t="shared" si="244"/>
        <v>-0.40277777777777857</v>
      </c>
      <c r="G1361" s="17">
        <f t="shared" si="245"/>
        <v>-1.4500000000000028</v>
      </c>
      <c r="S1361">
        <f t="shared" si="235"/>
        <v>0</v>
      </c>
      <c r="T1361">
        <f t="shared" si="236"/>
        <v>76.8</v>
      </c>
      <c r="U1361">
        <f t="shared" si="237"/>
        <v>21.333333333333332</v>
      </c>
      <c r="W1361">
        <f t="shared" si="238"/>
        <v>-398.7500000000008</v>
      </c>
      <c r="X1361">
        <f t="shared" si="239"/>
        <v>135.9666</v>
      </c>
      <c r="Y1361">
        <f t="shared" si="240"/>
        <v>246.25021050880002</v>
      </c>
      <c r="Z1361">
        <f>Table1[[#This Row],[Accel (N)]]+Table1[[#This Row],[RR (N)]]+Table1[[#This Row],[Aero Drag (N)]]</f>
        <v>-16.533189491200801</v>
      </c>
      <c r="AA1361">
        <f>Table1[[#This Row],[Total (N)]]*((E1361/3.6)/1000)</f>
        <v>-0.35270804247895043</v>
      </c>
      <c r="AB1361">
        <f>Table1[[#This Row],[Power (kW)]]*1000</f>
        <v>-352.70804247895046</v>
      </c>
      <c r="AC1361">
        <f>(Table1[[#This Row],[Power (kW)]]*1000)*D1361</f>
        <v>-116746.3620605326</v>
      </c>
      <c r="AD1361" s="25">
        <f t="shared" si="241"/>
        <v>352.70804247895046</v>
      </c>
      <c r="AE1361" s="25">
        <f t="shared" si="242"/>
        <v>0</v>
      </c>
      <c r="AF1361" s="25">
        <f>SUM($AD$8:AD1361)</f>
        <v>1173021.089888256</v>
      </c>
      <c r="AG1361" s="25">
        <f>SUM($AE$8:AE1361)</f>
        <v>5542252.2554489681</v>
      </c>
      <c r="AH1361" s="25"/>
      <c r="AI1361" s="39">
        <f>SUM($AD$1031:AD1361)</f>
        <v>216075.16558869678</v>
      </c>
      <c r="AJ1361" s="39">
        <f>SUM($AE$1031:AE1361)</f>
        <v>2801247.0291553559</v>
      </c>
      <c r="AK1361" s="39">
        <f t="shared" si="243"/>
        <v>151252.61591208773</v>
      </c>
    </row>
    <row r="1362" spans="2:37" x14ac:dyDescent="0.3">
      <c r="B1362" s="6" t="s">
        <v>53</v>
      </c>
      <c r="C1362" s="6">
        <v>1354</v>
      </c>
      <c r="D1362" s="6">
        <v>332</v>
      </c>
      <c r="E1362" s="12">
        <v>75.3</v>
      </c>
      <c r="F1362" s="17">
        <f t="shared" si="244"/>
        <v>-0.41666666666666663</v>
      </c>
      <c r="G1362" s="17">
        <f t="shared" si="245"/>
        <v>-1.5</v>
      </c>
      <c r="S1362">
        <f t="shared" si="235"/>
        <v>0</v>
      </c>
      <c r="T1362">
        <f t="shared" si="236"/>
        <v>75.3</v>
      </c>
      <c r="U1362">
        <f t="shared" si="237"/>
        <v>20.916666666666664</v>
      </c>
      <c r="W1362">
        <f t="shared" si="238"/>
        <v>-412.49999999999994</v>
      </c>
      <c r="X1362">
        <f t="shared" si="239"/>
        <v>135.9666</v>
      </c>
      <c r="Y1362">
        <f t="shared" si="240"/>
        <v>236.72499866126873</v>
      </c>
      <c r="Z1362">
        <f>Table1[[#This Row],[Accel (N)]]+Table1[[#This Row],[RR (N)]]+Table1[[#This Row],[Aero Drag (N)]]</f>
        <v>-39.808401338731187</v>
      </c>
      <c r="AA1362">
        <f>Table1[[#This Row],[Total (N)]]*((E1362/3.6)/1000)</f>
        <v>-0.83265906133512724</v>
      </c>
      <c r="AB1362">
        <f>Table1[[#This Row],[Power (kW)]]*1000</f>
        <v>-832.65906133512726</v>
      </c>
      <c r="AC1362">
        <f>(Table1[[#This Row],[Power (kW)]]*1000)*D1362</f>
        <v>-276442.80836326227</v>
      </c>
      <c r="AD1362" s="25">
        <f t="shared" si="241"/>
        <v>832.65906133512726</v>
      </c>
      <c r="AE1362" s="25">
        <f t="shared" si="242"/>
        <v>0</v>
      </c>
      <c r="AF1362" s="25">
        <f>SUM($AD$8:AD1362)</f>
        <v>1173853.7489495911</v>
      </c>
      <c r="AG1362" s="25">
        <f>SUM($AE$8:AE1362)</f>
        <v>5542252.2554489681</v>
      </c>
      <c r="AH1362" s="25"/>
      <c r="AI1362" s="39">
        <f>SUM($AD$1031:AD1362)</f>
        <v>216907.82465003189</v>
      </c>
      <c r="AJ1362" s="39">
        <f>SUM($AE$1031:AE1362)</f>
        <v>2801247.0291553559</v>
      </c>
      <c r="AK1362" s="39">
        <f t="shared" si="243"/>
        <v>151835.47725502233</v>
      </c>
    </row>
    <row r="1363" spans="2:37" x14ac:dyDescent="0.3">
      <c r="B1363" s="6" t="s">
        <v>53</v>
      </c>
      <c r="C1363" s="6">
        <v>1355</v>
      </c>
      <c r="D1363" s="6">
        <v>333</v>
      </c>
      <c r="E1363" s="12">
        <v>73.8</v>
      </c>
      <c r="F1363" s="17">
        <f t="shared" si="244"/>
        <v>-0.44444444444444481</v>
      </c>
      <c r="G1363" s="17">
        <f t="shared" si="245"/>
        <v>-1.6000000000000014</v>
      </c>
      <c r="S1363">
        <f t="shared" si="235"/>
        <v>0</v>
      </c>
      <c r="T1363">
        <f t="shared" si="236"/>
        <v>73.8</v>
      </c>
      <c r="U1363">
        <f t="shared" si="237"/>
        <v>20.5</v>
      </c>
      <c r="W1363">
        <f t="shared" si="238"/>
        <v>-440.00000000000034</v>
      </c>
      <c r="X1363">
        <f t="shared" si="239"/>
        <v>135.9666</v>
      </c>
      <c r="Y1363">
        <f t="shared" si="240"/>
        <v>227.38766081467503</v>
      </c>
      <c r="Z1363">
        <f>Table1[[#This Row],[Accel (N)]]+Table1[[#This Row],[RR (N)]]+Table1[[#This Row],[Aero Drag (N)]]</f>
        <v>-76.64573918532534</v>
      </c>
      <c r="AA1363">
        <f>Table1[[#This Row],[Total (N)]]*((E1363/3.6)/1000)</f>
        <v>-1.5712376532991694</v>
      </c>
      <c r="AB1363">
        <f>Table1[[#This Row],[Power (kW)]]*1000</f>
        <v>-1571.2376532991693</v>
      </c>
      <c r="AC1363">
        <f>(Table1[[#This Row],[Power (kW)]]*1000)*D1363</f>
        <v>-523222.13854862336</v>
      </c>
      <c r="AD1363" s="25">
        <f t="shared" si="241"/>
        <v>1571.2376532991693</v>
      </c>
      <c r="AE1363" s="25">
        <f t="shared" si="242"/>
        <v>0</v>
      </c>
      <c r="AF1363" s="25">
        <f>SUM($AD$8:AD1363)</f>
        <v>1175424.9866028903</v>
      </c>
      <c r="AG1363" s="25">
        <f>SUM($AE$8:AE1363)</f>
        <v>5542252.2554489681</v>
      </c>
      <c r="AH1363" s="25"/>
      <c r="AI1363" s="39">
        <f>SUM($AD$1031:AD1363)</f>
        <v>218479.06230333107</v>
      </c>
      <c r="AJ1363" s="39">
        <f>SUM($AE$1031:AE1363)</f>
        <v>2801247.0291553559</v>
      </c>
      <c r="AK1363" s="39">
        <f t="shared" si="243"/>
        <v>152935.34361233175</v>
      </c>
    </row>
    <row r="1364" spans="2:37" x14ac:dyDescent="0.3">
      <c r="B1364" s="6" t="s">
        <v>53</v>
      </c>
      <c r="C1364" s="6">
        <v>1356</v>
      </c>
      <c r="D1364" s="6">
        <v>334</v>
      </c>
      <c r="E1364" s="12">
        <v>72.099999999999994</v>
      </c>
      <c r="F1364" s="17">
        <f t="shared" si="244"/>
        <v>-0.49999999999999922</v>
      </c>
      <c r="G1364" s="17">
        <f t="shared" si="245"/>
        <v>-1.7999999999999972</v>
      </c>
      <c r="S1364">
        <f t="shared" si="235"/>
        <v>0</v>
      </c>
      <c r="T1364">
        <f t="shared" si="236"/>
        <v>72.099999999999994</v>
      </c>
      <c r="U1364">
        <f t="shared" si="237"/>
        <v>20.027777777777775</v>
      </c>
      <c r="W1364">
        <f t="shared" si="238"/>
        <v>-494.9999999999992</v>
      </c>
      <c r="X1364">
        <f t="shared" si="239"/>
        <v>135.9666</v>
      </c>
      <c r="Y1364">
        <f t="shared" si="240"/>
        <v>217.03246338077983</v>
      </c>
      <c r="Z1364">
        <f>Table1[[#This Row],[Accel (N)]]+Table1[[#This Row],[RR (N)]]+Table1[[#This Row],[Aero Drag (N)]]</f>
        <v>-142.0009366192194</v>
      </c>
      <c r="AA1364">
        <f>Table1[[#This Row],[Total (N)]]*((E1364/3.6)/1000)</f>
        <v>-2.8439632028460329</v>
      </c>
      <c r="AB1364">
        <f>Table1[[#This Row],[Power (kW)]]*1000</f>
        <v>-2843.9632028460328</v>
      </c>
      <c r="AC1364">
        <f>(Table1[[#This Row],[Power (kW)]]*1000)*D1364</f>
        <v>-949883.70975057501</v>
      </c>
      <c r="AD1364" s="25">
        <f t="shared" si="241"/>
        <v>2843.9632028460328</v>
      </c>
      <c r="AE1364" s="25">
        <f t="shared" si="242"/>
        <v>0</v>
      </c>
      <c r="AF1364" s="25">
        <f>SUM($AD$8:AD1364)</f>
        <v>1178268.9498057363</v>
      </c>
      <c r="AG1364" s="25">
        <f>SUM($AE$8:AE1364)</f>
        <v>5542252.2554489681</v>
      </c>
      <c r="AH1364" s="25"/>
      <c r="AI1364" s="39">
        <f>SUM($AD$1031:AD1364)</f>
        <v>221323.0255061771</v>
      </c>
      <c r="AJ1364" s="39">
        <f>SUM($AE$1031:AE1364)</f>
        <v>2801247.0291553559</v>
      </c>
      <c r="AK1364" s="39">
        <f t="shared" si="243"/>
        <v>154926.11785432397</v>
      </c>
    </row>
    <row r="1365" spans="2:37" x14ac:dyDescent="0.3">
      <c r="B1365" s="6" t="s">
        <v>53</v>
      </c>
      <c r="C1365" s="6">
        <v>1357</v>
      </c>
      <c r="D1365" s="6">
        <v>335</v>
      </c>
      <c r="E1365" s="12">
        <v>70.2</v>
      </c>
      <c r="F1365" s="17">
        <f t="shared" si="244"/>
        <v>-0.54166666666666552</v>
      </c>
      <c r="G1365" s="17">
        <f t="shared" si="245"/>
        <v>-1.9499999999999957</v>
      </c>
      <c r="S1365">
        <f t="shared" si="235"/>
        <v>0</v>
      </c>
      <c r="T1365">
        <f t="shared" si="236"/>
        <v>70.2</v>
      </c>
      <c r="U1365">
        <f t="shared" si="237"/>
        <v>19.5</v>
      </c>
      <c r="W1365">
        <f t="shared" si="238"/>
        <v>-536.24999999999886</v>
      </c>
      <c r="X1365">
        <f t="shared" si="239"/>
        <v>135.9666</v>
      </c>
      <c r="Y1365">
        <f t="shared" si="240"/>
        <v>205.74457590667504</v>
      </c>
      <c r="Z1365">
        <f>Table1[[#This Row],[Accel (N)]]+Table1[[#This Row],[RR (N)]]+Table1[[#This Row],[Aero Drag (N)]]</f>
        <v>-194.53882409332385</v>
      </c>
      <c r="AA1365">
        <f>Table1[[#This Row],[Total (N)]]*((E1365/3.6)/1000)</f>
        <v>-3.7935070698198152</v>
      </c>
      <c r="AB1365">
        <f>Table1[[#This Row],[Power (kW)]]*1000</f>
        <v>-3793.5070698198151</v>
      </c>
      <c r="AC1365">
        <f>(Table1[[#This Row],[Power (kW)]]*1000)*D1365</f>
        <v>-1270824.8683896381</v>
      </c>
      <c r="AD1365" s="25">
        <f t="shared" si="241"/>
        <v>3793.5070698198151</v>
      </c>
      <c r="AE1365" s="25">
        <f t="shared" si="242"/>
        <v>0</v>
      </c>
      <c r="AF1365" s="25">
        <f>SUM($AD$8:AD1365)</f>
        <v>1182062.4568755561</v>
      </c>
      <c r="AG1365" s="25">
        <f>SUM($AE$8:AE1365)</f>
        <v>5542252.2554489681</v>
      </c>
      <c r="AH1365" s="25"/>
      <c r="AI1365" s="39">
        <f>SUM($AD$1031:AD1365)</f>
        <v>225116.53257599691</v>
      </c>
      <c r="AJ1365" s="39">
        <f>SUM($AE$1031:AE1365)</f>
        <v>2801247.0291553559</v>
      </c>
      <c r="AK1365" s="39">
        <f t="shared" si="243"/>
        <v>157581.57280319784</v>
      </c>
    </row>
    <row r="1366" spans="2:37" x14ac:dyDescent="0.3">
      <c r="B1366" s="6" t="s">
        <v>53</v>
      </c>
      <c r="C1366" s="6">
        <v>1358</v>
      </c>
      <c r="D1366" s="6">
        <v>336</v>
      </c>
      <c r="E1366" s="12">
        <v>68.2</v>
      </c>
      <c r="F1366" s="17">
        <f t="shared" si="244"/>
        <v>-0.56944444444444564</v>
      </c>
      <c r="G1366" s="17">
        <f t="shared" si="245"/>
        <v>-2.0500000000000043</v>
      </c>
      <c r="S1366">
        <f t="shared" si="235"/>
        <v>0</v>
      </c>
      <c r="T1366">
        <f t="shared" si="236"/>
        <v>68.2</v>
      </c>
      <c r="U1366">
        <f t="shared" si="237"/>
        <v>18.944444444444446</v>
      </c>
      <c r="W1366">
        <f t="shared" si="238"/>
        <v>-563.75000000000114</v>
      </c>
      <c r="X1366">
        <f t="shared" si="239"/>
        <v>135.9666</v>
      </c>
      <c r="Y1366">
        <f t="shared" si="240"/>
        <v>194.1882373601195</v>
      </c>
      <c r="Z1366">
        <f>Table1[[#This Row],[Accel (N)]]+Table1[[#This Row],[RR (N)]]+Table1[[#This Row],[Aero Drag (N)]]</f>
        <v>-233.59516263988166</v>
      </c>
      <c r="AA1366">
        <f>Table1[[#This Row],[Total (N)]]*((E1366/3.6)/1000)</f>
        <v>-4.4253305811222035</v>
      </c>
      <c r="AB1366">
        <f>Table1[[#This Row],[Power (kW)]]*1000</f>
        <v>-4425.3305811222035</v>
      </c>
      <c r="AC1366">
        <f>(Table1[[#This Row],[Power (kW)]]*1000)*D1366</f>
        <v>-1486911.0752570604</v>
      </c>
      <c r="AD1366" s="25">
        <f t="shared" si="241"/>
        <v>4425.3305811222035</v>
      </c>
      <c r="AE1366" s="25">
        <f t="shared" si="242"/>
        <v>0</v>
      </c>
      <c r="AF1366" s="25">
        <f>SUM($AD$8:AD1366)</f>
        <v>1186487.7874566785</v>
      </c>
      <c r="AG1366" s="25">
        <f>SUM($AE$8:AE1366)</f>
        <v>5542252.2554489681</v>
      </c>
      <c r="AH1366" s="25"/>
      <c r="AI1366" s="39">
        <f>SUM($AD$1031:AD1366)</f>
        <v>229541.86315711911</v>
      </c>
      <c r="AJ1366" s="39">
        <f>SUM($AE$1031:AE1366)</f>
        <v>2801247.0291553559</v>
      </c>
      <c r="AK1366" s="39">
        <f t="shared" si="243"/>
        <v>160679.30420998335</v>
      </c>
    </row>
    <row r="1367" spans="2:37" x14ac:dyDescent="0.3">
      <c r="B1367" s="6" t="s">
        <v>53</v>
      </c>
      <c r="C1367" s="6">
        <v>1359</v>
      </c>
      <c r="D1367" s="6">
        <v>337</v>
      </c>
      <c r="E1367" s="12">
        <v>66.099999999999994</v>
      </c>
      <c r="F1367" s="17">
        <f t="shared" si="244"/>
        <v>-0.61111111111111194</v>
      </c>
      <c r="G1367" s="17">
        <f t="shared" si="245"/>
        <v>-2.2000000000000028</v>
      </c>
      <c r="S1367">
        <f t="shared" si="235"/>
        <v>0</v>
      </c>
      <c r="T1367">
        <f t="shared" si="236"/>
        <v>66.099999999999994</v>
      </c>
      <c r="U1367">
        <f t="shared" si="237"/>
        <v>18.361111111111111</v>
      </c>
      <c r="W1367">
        <f t="shared" si="238"/>
        <v>-605.0000000000008</v>
      </c>
      <c r="X1367">
        <f t="shared" si="239"/>
        <v>135.9666</v>
      </c>
      <c r="Y1367">
        <f t="shared" si="240"/>
        <v>182.41354747469654</v>
      </c>
      <c r="Z1367">
        <f>Table1[[#This Row],[Accel (N)]]+Table1[[#This Row],[RR (N)]]+Table1[[#This Row],[Aero Drag (N)]]</f>
        <v>-286.61985252530428</v>
      </c>
      <c r="AA1367">
        <f>Table1[[#This Row],[Total (N)]]*((E1367/3.6)/1000)</f>
        <v>-5.2626589588673918</v>
      </c>
      <c r="AB1367">
        <f>Table1[[#This Row],[Power (kW)]]*1000</f>
        <v>-5262.6589588673914</v>
      </c>
      <c r="AC1367">
        <f>(Table1[[#This Row],[Power (kW)]]*1000)*D1367</f>
        <v>-1773516.0691383108</v>
      </c>
      <c r="AD1367" s="25">
        <f t="shared" si="241"/>
        <v>5262.6589588673914</v>
      </c>
      <c r="AE1367" s="25">
        <f t="shared" si="242"/>
        <v>0</v>
      </c>
      <c r="AF1367" s="25">
        <f>SUM($AD$8:AD1367)</f>
        <v>1191750.4464155459</v>
      </c>
      <c r="AG1367" s="25">
        <f>SUM($AE$8:AE1367)</f>
        <v>5542252.2554489681</v>
      </c>
      <c r="AH1367" s="25"/>
      <c r="AI1367" s="39">
        <f>SUM($AD$1031:AD1367)</f>
        <v>234804.5221159865</v>
      </c>
      <c r="AJ1367" s="39">
        <f>SUM($AE$1031:AE1367)</f>
        <v>2801247.0291553559</v>
      </c>
      <c r="AK1367" s="39">
        <f t="shared" si="243"/>
        <v>164363.16548119055</v>
      </c>
    </row>
    <row r="1368" spans="2:37" x14ac:dyDescent="0.3">
      <c r="B1368" s="6" t="s">
        <v>53</v>
      </c>
      <c r="C1368" s="6">
        <v>1360</v>
      </c>
      <c r="D1368" s="6">
        <v>338</v>
      </c>
      <c r="E1368" s="12">
        <v>63.8</v>
      </c>
      <c r="F1368" s="17">
        <f t="shared" si="244"/>
        <v>-0.624999999999999</v>
      </c>
      <c r="G1368" s="17">
        <f t="shared" si="245"/>
        <v>-2.2499999999999964</v>
      </c>
      <c r="S1368">
        <f t="shared" si="235"/>
        <v>0</v>
      </c>
      <c r="T1368">
        <f t="shared" si="236"/>
        <v>63.8</v>
      </c>
      <c r="U1368">
        <f t="shared" si="237"/>
        <v>17.722222222222221</v>
      </c>
      <c r="W1368">
        <f t="shared" si="238"/>
        <v>-618.74999999999898</v>
      </c>
      <c r="X1368">
        <f t="shared" si="239"/>
        <v>135.9666</v>
      </c>
      <c r="Y1368">
        <f t="shared" si="240"/>
        <v>169.93996630578613</v>
      </c>
      <c r="Z1368">
        <f>Table1[[#This Row],[Accel (N)]]+Table1[[#This Row],[RR (N)]]+Table1[[#This Row],[Aero Drag (N)]]</f>
        <v>-312.84343369421288</v>
      </c>
      <c r="AA1368">
        <f>Table1[[#This Row],[Total (N)]]*((E1368/3.6)/1000)</f>
        <v>-5.5442808526918839</v>
      </c>
      <c r="AB1368">
        <f>Table1[[#This Row],[Power (kW)]]*1000</f>
        <v>-5544.2808526918834</v>
      </c>
      <c r="AC1368">
        <f>(Table1[[#This Row],[Power (kW)]]*1000)*D1368</f>
        <v>-1873966.9282098566</v>
      </c>
      <c r="AD1368" s="25">
        <f t="shared" si="241"/>
        <v>5544.2808526918834</v>
      </c>
      <c r="AE1368" s="25">
        <f t="shared" si="242"/>
        <v>0</v>
      </c>
      <c r="AF1368" s="25">
        <f>SUM($AD$8:AD1368)</f>
        <v>1197294.7272682379</v>
      </c>
      <c r="AG1368" s="25">
        <f>SUM($AE$8:AE1368)</f>
        <v>5542252.2554489681</v>
      </c>
      <c r="AH1368" s="25"/>
      <c r="AI1368" s="39">
        <f>SUM($AD$1031:AD1368)</f>
        <v>240348.80296867838</v>
      </c>
      <c r="AJ1368" s="39">
        <f>SUM($AE$1031:AE1368)</f>
        <v>2801247.0291553559</v>
      </c>
      <c r="AK1368" s="39">
        <f t="shared" si="243"/>
        <v>168244.16207807485</v>
      </c>
    </row>
    <row r="1369" spans="2:37" x14ac:dyDescent="0.3">
      <c r="B1369" s="6" t="s">
        <v>53</v>
      </c>
      <c r="C1369" s="6">
        <v>1361</v>
      </c>
      <c r="D1369" s="6">
        <v>339</v>
      </c>
      <c r="E1369" s="12">
        <v>61.6</v>
      </c>
      <c r="F1369" s="17">
        <f t="shared" si="244"/>
        <v>-0.49999999999999922</v>
      </c>
      <c r="G1369" s="17">
        <f t="shared" si="245"/>
        <v>-1.7999999999999972</v>
      </c>
      <c r="S1369">
        <f t="shared" si="235"/>
        <v>0</v>
      </c>
      <c r="T1369">
        <f t="shared" si="236"/>
        <v>61.6</v>
      </c>
      <c r="U1369">
        <f t="shared" si="237"/>
        <v>17.111111111111111</v>
      </c>
      <c r="W1369">
        <f t="shared" si="238"/>
        <v>-494.9999999999992</v>
      </c>
      <c r="X1369">
        <f t="shared" si="239"/>
        <v>135.9666</v>
      </c>
      <c r="Y1369">
        <f t="shared" si="240"/>
        <v>158.42203755497781</v>
      </c>
      <c r="Z1369">
        <f>Table1[[#This Row],[Accel (N)]]+Table1[[#This Row],[RR (N)]]+Table1[[#This Row],[Aero Drag (N)]]</f>
        <v>-200.61136244502143</v>
      </c>
      <c r="AA1369">
        <f>Table1[[#This Row],[Total (N)]]*((E1369/3.6)/1000)</f>
        <v>-3.4326833129481447</v>
      </c>
      <c r="AB1369">
        <f>Table1[[#This Row],[Power (kW)]]*1000</f>
        <v>-3432.6833129481447</v>
      </c>
      <c r="AC1369">
        <f>(Table1[[#This Row],[Power (kW)]]*1000)*D1369</f>
        <v>-1163679.6430894211</v>
      </c>
      <c r="AD1369" s="25">
        <f t="shared" si="241"/>
        <v>3432.6833129481447</v>
      </c>
      <c r="AE1369" s="25">
        <f t="shared" si="242"/>
        <v>0</v>
      </c>
      <c r="AF1369" s="25">
        <f>SUM($AD$8:AD1369)</f>
        <v>1200727.4105811859</v>
      </c>
      <c r="AG1369" s="25">
        <f>SUM($AE$8:AE1369)</f>
        <v>5542252.2554489681</v>
      </c>
      <c r="AH1369" s="25"/>
      <c r="AI1369" s="39">
        <f>SUM($AD$1031:AD1369)</f>
        <v>243781.48628162654</v>
      </c>
      <c r="AJ1369" s="39">
        <f>SUM($AE$1031:AE1369)</f>
        <v>2801247.0291553559</v>
      </c>
      <c r="AK1369" s="39">
        <f t="shared" si="243"/>
        <v>170647.04039713857</v>
      </c>
    </row>
    <row r="1370" spans="2:37" x14ac:dyDescent="0.3">
      <c r="B1370" s="6" t="s">
        <v>53</v>
      </c>
      <c r="C1370" s="6">
        <v>1362</v>
      </c>
      <c r="D1370" s="6">
        <v>340</v>
      </c>
      <c r="E1370" s="12">
        <v>60.2</v>
      </c>
      <c r="F1370" s="17">
        <f t="shared" si="244"/>
        <v>-0.25000000000000061</v>
      </c>
      <c r="G1370" s="17">
        <f t="shared" si="245"/>
        <v>-0.90000000000000213</v>
      </c>
      <c r="S1370">
        <f t="shared" si="235"/>
        <v>0</v>
      </c>
      <c r="T1370">
        <f t="shared" si="236"/>
        <v>60.2</v>
      </c>
      <c r="U1370">
        <f t="shared" si="237"/>
        <v>16.722222222222221</v>
      </c>
      <c r="W1370">
        <f t="shared" si="238"/>
        <v>-247.5000000000006</v>
      </c>
      <c r="X1370">
        <f t="shared" si="239"/>
        <v>135.9666</v>
      </c>
      <c r="Y1370">
        <f t="shared" si="240"/>
        <v>151.3028654127861</v>
      </c>
      <c r="Z1370">
        <f>Table1[[#This Row],[Accel (N)]]+Table1[[#This Row],[RR (N)]]+Table1[[#This Row],[Aero Drag (N)]]</f>
        <v>39.769465412785507</v>
      </c>
      <c r="AA1370">
        <f>Table1[[#This Row],[Total (N)]]*((E1370/3.6)/1000)</f>
        <v>0.6650338382915798</v>
      </c>
      <c r="AB1370">
        <f>Table1[[#This Row],[Power (kW)]]*1000</f>
        <v>665.03383829157985</v>
      </c>
      <c r="AC1370">
        <f>(Table1[[#This Row],[Power (kW)]]*1000)*D1370</f>
        <v>226111.50501913714</v>
      </c>
      <c r="AD1370" s="25">
        <f t="shared" si="241"/>
        <v>0</v>
      </c>
      <c r="AE1370" s="25">
        <f t="shared" si="242"/>
        <v>665.03383829157985</v>
      </c>
      <c r="AF1370" s="25">
        <f>SUM($AD$8:AD1370)</f>
        <v>1200727.4105811859</v>
      </c>
      <c r="AG1370" s="25">
        <f>SUM($AE$8:AE1370)</f>
        <v>5542917.2892872598</v>
      </c>
      <c r="AH1370" s="25"/>
      <c r="AI1370" s="39">
        <f>SUM($AD$1031:AD1370)</f>
        <v>243781.48628162654</v>
      </c>
      <c r="AJ1370" s="39">
        <f>SUM($AE$1031:AE1370)</f>
        <v>2801912.0629936475</v>
      </c>
      <c r="AK1370" s="39">
        <f t="shared" si="243"/>
        <v>170647.04039713857</v>
      </c>
    </row>
    <row r="1371" spans="2:37" x14ac:dyDescent="0.3">
      <c r="B1371" s="6" t="s">
        <v>53</v>
      </c>
      <c r="C1371" s="6">
        <v>1363</v>
      </c>
      <c r="D1371" s="6">
        <v>341</v>
      </c>
      <c r="E1371" s="12">
        <v>59.8</v>
      </c>
      <c r="F1371" s="17">
        <f t="shared" si="244"/>
        <v>2.7777777777777186E-2</v>
      </c>
      <c r="G1371" s="17">
        <f t="shared" si="245"/>
        <v>9.9999999999997868E-2</v>
      </c>
      <c r="S1371">
        <f t="shared" si="235"/>
        <v>0</v>
      </c>
      <c r="T1371">
        <f t="shared" si="236"/>
        <v>59.8</v>
      </c>
      <c r="U1371">
        <f t="shared" si="237"/>
        <v>16.611111111111111</v>
      </c>
      <c r="W1371">
        <f t="shared" si="238"/>
        <v>27.499999999999414</v>
      </c>
      <c r="X1371">
        <f t="shared" si="239"/>
        <v>135.9666</v>
      </c>
      <c r="Y1371">
        <f t="shared" si="240"/>
        <v>149.29887606945277</v>
      </c>
      <c r="Z1371">
        <f>Table1[[#This Row],[Accel (N)]]+Table1[[#This Row],[RR (N)]]+Table1[[#This Row],[Aero Drag (N)]]</f>
        <v>312.76547606945218</v>
      </c>
      <c r="AA1371">
        <f>Table1[[#This Row],[Total (N)]]*((E1371/3.6)/1000)</f>
        <v>5.1953820747092339</v>
      </c>
      <c r="AB1371">
        <f>Table1[[#This Row],[Power (kW)]]*1000</f>
        <v>5195.3820747092341</v>
      </c>
      <c r="AC1371">
        <f>(Table1[[#This Row],[Power (kW)]]*1000)*D1371</f>
        <v>1771625.2874758488</v>
      </c>
      <c r="AD1371" s="25">
        <f t="shared" si="241"/>
        <v>0</v>
      </c>
      <c r="AE1371" s="25">
        <f t="shared" si="242"/>
        <v>5195.3820747092341</v>
      </c>
      <c r="AF1371" s="25">
        <f>SUM($AD$8:AD1371)</f>
        <v>1200727.4105811859</v>
      </c>
      <c r="AG1371" s="25">
        <f>SUM($AE$8:AE1371)</f>
        <v>5548112.6713619689</v>
      </c>
      <c r="AH1371" s="25"/>
      <c r="AI1371" s="39">
        <f>SUM($AD$1031:AD1371)</f>
        <v>243781.48628162654</v>
      </c>
      <c r="AJ1371" s="39">
        <f>SUM($AE$1031:AE1371)</f>
        <v>2807107.4450683566</v>
      </c>
      <c r="AK1371" s="39">
        <f t="shared" si="243"/>
        <v>170647.04039713857</v>
      </c>
    </row>
    <row r="1372" spans="2:37" x14ac:dyDescent="0.3">
      <c r="B1372" s="6" t="s">
        <v>53</v>
      </c>
      <c r="C1372" s="6">
        <v>1364</v>
      </c>
      <c r="D1372" s="6">
        <v>342</v>
      </c>
      <c r="E1372" s="12">
        <v>60.4</v>
      </c>
      <c r="F1372" s="17">
        <f t="shared" si="244"/>
        <v>0.27777777777777779</v>
      </c>
      <c r="G1372" s="17">
        <f t="shared" si="245"/>
        <v>1</v>
      </c>
      <c r="S1372">
        <f t="shared" si="235"/>
        <v>0</v>
      </c>
      <c r="T1372">
        <f t="shared" si="236"/>
        <v>60.4</v>
      </c>
      <c r="U1372">
        <f t="shared" si="237"/>
        <v>16.777777777777779</v>
      </c>
      <c r="W1372">
        <f t="shared" si="238"/>
        <v>275</v>
      </c>
      <c r="X1372">
        <f t="shared" si="239"/>
        <v>135.9666</v>
      </c>
      <c r="Y1372">
        <f t="shared" si="240"/>
        <v>152.30987005781117</v>
      </c>
      <c r="Z1372">
        <f>Table1[[#This Row],[Accel (N)]]+Table1[[#This Row],[RR (N)]]+Table1[[#This Row],[Aero Drag (N)]]</f>
        <v>563.27647005781114</v>
      </c>
      <c r="AA1372">
        <f>Table1[[#This Row],[Total (N)]]*((E1372/3.6)/1000)</f>
        <v>9.4505274420810537</v>
      </c>
      <c r="AB1372">
        <f>Table1[[#This Row],[Power (kW)]]*1000</f>
        <v>9450.5274420810529</v>
      </c>
      <c r="AC1372">
        <f>(Table1[[#This Row],[Power (kW)]]*1000)*D1372</f>
        <v>3232080.38519172</v>
      </c>
      <c r="AD1372" s="25">
        <f t="shared" si="241"/>
        <v>0</v>
      </c>
      <c r="AE1372" s="25">
        <f t="shared" si="242"/>
        <v>9450.5274420810529</v>
      </c>
      <c r="AF1372" s="25">
        <f>SUM($AD$8:AD1372)</f>
        <v>1200727.4105811859</v>
      </c>
      <c r="AG1372" s="25">
        <f>SUM($AE$8:AE1372)</f>
        <v>5557563.1988040498</v>
      </c>
      <c r="AH1372" s="25"/>
      <c r="AI1372" s="39">
        <f>SUM($AD$1031:AD1372)</f>
        <v>243781.48628162654</v>
      </c>
      <c r="AJ1372" s="39">
        <f>SUM($AE$1031:AE1372)</f>
        <v>2816557.9725104375</v>
      </c>
      <c r="AK1372" s="39">
        <f t="shared" si="243"/>
        <v>170647.04039713857</v>
      </c>
    </row>
    <row r="1373" spans="2:37" x14ac:dyDescent="0.3">
      <c r="B1373" s="6" t="s">
        <v>53</v>
      </c>
      <c r="C1373" s="6">
        <v>1365</v>
      </c>
      <c r="D1373" s="6">
        <v>343</v>
      </c>
      <c r="E1373" s="12">
        <v>61.8</v>
      </c>
      <c r="F1373" s="17">
        <f t="shared" si="244"/>
        <v>0.30555555555555597</v>
      </c>
      <c r="G1373" s="17">
        <f t="shared" si="245"/>
        <v>1.1000000000000014</v>
      </c>
      <c r="S1373">
        <f t="shared" si="235"/>
        <v>0</v>
      </c>
      <c r="T1373">
        <f t="shared" si="236"/>
        <v>61.8</v>
      </c>
      <c r="U1373">
        <f t="shared" si="237"/>
        <v>17.166666666666664</v>
      </c>
      <c r="W1373">
        <f t="shared" si="238"/>
        <v>302.5000000000004</v>
      </c>
      <c r="X1373">
        <f t="shared" si="239"/>
        <v>135.9666</v>
      </c>
      <c r="Y1373">
        <f t="shared" si="240"/>
        <v>159.45242207567497</v>
      </c>
      <c r="Z1373">
        <f>Table1[[#This Row],[Accel (N)]]+Table1[[#This Row],[RR (N)]]+Table1[[#This Row],[Aero Drag (N)]]</f>
        <v>597.91902207567546</v>
      </c>
      <c r="AA1373">
        <f>Table1[[#This Row],[Total (N)]]*((E1373/3.6)/1000)</f>
        <v>10.264276545632427</v>
      </c>
      <c r="AB1373">
        <f>Table1[[#This Row],[Power (kW)]]*1000</f>
        <v>10264.276545632427</v>
      </c>
      <c r="AC1373">
        <f>(Table1[[#This Row],[Power (kW)]]*1000)*D1373</f>
        <v>3520646.8551519224</v>
      </c>
      <c r="AD1373" s="25">
        <f t="shared" si="241"/>
        <v>0</v>
      </c>
      <c r="AE1373" s="25">
        <f t="shared" si="242"/>
        <v>10264.276545632427</v>
      </c>
      <c r="AF1373" s="25">
        <f>SUM($AD$8:AD1373)</f>
        <v>1200727.4105811859</v>
      </c>
      <c r="AG1373" s="25">
        <f>SUM($AE$8:AE1373)</f>
        <v>5567827.4753496824</v>
      </c>
      <c r="AH1373" s="25"/>
      <c r="AI1373" s="39">
        <f>SUM($AD$1031:AD1373)</f>
        <v>243781.48628162654</v>
      </c>
      <c r="AJ1373" s="39">
        <f>SUM($AE$1031:AE1373)</f>
        <v>2826822.2490560701</v>
      </c>
      <c r="AK1373" s="39">
        <f t="shared" si="243"/>
        <v>170647.04039713857</v>
      </c>
    </row>
    <row r="1374" spans="2:37" x14ac:dyDescent="0.3">
      <c r="B1374" s="6" t="s">
        <v>53</v>
      </c>
      <c r="C1374" s="6">
        <v>1366</v>
      </c>
      <c r="D1374" s="6">
        <v>344</v>
      </c>
      <c r="E1374" s="12">
        <v>62.6</v>
      </c>
      <c r="F1374" s="17">
        <f t="shared" si="244"/>
        <v>0.12500000000000078</v>
      </c>
      <c r="G1374" s="17">
        <f t="shared" si="245"/>
        <v>0.45000000000000284</v>
      </c>
      <c r="S1374">
        <f t="shared" si="235"/>
        <v>0</v>
      </c>
      <c r="T1374">
        <f t="shared" si="236"/>
        <v>62.6</v>
      </c>
      <c r="U1374">
        <f t="shared" si="237"/>
        <v>17.388888888888889</v>
      </c>
      <c r="W1374">
        <f t="shared" si="238"/>
        <v>123.75000000000077</v>
      </c>
      <c r="X1374">
        <f t="shared" si="239"/>
        <v>135.9666</v>
      </c>
      <c r="Y1374">
        <f t="shared" si="240"/>
        <v>163.60735998085283</v>
      </c>
      <c r="Z1374">
        <f>Table1[[#This Row],[Accel (N)]]+Table1[[#This Row],[RR (N)]]+Table1[[#This Row],[Aero Drag (N)]]</f>
        <v>423.3239599808536</v>
      </c>
      <c r="AA1374">
        <f>Table1[[#This Row],[Total (N)]]*((E1374/3.6)/1000)</f>
        <v>7.361133304111509</v>
      </c>
      <c r="AB1374">
        <f>Table1[[#This Row],[Power (kW)]]*1000</f>
        <v>7361.1333041115095</v>
      </c>
      <c r="AC1374">
        <f>(Table1[[#This Row],[Power (kW)]]*1000)*D1374</f>
        <v>2532229.8566143592</v>
      </c>
      <c r="AD1374" s="25">
        <f t="shared" si="241"/>
        <v>0</v>
      </c>
      <c r="AE1374" s="25">
        <f t="shared" si="242"/>
        <v>7361.1333041115095</v>
      </c>
      <c r="AF1374" s="25">
        <f>SUM($AD$8:AD1374)</f>
        <v>1200727.4105811859</v>
      </c>
      <c r="AG1374" s="25">
        <f>SUM($AE$8:AE1374)</f>
        <v>5575188.608653794</v>
      </c>
      <c r="AH1374" s="25"/>
      <c r="AI1374" s="39">
        <f>SUM($AD$1031:AD1374)</f>
        <v>243781.48628162654</v>
      </c>
      <c r="AJ1374" s="39">
        <f>SUM($AE$1031:AE1374)</f>
        <v>2834183.3823601818</v>
      </c>
      <c r="AK1374" s="39">
        <f t="shared" si="243"/>
        <v>170647.04039713857</v>
      </c>
    </row>
    <row r="1375" spans="2:37" x14ac:dyDescent="0.3">
      <c r="B1375" s="6" t="s">
        <v>53</v>
      </c>
      <c r="C1375" s="6">
        <v>1367</v>
      </c>
      <c r="D1375" s="6">
        <v>345</v>
      </c>
      <c r="E1375" s="12">
        <v>62.7</v>
      </c>
      <c r="F1375" s="17">
        <f t="shared" si="244"/>
        <v>-9.7222222222222612E-2</v>
      </c>
      <c r="G1375" s="17">
        <f t="shared" si="245"/>
        <v>-0.35000000000000142</v>
      </c>
      <c r="S1375">
        <f t="shared" si="235"/>
        <v>0</v>
      </c>
      <c r="T1375">
        <f t="shared" si="236"/>
        <v>62.7</v>
      </c>
      <c r="U1375">
        <f t="shared" si="237"/>
        <v>17.416666666666668</v>
      </c>
      <c r="W1375">
        <f t="shared" si="238"/>
        <v>-96.250000000000384</v>
      </c>
      <c r="X1375">
        <f t="shared" si="239"/>
        <v>135.9666</v>
      </c>
      <c r="Y1375">
        <f t="shared" si="240"/>
        <v>164.13048469901881</v>
      </c>
      <c r="Z1375">
        <f>Table1[[#This Row],[Accel (N)]]+Table1[[#This Row],[RR (N)]]+Table1[[#This Row],[Aero Drag (N)]]</f>
        <v>203.84708469901841</v>
      </c>
      <c r="AA1375">
        <f>Table1[[#This Row],[Total (N)]]*((E1375/3.6)/1000)</f>
        <v>3.5503367251745708</v>
      </c>
      <c r="AB1375">
        <f>Table1[[#This Row],[Power (kW)]]*1000</f>
        <v>3550.3367251745708</v>
      </c>
      <c r="AC1375">
        <f>(Table1[[#This Row],[Power (kW)]]*1000)*D1375</f>
        <v>1224866.1701852269</v>
      </c>
      <c r="AD1375" s="25">
        <f t="shared" si="241"/>
        <v>0</v>
      </c>
      <c r="AE1375" s="25">
        <f t="shared" si="242"/>
        <v>3550.3367251745708</v>
      </c>
      <c r="AF1375" s="25">
        <f>SUM($AD$8:AD1375)</f>
        <v>1200727.4105811859</v>
      </c>
      <c r="AG1375" s="25">
        <f>SUM($AE$8:AE1375)</f>
        <v>5578738.9453789685</v>
      </c>
      <c r="AH1375" s="25"/>
      <c r="AI1375" s="39">
        <f>SUM($AD$1031:AD1375)</f>
        <v>243781.48628162654</v>
      </c>
      <c r="AJ1375" s="39">
        <f>SUM($AE$1031:AE1375)</f>
        <v>2837733.7190853562</v>
      </c>
      <c r="AK1375" s="39">
        <f t="shared" si="243"/>
        <v>170647.04039713857</v>
      </c>
    </row>
    <row r="1376" spans="2:37" x14ac:dyDescent="0.3">
      <c r="B1376" s="6" t="s">
        <v>53</v>
      </c>
      <c r="C1376" s="6">
        <v>1368</v>
      </c>
      <c r="D1376" s="6">
        <v>346</v>
      </c>
      <c r="E1376" s="12">
        <v>61.9</v>
      </c>
      <c r="F1376" s="17">
        <f t="shared" si="244"/>
        <v>-0.37500000000000039</v>
      </c>
      <c r="G1376" s="17">
        <f t="shared" si="245"/>
        <v>-1.3500000000000014</v>
      </c>
      <c r="S1376">
        <f t="shared" si="235"/>
        <v>0</v>
      </c>
      <c r="T1376">
        <f t="shared" si="236"/>
        <v>61.9</v>
      </c>
      <c r="U1376">
        <f t="shared" si="237"/>
        <v>17.194444444444443</v>
      </c>
      <c r="W1376">
        <f t="shared" si="238"/>
        <v>-371.2500000000004</v>
      </c>
      <c r="X1376">
        <f t="shared" si="239"/>
        <v>135.9666</v>
      </c>
      <c r="Y1376">
        <f t="shared" si="240"/>
        <v>159.96886682936321</v>
      </c>
      <c r="Z1376">
        <f>Table1[[#This Row],[Accel (N)]]+Table1[[#This Row],[RR (N)]]+Table1[[#This Row],[Aero Drag (N)]]</f>
        <v>-75.314533170637191</v>
      </c>
      <c r="AA1376">
        <f>Table1[[#This Row],[Total (N)]]*((E1376/3.6)/1000)</f>
        <v>-1.2949915564617893</v>
      </c>
      <c r="AB1376">
        <f>Table1[[#This Row],[Power (kW)]]*1000</f>
        <v>-1294.9915564617893</v>
      </c>
      <c r="AC1376">
        <f>(Table1[[#This Row],[Power (kW)]]*1000)*D1376</f>
        <v>-448067.07853577909</v>
      </c>
      <c r="AD1376" s="25">
        <f t="shared" si="241"/>
        <v>1294.9915564617893</v>
      </c>
      <c r="AE1376" s="25">
        <f t="shared" si="242"/>
        <v>0</v>
      </c>
      <c r="AF1376" s="25">
        <f>SUM($AD$8:AD1376)</f>
        <v>1202022.4021376478</v>
      </c>
      <c r="AG1376" s="25">
        <f>SUM($AE$8:AE1376)</f>
        <v>5578738.9453789685</v>
      </c>
      <c r="AH1376" s="25"/>
      <c r="AI1376" s="39">
        <f>SUM($AD$1031:AD1376)</f>
        <v>245076.47783808832</v>
      </c>
      <c r="AJ1376" s="39">
        <f>SUM($AE$1031:AE1376)</f>
        <v>2837733.7190853562</v>
      </c>
      <c r="AK1376" s="39">
        <f t="shared" si="243"/>
        <v>171553.53448666181</v>
      </c>
    </row>
    <row r="1377" spans="2:37" x14ac:dyDescent="0.3">
      <c r="B1377" s="6" t="s">
        <v>53</v>
      </c>
      <c r="C1377" s="6">
        <v>1369</v>
      </c>
      <c r="D1377" s="6">
        <v>347</v>
      </c>
      <c r="E1377" s="12">
        <v>60</v>
      </c>
      <c r="F1377" s="17">
        <f t="shared" si="244"/>
        <v>-0.4861111111111111</v>
      </c>
      <c r="G1377" s="17">
        <f t="shared" si="245"/>
        <v>-1.75</v>
      </c>
      <c r="S1377">
        <f t="shared" si="235"/>
        <v>0</v>
      </c>
      <c r="T1377">
        <f t="shared" si="236"/>
        <v>60</v>
      </c>
      <c r="U1377">
        <f t="shared" si="237"/>
        <v>16.666666666666668</v>
      </c>
      <c r="W1377">
        <f t="shared" si="238"/>
        <v>-481.25</v>
      </c>
      <c r="X1377">
        <f t="shared" si="239"/>
        <v>135.9666</v>
      </c>
      <c r="Y1377">
        <f t="shared" si="240"/>
        <v>150.29920075000004</v>
      </c>
      <c r="Z1377">
        <f>Table1[[#This Row],[Accel (N)]]+Table1[[#This Row],[RR (N)]]+Table1[[#This Row],[Aero Drag (N)]]</f>
        <v>-194.98419924999999</v>
      </c>
      <c r="AA1377">
        <f>Table1[[#This Row],[Total (N)]]*((E1377/3.6)/1000)</f>
        <v>-3.2497366541666666</v>
      </c>
      <c r="AB1377">
        <f>Table1[[#This Row],[Power (kW)]]*1000</f>
        <v>-3249.7366541666665</v>
      </c>
      <c r="AC1377">
        <f>(Table1[[#This Row],[Power (kW)]]*1000)*D1377</f>
        <v>-1127658.6189958332</v>
      </c>
      <c r="AD1377" s="25">
        <f t="shared" si="241"/>
        <v>3249.7366541666665</v>
      </c>
      <c r="AE1377" s="25">
        <f t="shared" si="242"/>
        <v>0</v>
      </c>
      <c r="AF1377" s="25">
        <f>SUM($AD$8:AD1377)</f>
        <v>1205272.1387918144</v>
      </c>
      <c r="AG1377" s="25">
        <f>SUM($AE$8:AE1377)</f>
        <v>5578738.9453789685</v>
      </c>
      <c r="AH1377" s="25"/>
      <c r="AI1377" s="39">
        <f>SUM($AD$1031:AD1377)</f>
        <v>248326.21449225498</v>
      </c>
      <c r="AJ1377" s="39">
        <f>SUM($AE$1031:AE1377)</f>
        <v>2837733.7190853562</v>
      </c>
      <c r="AK1377" s="39">
        <f t="shared" si="243"/>
        <v>173828.35014457846</v>
      </c>
    </row>
    <row r="1378" spans="2:37" x14ac:dyDescent="0.3">
      <c r="B1378" s="6" t="s">
        <v>53</v>
      </c>
      <c r="C1378" s="6">
        <v>1370</v>
      </c>
      <c r="D1378" s="6">
        <v>348</v>
      </c>
      <c r="E1378" s="12">
        <v>58.4</v>
      </c>
      <c r="F1378" s="17">
        <f t="shared" si="244"/>
        <v>-0.30555555555555597</v>
      </c>
      <c r="G1378" s="17">
        <f t="shared" si="245"/>
        <v>-1.1000000000000014</v>
      </c>
      <c r="S1378">
        <f t="shared" si="235"/>
        <v>0</v>
      </c>
      <c r="T1378">
        <f t="shared" si="236"/>
        <v>58.4</v>
      </c>
      <c r="U1378">
        <f t="shared" si="237"/>
        <v>16.222222222222221</v>
      </c>
      <c r="W1378">
        <f t="shared" si="238"/>
        <v>-302.5000000000004</v>
      </c>
      <c r="X1378">
        <f t="shared" si="239"/>
        <v>135.9666</v>
      </c>
      <c r="Y1378">
        <f t="shared" si="240"/>
        <v>142.39012280831111</v>
      </c>
      <c r="Z1378">
        <f>Table1[[#This Row],[Accel (N)]]+Table1[[#This Row],[RR (N)]]+Table1[[#This Row],[Aero Drag (N)]]</f>
        <v>-24.143277191689293</v>
      </c>
      <c r="AA1378">
        <f>Table1[[#This Row],[Total (N)]]*((E1378/3.6)/1000)</f>
        <v>-0.39165760777629294</v>
      </c>
      <c r="AB1378">
        <f>Table1[[#This Row],[Power (kW)]]*1000</f>
        <v>-391.65760777629293</v>
      </c>
      <c r="AC1378">
        <f>(Table1[[#This Row],[Power (kW)]]*1000)*D1378</f>
        <v>-136296.84750614993</v>
      </c>
      <c r="AD1378" s="25">
        <f t="shared" si="241"/>
        <v>391.65760777629293</v>
      </c>
      <c r="AE1378" s="25">
        <f t="shared" si="242"/>
        <v>0</v>
      </c>
      <c r="AF1378" s="25">
        <f>SUM($AD$8:AD1378)</f>
        <v>1205663.7963995908</v>
      </c>
      <c r="AG1378" s="25">
        <f>SUM($AE$8:AE1378)</f>
        <v>5578738.9453789685</v>
      </c>
      <c r="AH1378" s="25"/>
      <c r="AI1378" s="39">
        <f>SUM($AD$1031:AD1378)</f>
        <v>248717.87210003127</v>
      </c>
      <c r="AJ1378" s="39">
        <f>SUM($AE$1031:AE1378)</f>
        <v>2837733.7190853562</v>
      </c>
      <c r="AK1378" s="39">
        <f t="shared" si="243"/>
        <v>174102.51047002187</v>
      </c>
    </row>
    <row r="1379" spans="2:37" x14ac:dyDescent="0.3">
      <c r="B1379" s="6" t="s">
        <v>53</v>
      </c>
      <c r="C1379" s="6">
        <v>1371</v>
      </c>
      <c r="D1379" s="6">
        <v>349</v>
      </c>
      <c r="E1379" s="12">
        <v>57.8</v>
      </c>
      <c r="F1379" s="17">
        <f t="shared" si="244"/>
        <v>-8.3333333333333523E-2</v>
      </c>
      <c r="G1379" s="17">
        <f t="shared" si="245"/>
        <v>-0.30000000000000071</v>
      </c>
      <c r="S1379">
        <f t="shared" si="235"/>
        <v>0</v>
      </c>
      <c r="T1379">
        <f t="shared" si="236"/>
        <v>57.8</v>
      </c>
      <c r="U1379">
        <f t="shared" si="237"/>
        <v>16.055555555555554</v>
      </c>
      <c r="W1379">
        <f t="shared" si="238"/>
        <v>-82.500000000000185</v>
      </c>
      <c r="X1379">
        <f t="shared" si="239"/>
        <v>135.9666</v>
      </c>
      <c r="Y1379">
        <f t="shared" si="240"/>
        <v>139.47932828711942</v>
      </c>
      <c r="Z1379">
        <f>Table1[[#This Row],[Accel (N)]]+Table1[[#This Row],[RR (N)]]+Table1[[#This Row],[Aero Drag (N)]]</f>
        <v>192.94592828711922</v>
      </c>
      <c r="AA1379">
        <f>Table1[[#This Row],[Total (N)]]*((E1379/3.6)/1000)</f>
        <v>3.0978540708320801</v>
      </c>
      <c r="AB1379">
        <f>Table1[[#This Row],[Power (kW)]]*1000</f>
        <v>3097.8540708320802</v>
      </c>
      <c r="AC1379">
        <f>(Table1[[#This Row],[Power (kW)]]*1000)*D1379</f>
        <v>1081151.070720396</v>
      </c>
      <c r="AD1379" s="25">
        <f t="shared" si="241"/>
        <v>0</v>
      </c>
      <c r="AE1379" s="25">
        <f t="shared" si="242"/>
        <v>3097.8540708320802</v>
      </c>
      <c r="AF1379" s="25">
        <f>SUM($AD$8:AD1379)</f>
        <v>1205663.7963995908</v>
      </c>
      <c r="AG1379" s="25">
        <f>SUM($AE$8:AE1379)</f>
        <v>5581836.7994498005</v>
      </c>
      <c r="AH1379" s="25"/>
      <c r="AI1379" s="39">
        <f>SUM($AD$1031:AD1379)</f>
        <v>248717.87210003127</v>
      </c>
      <c r="AJ1379" s="39">
        <f>SUM($AE$1031:AE1379)</f>
        <v>2840831.5731561882</v>
      </c>
      <c r="AK1379" s="39">
        <f t="shared" si="243"/>
        <v>174102.51047002187</v>
      </c>
    </row>
    <row r="1380" spans="2:37" x14ac:dyDescent="0.3">
      <c r="B1380" s="6" t="s">
        <v>53</v>
      </c>
      <c r="C1380" s="6">
        <v>1372</v>
      </c>
      <c r="D1380" s="6">
        <v>350</v>
      </c>
      <c r="E1380" s="12">
        <v>57.8</v>
      </c>
      <c r="F1380" s="17">
        <f t="shared" si="244"/>
        <v>0</v>
      </c>
      <c r="G1380" s="17">
        <f t="shared" si="245"/>
        <v>0</v>
      </c>
      <c r="S1380">
        <f t="shared" si="235"/>
        <v>0</v>
      </c>
      <c r="T1380">
        <f t="shared" si="236"/>
        <v>57.8</v>
      </c>
      <c r="U1380">
        <f t="shared" si="237"/>
        <v>16.055555555555554</v>
      </c>
      <c r="W1380">
        <f t="shared" si="238"/>
        <v>0</v>
      </c>
      <c r="X1380">
        <f t="shared" si="239"/>
        <v>135.9666</v>
      </c>
      <c r="Y1380">
        <f t="shared" si="240"/>
        <v>139.47932828711942</v>
      </c>
      <c r="Z1380">
        <f>Table1[[#This Row],[Accel (N)]]+Table1[[#This Row],[RR (N)]]+Table1[[#This Row],[Aero Drag (N)]]</f>
        <v>275.44592828711939</v>
      </c>
      <c r="AA1380">
        <f>Table1[[#This Row],[Total (N)]]*((E1380/3.6)/1000)</f>
        <v>4.4224374041654162</v>
      </c>
      <c r="AB1380">
        <f>Table1[[#This Row],[Power (kW)]]*1000</f>
        <v>4422.4374041654164</v>
      </c>
      <c r="AC1380">
        <f>(Table1[[#This Row],[Power (kW)]]*1000)*D1380</f>
        <v>1547853.0914578957</v>
      </c>
      <c r="AD1380" s="25">
        <f t="shared" si="241"/>
        <v>0</v>
      </c>
      <c r="AE1380" s="25">
        <f t="shared" si="242"/>
        <v>4422.4374041654164</v>
      </c>
      <c r="AF1380" s="25">
        <f>SUM($AD$8:AD1380)</f>
        <v>1205663.7963995908</v>
      </c>
      <c r="AG1380" s="25">
        <f>SUM($AE$8:AE1380)</f>
        <v>5586259.2368539656</v>
      </c>
      <c r="AH1380" s="25"/>
      <c r="AI1380" s="39">
        <f>SUM($AD$1031:AD1380)</f>
        <v>248717.87210003127</v>
      </c>
      <c r="AJ1380" s="39">
        <f>SUM($AE$1031:AE1380)</f>
        <v>2845254.0105603538</v>
      </c>
      <c r="AK1380" s="39">
        <f t="shared" si="243"/>
        <v>174102.51047002187</v>
      </c>
    </row>
    <row r="1381" spans="2:37" x14ac:dyDescent="0.3">
      <c r="B1381" s="6" t="s">
        <v>53</v>
      </c>
      <c r="C1381" s="6">
        <v>1373</v>
      </c>
      <c r="D1381" s="6">
        <v>351</v>
      </c>
      <c r="E1381" s="12">
        <v>57.8</v>
      </c>
      <c r="F1381" s="17">
        <f t="shared" si="244"/>
        <v>-6.9444444444444448E-2</v>
      </c>
      <c r="G1381" s="17">
        <f t="shared" si="245"/>
        <v>-0.25</v>
      </c>
      <c r="S1381">
        <f t="shared" si="235"/>
        <v>0</v>
      </c>
      <c r="T1381">
        <f t="shared" si="236"/>
        <v>57.8</v>
      </c>
      <c r="U1381">
        <f t="shared" si="237"/>
        <v>16.055555555555554</v>
      </c>
      <c r="W1381">
        <f t="shared" si="238"/>
        <v>-68.75</v>
      </c>
      <c r="X1381">
        <f t="shared" si="239"/>
        <v>135.9666</v>
      </c>
      <c r="Y1381">
        <f t="shared" si="240"/>
        <v>139.47932828711942</v>
      </c>
      <c r="Z1381">
        <f>Table1[[#This Row],[Accel (N)]]+Table1[[#This Row],[RR (N)]]+Table1[[#This Row],[Aero Drag (N)]]</f>
        <v>206.69592828711941</v>
      </c>
      <c r="AA1381">
        <f>Table1[[#This Row],[Total (N)]]*((E1381/3.6)/1000)</f>
        <v>3.3186179597209722</v>
      </c>
      <c r="AB1381">
        <f>Table1[[#This Row],[Power (kW)]]*1000</f>
        <v>3318.6179597209721</v>
      </c>
      <c r="AC1381">
        <f>(Table1[[#This Row],[Power (kW)]]*1000)*D1381</f>
        <v>1164834.9038620612</v>
      </c>
      <c r="AD1381" s="25">
        <f t="shared" si="241"/>
        <v>0</v>
      </c>
      <c r="AE1381" s="25">
        <f t="shared" si="242"/>
        <v>3318.6179597209721</v>
      </c>
      <c r="AF1381" s="25">
        <f>SUM($AD$8:AD1381)</f>
        <v>1205663.7963995908</v>
      </c>
      <c r="AG1381" s="25">
        <f>SUM($AE$8:AE1381)</f>
        <v>5589577.8548136866</v>
      </c>
      <c r="AH1381" s="25"/>
      <c r="AI1381" s="39">
        <f>SUM($AD$1031:AD1381)</f>
        <v>248717.87210003127</v>
      </c>
      <c r="AJ1381" s="39">
        <f>SUM($AE$1031:AE1381)</f>
        <v>2848572.6285200748</v>
      </c>
      <c r="AK1381" s="39">
        <f t="shared" si="243"/>
        <v>174102.51047002187</v>
      </c>
    </row>
    <row r="1382" spans="2:37" x14ac:dyDescent="0.3">
      <c r="B1382" s="6" t="s">
        <v>53</v>
      </c>
      <c r="C1382" s="6">
        <v>1374</v>
      </c>
      <c r="D1382" s="6">
        <v>352</v>
      </c>
      <c r="E1382" s="12">
        <v>57.3</v>
      </c>
      <c r="F1382" s="17">
        <f t="shared" si="244"/>
        <v>-0.22222222222222143</v>
      </c>
      <c r="G1382" s="17">
        <f t="shared" si="245"/>
        <v>-0.79999999999999716</v>
      </c>
      <c r="S1382">
        <f t="shared" si="235"/>
        <v>0</v>
      </c>
      <c r="T1382">
        <f t="shared" si="236"/>
        <v>57.3</v>
      </c>
      <c r="U1382">
        <f t="shared" si="237"/>
        <v>15.916666666666666</v>
      </c>
      <c r="W1382">
        <f t="shared" si="238"/>
        <v>-219.9999999999992</v>
      </c>
      <c r="X1382">
        <f t="shared" si="239"/>
        <v>135.9666</v>
      </c>
      <c r="Y1382">
        <f t="shared" si="240"/>
        <v>137.07662856401876</v>
      </c>
      <c r="Z1382">
        <f>Table1[[#This Row],[Accel (N)]]+Table1[[#This Row],[RR (N)]]+Table1[[#This Row],[Aero Drag (N)]]</f>
        <v>53.043228564019557</v>
      </c>
      <c r="AA1382">
        <f>Table1[[#This Row],[Total (N)]]*((E1382/3.6)/1000)</f>
        <v>0.84427138797731127</v>
      </c>
      <c r="AB1382">
        <f>Table1[[#This Row],[Power (kW)]]*1000</f>
        <v>844.27138797731129</v>
      </c>
      <c r="AC1382">
        <f>(Table1[[#This Row],[Power (kW)]]*1000)*D1382</f>
        <v>297183.52856801357</v>
      </c>
      <c r="AD1382" s="25">
        <f t="shared" si="241"/>
        <v>0</v>
      </c>
      <c r="AE1382" s="25">
        <f t="shared" si="242"/>
        <v>844.27138797731129</v>
      </c>
      <c r="AF1382" s="25">
        <f>SUM($AD$8:AD1382)</f>
        <v>1205663.7963995908</v>
      </c>
      <c r="AG1382" s="25">
        <f>SUM($AE$8:AE1382)</f>
        <v>5590422.1262016641</v>
      </c>
      <c r="AH1382" s="25"/>
      <c r="AI1382" s="39">
        <f>SUM($AD$1031:AD1382)</f>
        <v>248717.87210003127</v>
      </c>
      <c r="AJ1382" s="39">
        <f>SUM($AE$1031:AE1382)</f>
        <v>2849416.8999080523</v>
      </c>
      <c r="AK1382" s="39">
        <f t="shared" si="243"/>
        <v>174102.51047002187</v>
      </c>
    </row>
    <row r="1383" spans="2:37" x14ac:dyDescent="0.3">
      <c r="B1383" s="6" t="s">
        <v>53</v>
      </c>
      <c r="C1383" s="6">
        <v>1375</v>
      </c>
      <c r="D1383" s="6">
        <v>353</v>
      </c>
      <c r="E1383" s="12">
        <v>56.2</v>
      </c>
      <c r="F1383" s="17">
        <f t="shared" si="244"/>
        <v>-0.41666666666666663</v>
      </c>
      <c r="G1383" s="17">
        <f t="shared" si="245"/>
        <v>-1.5</v>
      </c>
      <c r="S1383">
        <f t="shared" si="235"/>
        <v>0</v>
      </c>
      <c r="T1383">
        <f t="shared" si="236"/>
        <v>56.2</v>
      </c>
      <c r="U1383">
        <f t="shared" si="237"/>
        <v>15.611111111111111</v>
      </c>
      <c r="W1383">
        <f t="shared" si="238"/>
        <v>-412.49999999999994</v>
      </c>
      <c r="X1383">
        <f t="shared" si="239"/>
        <v>135.9666</v>
      </c>
      <c r="Y1383">
        <f t="shared" si="240"/>
        <v>131.86416878245279</v>
      </c>
      <c r="Z1383">
        <f>Table1[[#This Row],[Accel (N)]]+Table1[[#This Row],[RR (N)]]+Table1[[#This Row],[Aero Drag (N)]]</f>
        <v>-144.66923121754712</v>
      </c>
      <c r="AA1383">
        <f>Table1[[#This Row],[Total (N)]]*((E1383/3.6)/1000)</f>
        <v>-2.2584474428961521</v>
      </c>
      <c r="AB1383">
        <f>Table1[[#This Row],[Power (kW)]]*1000</f>
        <v>-2258.4474428961521</v>
      </c>
      <c r="AC1383">
        <f>(Table1[[#This Row],[Power (kW)]]*1000)*D1383</f>
        <v>-797231.94734234165</v>
      </c>
      <c r="AD1383" s="25">
        <f t="shared" si="241"/>
        <v>2258.4474428961521</v>
      </c>
      <c r="AE1383" s="25">
        <f t="shared" si="242"/>
        <v>0</v>
      </c>
      <c r="AF1383" s="25">
        <f>SUM($AD$8:AD1383)</f>
        <v>1207922.243842487</v>
      </c>
      <c r="AG1383" s="25">
        <f>SUM($AE$8:AE1383)</f>
        <v>5590422.1262016641</v>
      </c>
      <c r="AH1383" s="25"/>
      <c r="AI1383" s="39">
        <f>SUM($AD$1031:AD1383)</f>
        <v>250976.31954292741</v>
      </c>
      <c r="AJ1383" s="39">
        <f>SUM($AE$1031:AE1383)</f>
        <v>2849416.8999080523</v>
      </c>
      <c r="AK1383" s="39">
        <f t="shared" si="243"/>
        <v>175683.42368004916</v>
      </c>
    </row>
    <row r="1384" spans="2:37" x14ac:dyDescent="0.3">
      <c r="B1384" s="6" t="s">
        <v>53</v>
      </c>
      <c r="C1384" s="6">
        <v>1376</v>
      </c>
      <c r="D1384" s="6">
        <v>354</v>
      </c>
      <c r="E1384" s="12">
        <v>54.3</v>
      </c>
      <c r="F1384" s="17">
        <f t="shared" si="244"/>
        <v>-0.75000000000000078</v>
      </c>
      <c r="G1384" s="17">
        <f t="shared" si="245"/>
        <v>-2.7000000000000028</v>
      </c>
      <c r="S1384">
        <f t="shared" si="235"/>
        <v>0</v>
      </c>
      <c r="T1384">
        <f t="shared" si="236"/>
        <v>54.3</v>
      </c>
      <c r="U1384">
        <f t="shared" si="237"/>
        <v>15.083333333333332</v>
      </c>
      <c r="W1384">
        <f t="shared" si="238"/>
        <v>-742.5000000000008</v>
      </c>
      <c r="X1384">
        <f t="shared" si="239"/>
        <v>135.9666</v>
      </c>
      <c r="Y1384">
        <f t="shared" si="240"/>
        <v>123.09880289426874</v>
      </c>
      <c r="Z1384">
        <f>Table1[[#This Row],[Accel (N)]]+Table1[[#This Row],[RR (N)]]+Table1[[#This Row],[Aero Drag (N)]]</f>
        <v>-483.43459710573211</v>
      </c>
      <c r="AA1384">
        <f>Table1[[#This Row],[Total (N)]]*((E1384/3.6)/1000)</f>
        <v>-7.2918051730114586</v>
      </c>
      <c r="AB1384">
        <f>Table1[[#This Row],[Power (kW)]]*1000</f>
        <v>-7291.8051730114585</v>
      </c>
      <c r="AC1384">
        <f>(Table1[[#This Row],[Power (kW)]]*1000)*D1384</f>
        <v>-2581299.0312460563</v>
      </c>
      <c r="AD1384" s="25">
        <f t="shared" si="241"/>
        <v>7291.8051730114585</v>
      </c>
      <c r="AE1384" s="25">
        <f t="shared" si="242"/>
        <v>0</v>
      </c>
      <c r="AF1384" s="25">
        <f>SUM($AD$8:AD1384)</f>
        <v>1215214.0490154985</v>
      </c>
      <c r="AG1384" s="25">
        <f>SUM($AE$8:AE1384)</f>
        <v>5590422.1262016641</v>
      </c>
      <c r="AH1384" s="25"/>
      <c r="AI1384" s="39">
        <f>SUM($AD$1031:AD1384)</f>
        <v>258268.12471593887</v>
      </c>
      <c r="AJ1384" s="39">
        <f>SUM($AE$1031:AE1384)</f>
        <v>2849416.8999080523</v>
      </c>
      <c r="AK1384" s="39">
        <f t="shared" si="243"/>
        <v>180787.68730115719</v>
      </c>
    </row>
    <row r="1385" spans="2:37" x14ac:dyDescent="0.3">
      <c r="B1385" s="6" t="s">
        <v>53</v>
      </c>
      <c r="C1385" s="6">
        <v>1377</v>
      </c>
      <c r="D1385" s="6">
        <v>355</v>
      </c>
      <c r="E1385" s="12">
        <v>50.8</v>
      </c>
      <c r="F1385" s="17">
        <f t="shared" si="244"/>
        <v>-1.2222222222222219</v>
      </c>
      <c r="G1385" s="17">
        <f t="shared" si="245"/>
        <v>-4.3999999999999986</v>
      </c>
      <c r="S1385">
        <f t="shared" si="235"/>
        <v>0</v>
      </c>
      <c r="T1385">
        <f t="shared" si="236"/>
        <v>50.8</v>
      </c>
      <c r="U1385">
        <f t="shared" si="237"/>
        <v>14.111111111111111</v>
      </c>
      <c r="W1385">
        <f t="shared" si="238"/>
        <v>-1209.9999999999995</v>
      </c>
      <c r="X1385">
        <f t="shared" si="239"/>
        <v>135.9666</v>
      </c>
      <c r="Y1385">
        <f t="shared" si="240"/>
        <v>107.74114706207779</v>
      </c>
      <c r="Z1385">
        <f>Table1[[#This Row],[Accel (N)]]+Table1[[#This Row],[RR (N)]]+Table1[[#This Row],[Aero Drag (N)]]</f>
        <v>-966.29225293792183</v>
      </c>
      <c r="AA1385">
        <f>Table1[[#This Row],[Total (N)]]*((E1385/3.6)/1000)</f>
        <v>-13.635457347012897</v>
      </c>
      <c r="AB1385">
        <f>Table1[[#This Row],[Power (kW)]]*1000</f>
        <v>-13635.457347012898</v>
      </c>
      <c r="AC1385">
        <f>(Table1[[#This Row],[Power (kW)]]*1000)*D1385</f>
        <v>-4840587.3581895791</v>
      </c>
      <c r="AD1385" s="25">
        <f t="shared" si="241"/>
        <v>13635.457347012898</v>
      </c>
      <c r="AE1385" s="25">
        <f t="shared" si="242"/>
        <v>0</v>
      </c>
      <c r="AF1385" s="25">
        <f>SUM($AD$8:AD1385)</f>
        <v>1228849.5063625113</v>
      </c>
      <c r="AG1385" s="25">
        <f>SUM($AE$8:AE1385)</f>
        <v>5590422.1262016641</v>
      </c>
      <c r="AH1385" s="25"/>
      <c r="AI1385" s="39">
        <f>SUM($AD$1031:AD1385)</f>
        <v>271903.58206295175</v>
      </c>
      <c r="AJ1385" s="39">
        <f>SUM($AE$1031:AE1385)</f>
        <v>2849416.8999080523</v>
      </c>
      <c r="AK1385" s="39">
        <f t="shared" si="243"/>
        <v>190332.50744406623</v>
      </c>
    </row>
    <row r="1386" spans="2:37" x14ac:dyDescent="0.3">
      <c r="B1386" s="6" t="s">
        <v>53</v>
      </c>
      <c r="C1386" s="6">
        <v>1378</v>
      </c>
      <c r="D1386" s="6">
        <v>356</v>
      </c>
      <c r="E1386" s="12">
        <v>45.5</v>
      </c>
      <c r="F1386" s="17">
        <f t="shared" si="244"/>
        <v>-1.4722222222222214</v>
      </c>
      <c r="G1386" s="17">
        <f t="shared" si="245"/>
        <v>-5.2999999999999972</v>
      </c>
      <c r="S1386">
        <f t="shared" si="235"/>
        <v>0</v>
      </c>
      <c r="T1386">
        <f t="shared" si="236"/>
        <v>45.5</v>
      </c>
      <c r="U1386">
        <f t="shared" si="237"/>
        <v>12.638888888888889</v>
      </c>
      <c r="W1386">
        <f t="shared" si="238"/>
        <v>-1457.4999999999993</v>
      </c>
      <c r="X1386">
        <f t="shared" si="239"/>
        <v>135.9666</v>
      </c>
      <c r="Y1386">
        <f t="shared" si="240"/>
        <v>86.432477875746542</v>
      </c>
      <c r="Z1386">
        <f>Table1[[#This Row],[Accel (N)]]+Table1[[#This Row],[RR (N)]]+Table1[[#This Row],[Aero Drag (N)]]</f>
        <v>-1235.1009221242527</v>
      </c>
      <c r="AA1386">
        <f>Table1[[#This Row],[Total (N)]]*((E1386/3.6)/1000)</f>
        <v>-15.610303321292639</v>
      </c>
      <c r="AB1386">
        <f>Table1[[#This Row],[Power (kW)]]*1000</f>
        <v>-15610.303321292638</v>
      </c>
      <c r="AC1386">
        <f>(Table1[[#This Row],[Power (kW)]]*1000)*D1386</f>
        <v>-5557267.9823801797</v>
      </c>
      <c r="AD1386" s="25">
        <f t="shared" si="241"/>
        <v>15610.303321292638</v>
      </c>
      <c r="AE1386" s="25">
        <f t="shared" si="242"/>
        <v>0</v>
      </c>
      <c r="AF1386" s="25">
        <f>SUM($AD$8:AD1386)</f>
        <v>1244459.8096838039</v>
      </c>
      <c r="AG1386" s="25">
        <f>SUM($AE$8:AE1386)</f>
        <v>5590422.1262016641</v>
      </c>
      <c r="AH1386" s="25"/>
      <c r="AI1386" s="39">
        <f>SUM($AD$1031:AD1386)</f>
        <v>287513.88538424438</v>
      </c>
      <c r="AJ1386" s="39">
        <f>SUM($AE$1031:AE1386)</f>
        <v>2849416.8999080523</v>
      </c>
      <c r="AK1386" s="39">
        <f t="shared" si="243"/>
        <v>201259.71976897106</v>
      </c>
    </row>
    <row r="1387" spans="2:37" x14ac:dyDescent="0.3">
      <c r="B1387" s="6" t="s">
        <v>53</v>
      </c>
      <c r="C1387" s="6">
        <v>1379</v>
      </c>
      <c r="D1387" s="6">
        <v>357</v>
      </c>
      <c r="E1387" s="12">
        <v>40.200000000000003</v>
      </c>
      <c r="F1387" s="17">
        <f t="shared" si="244"/>
        <v>-1.4722222222222223</v>
      </c>
      <c r="G1387" s="17">
        <f t="shared" si="245"/>
        <v>-5.3000000000000007</v>
      </c>
      <c r="S1387">
        <f t="shared" si="235"/>
        <v>0</v>
      </c>
      <c r="T1387">
        <f t="shared" si="236"/>
        <v>40.200000000000003</v>
      </c>
      <c r="U1387">
        <f t="shared" si="237"/>
        <v>11.166666666666668</v>
      </c>
      <c r="W1387">
        <f t="shared" si="238"/>
        <v>-1457.5</v>
      </c>
      <c r="X1387">
        <f t="shared" si="239"/>
        <v>135.9666</v>
      </c>
      <c r="Y1387">
        <f t="shared" si="240"/>
        <v>67.469311216675024</v>
      </c>
      <c r="Z1387">
        <f>Table1[[#This Row],[Accel (N)]]+Table1[[#This Row],[RR (N)]]+Table1[[#This Row],[Aero Drag (N)]]</f>
        <v>-1254.0640887833249</v>
      </c>
      <c r="AA1387">
        <f>Table1[[#This Row],[Total (N)]]*((E1387/3.6)/1000)</f>
        <v>-14.003715658080464</v>
      </c>
      <c r="AB1387">
        <f>Table1[[#This Row],[Power (kW)]]*1000</f>
        <v>-14003.715658080464</v>
      </c>
      <c r="AC1387">
        <f>(Table1[[#This Row],[Power (kW)]]*1000)*D1387</f>
        <v>-4999326.4899347257</v>
      </c>
      <c r="AD1387" s="25">
        <f t="shared" si="241"/>
        <v>14003.715658080464</v>
      </c>
      <c r="AE1387" s="25">
        <f t="shared" si="242"/>
        <v>0</v>
      </c>
      <c r="AF1387" s="25">
        <f>SUM($AD$8:AD1387)</f>
        <v>1258463.5253418845</v>
      </c>
      <c r="AG1387" s="25">
        <f>SUM($AE$8:AE1387)</f>
        <v>5590422.1262016641</v>
      </c>
      <c r="AH1387" s="25"/>
      <c r="AI1387" s="39">
        <f>SUM($AD$1031:AD1387)</f>
        <v>301517.60104232485</v>
      </c>
      <c r="AJ1387" s="39">
        <f>SUM($AE$1031:AE1387)</f>
        <v>2849416.8999080523</v>
      </c>
      <c r="AK1387" s="39">
        <f t="shared" si="243"/>
        <v>211062.32072962739</v>
      </c>
    </row>
    <row r="1388" spans="2:37" x14ac:dyDescent="0.3">
      <c r="B1388" s="6" t="s">
        <v>53</v>
      </c>
      <c r="C1388" s="6">
        <v>1380</v>
      </c>
      <c r="D1388" s="6">
        <v>358</v>
      </c>
      <c r="E1388" s="12">
        <v>34.9</v>
      </c>
      <c r="F1388" s="17">
        <f t="shared" si="244"/>
        <v>-1.4722222222222223</v>
      </c>
      <c r="G1388" s="17">
        <f t="shared" si="245"/>
        <v>-5.3000000000000007</v>
      </c>
      <c r="S1388">
        <f t="shared" si="235"/>
        <v>0</v>
      </c>
      <c r="T1388">
        <f t="shared" si="236"/>
        <v>34.9</v>
      </c>
      <c r="U1388">
        <f t="shared" si="237"/>
        <v>9.6944444444444446</v>
      </c>
      <c r="W1388">
        <f t="shared" si="238"/>
        <v>-1457.5</v>
      </c>
      <c r="X1388">
        <f t="shared" si="239"/>
        <v>135.9666</v>
      </c>
      <c r="Y1388">
        <f t="shared" si="240"/>
        <v>50.851647084863203</v>
      </c>
      <c r="Z1388">
        <f>Table1[[#This Row],[Accel (N)]]+Table1[[#This Row],[RR (N)]]+Table1[[#This Row],[Aero Drag (N)]]</f>
        <v>-1270.6817529151367</v>
      </c>
      <c r="AA1388">
        <f>Table1[[#This Row],[Total (N)]]*((E1388/3.6)/1000)</f>
        <v>-12.318553660205076</v>
      </c>
      <c r="AB1388">
        <f>Table1[[#This Row],[Power (kW)]]*1000</f>
        <v>-12318.553660205076</v>
      </c>
      <c r="AC1388">
        <f>(Table1[[#This Row],[Power (kW)]]*1000)*D1388</f>
        <v>-4410042.2103534173</v>
      </c>
      <c r="AD1388" s="25">
        <f t="shared" si="241"/>
        <v>12318.553660205076</v>
      </c>
      <c r="AE1388" s="25">
        <f t="shared" si="242"/>
        <v>0</v>
      </c>
      <c r="AF1388" s="25">
        <f>SUM($AD$8:AD1388)</f>
        <v>1270782.0790020896</v>
      </c>
      <c r="AG1388" s="25">
        <f>SUM($AE$8:AE1388)</f>
        <v>5590422.1262016641</v>
      </c>
      <c r="AH1388" s="25"/>
      <c r="AI1388" s="39">
        <f>SUM($AD$1031:AD1388)</f>
        <v>313836.15470252995</v>
      </c>
      <c r="AJ1388" s="39">
        <f>SUM($AE$1031:AE1388)</f>
        <v>2849416.8999080523</v>
      </c>
      <c r="AK1388" s="39">
        <f t="shared" si="243"/>
        <v>219685.30829177095</v>
      </c>
    </row>
    <row r="1389" spans="2:37" x14ac:dyDescent="0.3">
      <c r="B1389" s="6" t="s">
        <v>53</v>
      </c>
      <c r="C1389" s="6">
        <v>1381</v>
      </c>
      <c r="D1389" s="6">
        <v>359</v>
      </c>
      <c r="E1389" s="12">
        <v>29.6</v>
      </c>
      <c r="F1389" s="17">
        <f t="shared" si="244"/>
        <v>-1.0555555555555551</v>
      </c>
      <c r="G1389" s="17">
        <f t="shared" si="245"/>
        <v>-3.7999999999999989</v>
      </c>
      <c r="S1389">
        <f t="shared" si="235"/>
        <v>0</v>
      </c>
      <c r="T1389">
        <f t="shared" si="236"/>
        <v>29.6</v>
      </c>
      <c r="U1389">
        <f t="shared" si="237"/>
        <v>8.2222222222222232</v>
      </c>
      <c r="W1389">
        <f t="shared" si="238"/>
        <v>-1044.9999999999995</v>
      </c>
      <c r="X1389">
        <f t="shared" si="239"/>
        <v>135.9666</v>
      </c>
      <c r="Y1389">
        <f t="shared" si="240"/>
        <v>36.579485480311121</v>
      </c>
      <c r="Z1389">
        <f>Table1[[#This Row],[Accel (N)]]+Table1[[#This Row],[RR (N)]]+Table1[[#This Row],[Aero Drag (N)]]</f>
        <v>-872.4539145196884</v>
      </c>
      <c r="AA1389">
        <f>Table1[[#This Row],[Total (N)]]*((E1389/3.6)/1000)</f>
        <v>-7.1735099638285496</v>
      </c>
      <c r="AB1389">
        <f>Table1[[#This Row],[Power (kW)]]*1000</f>
        <v>-7173.5099638285492</v>
      </c>
      <c r="AC1389">
        <f>(Table1[[#This Row],[Power (kW)]]*1000)*D1389</f>
        <v>-2575290.0770144491</v>
      </c>
      <c r="AD1389" s="25">
        <f t="shared" si="241"/>
        <v>7173.5099638285492</v>
      </c>
      <c r="AE1389" s="25">
        <f t="shared" si="242"/>
        <v>0</v>
      </c>
      <c r="AF1389" s="25">
        <f>SUM($AD$8:AD1389)</f>
        <v>1277955.5889659182</v>
      </c>
      <c r="AG1389" s="25">
        <f>SUM($AE$8:AE1389)</f>
        <v>5590422.1262016641</v>
      </c>
      <c r="AH1389" s="25"/>
      <c r="AI1389" s="39">
        <f>SUM($AD$1031:AD1389)</f>
        <v>321009.6646663585</v>
      </c>
      <c r="AJ1389" s="39">
        <f>SUM($AE$1031:AE1389)</f>
        <v>2849416.8999080523</v>
      </c>
      <c r="AK1389" s="39">
        <f t="shared" si="243"/>
        <v>224706.76526645094</v>
      </c>
    </row>
    <row r="1390" spans="2:37" x14ac:dyDescent="0.3">
      <c r="B1390" s="6" t="s">
        <v>53</v>
      </c>
      <c r="C1390" s="6">
        <v>1382</v>
      </c>
      <c r="D1390" s="6">
        <v>360</v>
      </c>
      <c r="E1390" s="12">
        <v>27.3</v>
      </c>
      <c r="F1390" s="17">
        <f t="shared" si="244"/>
        <v>-4.1666666666666761E-2</v>
      </c>
      <c r="G1390" s="17">
        <f t="shared" si="245"/>
        <v>-0.15000000000000036</v>
      </c>
      <c r="S1390">
        <f t="shared" si="235"/>
        <v>0</v>
      </c>
      <c r="T1390">
        <f t="shared" si="236"/>
        <v>27.3</v>
      </c>
      <c r="U1390">
        <f t="shared" si="237"/>
        <v>7.583333333333333</v>
      </c>
      <c r="W1390">
        <f t="shared" si="238"/>
        <v>-41.250000000000092</v>
      </c>
      <c r="X1390">
        <f t="shared" si="239"/>
        <v>135.9666</v>
      </c>
      <c r="Y1390">
        <f t="shared" si="240"/>
        <v>31.115692035268754</v>
      </c>
      <c r="Z1390">
        <f>Table1[[#This Row],[Accel (N)]]+Table1[[#This Row],[RR (N)]]+Table1[[#This Row],[Aero Drag (N)]]</f>
        <v>125.83229203526867</v>
      </c>
      <c r="AA1390">
        <f>Table1[[#This Row],[Total (N)]]*((E1390/3.6)/1000)</f>
        <v>0.95422821460078744</v>
      </c>
      <c r="AB1390">
        <f>Table1[[#This Row],[Power (kW)]]*1000</f>
        <v>954.2282146007874</v>
      </c>
      <c r="AC1390">
        <f>(Table1[[#This Row],[Power (kW)]]*1000)*D1390</f>
        <v>343522.15725628345</v>
      </c>
      <c r="AD1390" s="25">
        <f t="shared" si="241"/>
        <v>0</v>
      </c>
      <c r="AE1390" s="25">
        <f t="shared" si="242"/>
        <v>954.2282146007874</v>
      </c>
      <c r="AF1390" s="25">
        <f>SUM($AD$8:AD1390)</f>
        <v>1277955.5889659182</v>
      </c>
      <c r="AG1390" s="25">
        <f>SUM($AE$8:AE1390)</f>
        <v>5591376.3544162652</v>
      </c>
      <c r="AH1390" s="25"/>
      <c r="AI1390" s="39">
        <f>SUM($AD$1031:AD1390)</f>
        <v>321009.6646663585</v>
      </c>
      <c r="AJ1390" s="39">
        <f>SUM($AE$1031:AE1390)</f>
        <v>2850371.1281226529</v>
      </c>
      <c r="AK1390" s="39">
        <f t="shared" si="243"/>
        <v>224706.76526645094</v>
      </c>
    </row>
    <row r="1391" spans="2:37" x14ac:dyDescent="0.3">
      <c r="B1391" s="6" t="s">
        <v>53</v>
      </c>
      <c r="C1391" s="6">
        <v>1383</v>
      </c>
      <c r="D1391" s="6">
        <v>361</v>
      </c>
      <c r="E1391" s="12">
        <v>29.3</v>
      </c>
      <c r="F1391" s="17">
        <f t="shared" si="244"/>
        <v>0.77777777777777746</v>
      </c>
      <c r="G1391" s="17">
        <f t="shared" si="245"/>
        <v>2.7999999999999989</v>
      </c>
      <c r="S1391">
        <f t="shared" si="235"/>
        <v>0</v>
      </c>
      <c r="T1391">
        <f t="shared" si="236"/>
        <v>29.3</v>
      </c>
      <c r="U1391">
        <f t="shared" si="237"/>
        <v>8.1388888888888893</v>
      </c>
      <c r="W1391">
        <f t="shared" si="238"/>
        <v>769.99999999999966</v>
      </c>
      <c r="X1391">
        <f t="shared" si="239"/>
        <v>135.9666</v>
      </c>
      <c r="Y1391">
        <f t="shared" si="240"/>
        <v>35.841766903296531</v>
      </c>
      <c r="Z1391">
        <f>Table1[[#This Row],[Accel (N)]]+Table1[[#This Row],[RR (N)]]+Table1[[#This Row],[Aero Drag (N)]]</f>
        <v>941.80836690329613</v>
      </c>
      <c r="AA1391">
        <f>Table1[[#This Row],[Total (N)]]*((E1391/3.6)/1000)</f>
        <v>7.6652736528518277</v>
      </c>
      <c r="AB1391">
        <f>Table1[[#This Row],[Power (kW)]]*1000</f>
        <v>7665.273652851828</v>
      </c>
      <c r="AC1391">
        <f>(Table1[[#This Row],[Power (kW)]]*1000)*D1391</f>
        <v>2767163.7886795099</v>
      </c>
      <c r="AD1391" s="25">
        <f t="shared" si="241"/>
        <v>0</v>
      </c>
      <c r="AE1391" s="25">
        <f t="shared" si="242"/>
        <v>7665.273652851828</v>
      </c>
      <c r="AF1391" s="25">
        <f>SUM($AD$8:AD1391)</f>
        <v>1277955.5889659182</v>
      </c>
      <c r="AG1391" s="25">
        <f>SUM($AE$8:AE1391)</f>
        <v>5599041.6280691167</v>
      </c>
      <c r="AH1391" s="25"/>
      <c r="AI1391" s="39">
        <f>SUM($AD$1031:AD1391)</f>
        <v>321009.6646663585</v>
      </c>
      <c r="AJ1391" s="39">
        <f>SUM($AE$1031:AE1391)</f>
        <v>2858036.4017755049</v>
      </c>
      <c r="AK1391" s="39">
        <f t="shared" si="243"/>
        <v>224706.76526645094</v>
      </c>
    </row>
    <row r="1392" spans="2:37" x14ac:dyDescent="0.3">
      <c r="B1392" s="6" t="s">
        <v>53</v>
      </c>
      <c r="C1392" s="6">
        <v>1384</v>
      </c>
      <c r="D1392" s="6">
        <v>362</v>
      </c>
      <c r="E1392" s="12">
        <v>32.9</v>
      </c>
      <c r="F1392" s="17">
        <f t="shared" si="244"/>
        <v>0.87500000000000011</v>
      </c>
      <c r="G1392" s="17">
        <f t="shared" si="245"/>
        <v>3.1500000000000004</v>
      </c>
      <c r="S1392">
        <f t="shared" si="235"/>
        <v>0</v>
      </c>
      <c r="T1392">
        <f t="shared" si="236"/>
        <v>32.9</v>
      </c>
      <c r="U1392">
        <f t="shared" si="237"/>
        <v>9.1388888888888875</v>
      </c>
      <c r="W1392">
        <f t="shared" si="238"/>
        <v>866.25000000000011</v>
      </c>
      <c r="X1392">
        <f t="shared" si="239"/>
        <v>135.9666</v>
      </c>
      <c r="Y1392">
        <f t="shared" si="240"/>
        <v>45.190377189946524</v>
      </c>
      <c r="Z1392">
        <f>Table1[[#This Row],[Accel (N)]]+Table1[[#This Row],[RR (N)]]+Table1[[#This Row],[Aero Drag (N)]]</f>
        <v>1047.4069771899467</v>
      </c>
      <c r="AA1392">
        <f>Table1[[#This Row],[Total (N)]]*((E1392/3.6)/1000)</f>
        <v>9.5721359859859003</v>
      </c>
      <c r="AB1392">
        <f>Table1[[#This Row],[Power (kW)]]*1000</f>
        <v>9572.1359859859003</v>
      </c>
      <c r="AC1392">
        <f>(Table1[[#This Row],[Power (kW)]]*1000)*D1392</f>
        <v>3465113.2269268958</v>
      </c>
      <c r="AD1392" s="25">
        <f t="shared" si="241"/>
        <v>0</v>
      </c>
      <c r="AE1392" s="25">
        <f t="shared" si="242"/>
        <v>9572.1359859859003</v>
      </c>
      <c r="AF1392" s="25">
        <f>SUM($AD$8:AD1392)</f>
        <v>1277955.5889659182</v>
      </c>
      <c r="AG1392" s="25">
        <f>SUM($AE$8:AE1392)</f>
        <v>5608613.7640551031</v>
      </c>
      <c r="AH1392" s="25"/>
      <c r="AI1392" s="39">
        <f>SUM($AD$1031:AD1392)</f>
        <v>321009.6646663585</v>
      </c>
      <c r="AJ1392" s="39">
        <f>SUM($AE$1031:AE1392)</f>
        <v>2867608.5377614908</v>
      </c>
      <c r="AK1392" s="39">
        <f t="shared" si="243"/>
        <v>224706.76526645094</v>
      </c>
    </row>
    <row r="1393" spans="2:37" x14ac:dyDescent="0.3">
      <c r="B1393" s="6" t="s">
        <v>53</v>
      </c>
      <c r="C1393" s="6">
        <v>1385</v>
      </c>
      <c r="D1393" s="6">
        <v>363</v>
      </c>
      <c r="E1393" s="12">
        <v>35.6</v>
      </c>
      <c r="F1393" s="17">
        <f t="shared" si="244"/>
        <v>0.52777777777777835</v>
      </c>
      <c r="G1393" s="17">
        <f t="shared" si="245"/>
        <v>1.9000000000000021</v>
      </c>
      <c r="S1393">
        <f t="shared" si="235"/>
        <v>0</v>
      </c>
      <c r="T1393">
        <f t="shared" si="236"/>
        <v>35.6</v>
      </c>
      <c r="U1393">
        <f t="shared" si="237"/>
        <v>9.8888888888888893</v>
      </c>
      <c r="W1393">
        <f t="shared" si="238"/>
        <v>522.50000000000057</v>
      </c>
      <c r="X1393">
        <f t="shared" si="239"/>
        <v>135.9666</v>
      </c>
      <c r="Y1393">
        <f t="shared" si="240"/>
        <v>52.911998628477789</v>
      </c>
      <c r="Z1393">
        <f>Table1[[#This Row],[Accel (N)]]+Table1[[#This Row],[RR (N)]]+Table1[[#This Row],[Aero Drag (N)]]</f>
        <v>711.37859862847836</v>
      </c>
      <c r="AA1393">
        <f>Table1[[#This Row],[Total (N)]]*((E1393/3.6)/1000)</f>
        <v>7.0347439197705084</v>
      </c>
      <c r="AB1393">
        <f>Table1[[#This Row],[Power (kW)]]*1000</f>
        <v>7034.743919770508</v>
      </c>
      <c r="AC1393">
        <f>(Table1[[#This Row],[Power (kW)]]*1000)*D1393</f>
        <v>2553612.0428766944</v>
      </c>
      <c r="AD1393" s="25">
        <f t="shared" si="241"/>
        <v>0</v>
      </c>
      <c r="AE1393" s="25">
        <f t="shared" si="242"/>
        <v>7034.743919770508</v>
      </c>
      <c r="AF1393" s="25">
        <f>SUM($AD$8:AD1393)</f>
        <v>1277955.5889659182</v>
      </c>
      <c r="AG1393" s="25">
        <f>SUM($AE$8:AE1393)</f>
        <v>5615648.5079748733</v>
      </c>
      <c r="AH1393" s="25"/>
      <c r="AI1393" s="39">
        <f>SUM($AD$1031:AD1393)</f>
        <v>321009.6646663585</v>
      </c>
      <c r="AJ1393" s="39">
        <f>SUM($AE$1031:AE1393)</f>
        <v>2874643.2816812615</v>
      </c>
      <c r="AK1393" s="39">
        <f t="shared" si="243"/>
        <v>224706.76526645094</v>
      </c>
    </row>
    <row r="1394" spans="2:37" x14ac:dyDescent="0.3">
      <c r="B1394" s="6" t="s">
        <v>53</v>
      </c>
      <c r="C1394" s="6">
        <v>1386</v>
      </c>
      <c r="D1394" s="6">
        <v>364</v>
      </c>
      <c r="E1394" s="12">
        <v>36.700000000000003</v>
      </c>
      <c r="F1394" s="17">
        <f t="shared" si="244"/>
        <v>0.27777777777777779</v>
      </c>
      <c r="G1394" s="17">
        <f t="shared" si="245"/>
        <v>1</v>
      </c>
      <c r="S1394">
        <f t="shared" si="235"/>
        <v>0</v>
      </c>
      <c r="T1394">
        <f t="shared" si="236"/>
        <v>36.700000000000003</v>
      </c>
      <c r="U1394">
        <f t="shared" si="237"/>
        <v>10.194444444444445</v>
      </c>
      <c r="W1394">
        <f t="shared" si="238"/>
        <v>275</v>
      </c>
      <c r="X1394">
        <f t="shared" si="239"/>
        <v>135.9666</v>
      </c>
      <c r="Y1394">
        <f t="shared" si="240"/>
        <v>56.232358471713205</v>
      </c>
      <c r="Z1394">
        <f>Table1[[#This Row],[Accel (N)]]+Table1[[#This Row],[RR (N)]]+Table1[[#This Row],[Aero Drag (N)]]</f>
        <v>467.19895847171318</v>
      </c>
      <c r="AA1394">
        <f>Table1[[#This Row],[Total (N)]]*((E1394/3.6)/1000)</f>
        <v>4.7628338266421872</v>
      </c>
      <c r="AB1394">
        <f>Table1[[#This Row],[Power (kW)]]*1000</f>
        <v>4762.833826642187</v>
      </c>
      <c r="AC1394">
        <f>(Table1[[#This Row],[Power (kW)]]*1000)*D1394</f>
        <v>1733671.512897756</v>
      </c>
      <c r="AD1394" s="25">
        <f t="shared" si="241"/>
        <v>0</v>
      </c>
      <c r="AE1394" s="25">
        <f t="shared" si="242"/>
        <v>4762.833826642187</v>
      </c>
      <c r="AF1394" s="25">
        <f>SUM($AD$8:AD1394)</f>
        <v>1277955.5889659182</v>
      </c>
      <c r="AG1394" s="25">
        <f>SUM($AE$8:AE1394)</f>
        <v>5620411.3418015158</v>
      </c>
      <c r="AH1394" s="25"/>
      <c r="AI1394" s="39">
        <f>SUM($AD$1031:AD1394)</f>
        <v>321009.6646663585</v>
      </c>
      <c r="AJ1394" s="39">
        <f>SUM($AE$1031:AE1394)</f>
        <v>2879406.1155079035</v>
      </c>
      <c r="AK1394" s="39">
        <f t="shared" si="243"/>
        <v>224706.76526645094</v>
      </c>
    </row>
    <row r="1395" spans="2:37" x14ac:dyDescent="0.3">
      <c r="B1395" s="6" t="s">
        <v>53</v>
      </c>
      <c r="C1395" s="6">
        <v>1387</v>
      </c>
      <c r="D1395" s="6">
        <v>365</v>
      </c>
      <c r="E1395" s="12">
        <v>37.6</v>
      </c>
      <c r="F1395" s="17">
        <f t="shared" si="244"/>
        <v>0.37499999999999939</v>
      </c>
      <c r="G1395" s="17">
        <f t="shared" si="245"/>
        <v>1.3499999999999979</v>
      </c>
      <c r="S1395">
        <f t="shared" si="235"/>
        <v>0</v>
      </c>
      <c r="T1395">
        <f t="shared" si="236"/>
        <v>37.6</v>
      </c>
      <c r="U1395">
        <f t="shared" si="237"/>
        <v>10.444444444444445</v>
      </c>
      <c r="W1395">
        <f t="shared" si="238"/>
        <v>371.24999999999937</v>
      </c>
      <c r="X1395">
        <f t="shared" si="239"/>
        <v>135.9666</v>
      </c>
      <c r="Y1395">
        <f t="shared" si="240"/>
        <v>59.024166125644449</v>
      </c>
      <c r="Z1395">
        <f>Table1[[#This Row],[Accel (N)]]+Table1[[#This Row],[RR (N)]]+Table1[[#This Row],[Aero Drag (N)]]</f>
        <v>566.24076612564386</v>
      </c>
      <c r="AA1395">
        <f>Table1[[#This Row],[Total (N)]]*((E1395/3.6)/1000)</f>
        <v>5.9140702239789471</v>
      </c>
      <c r="AB1395">
        <f>Table1[[#This Row],[Power (kW)]]*1000</f>
        <v>5914.0702239789471</v>
      </c>
      <c r="AC1395">
        <f>(Table1[[#This Row],[Power (kW)]]*1000)*D1395</f>
        <v>2158635.6317523159</v>
      </c>
      <c r="AD1395" s="25">
        <f t="shared" si="241"/>
        <v>0</v>
      </c>
      <c r="AE1395" s="25">
        <f t="shared" si="242"/>
        <v>5914.0702239789471</v>
      </c>
      <c r="AF1395" s="25">
        <f>SUM($AD$8:AD1395)</f>
        <v>1277955.5889659182</v>
      </c>
      <c r="AG1395" s="25">
        <f>SUM($AE$8:AE1395)</f>
        <v>5626325.4120254945</v>
      </c>
      <c r="AH1395" s="25"/>
      <c r="AI1395" s="39">
        <f>SUM($AD$1031:AD1395)</f>
        <v>321009.6646663585</v>
      </c>
      <c r="AJ1395" s="39">
        <f>SUM($AE$1031:AE1395)</f>
        <v>2885320.1857318822</v>
      </c>
      <c r="AK1395" s="39">
        <f t="shared" si="243"/>
        <v>224706.76526645094</v>
      </c>
    </row>
    <row r="1396" spans="2:37" x14ac:dyDescent="0.3">
      <c r="B1396" s="6" t="s">
        <v>53</v>
      </c>
      <c r="C1396" s="6">
        <v>1388</v>
      </c>
      <c r="D1396" s="6">
        <v>366</v>
      </c>
      <c r="E1396" s="12">
        <v>39.4</v>
      </c>
      <c r="F1396" s="17">
        <f t="shared" si="244"/>
        <v>0.68055555555555536</v>
      </c>
      <c r="G1396" s="17">
        <f t="shared" si="245"/>
        <v>2.4499999999999993</v>
      </c>
      <c r="S1396">
        <f t="shared" si="235"/>
        <v>0</v>
      </c>
      <c r="T1396">
        <f t="shared" si="236"/>
        <v>39.4</v>
      </c>
      <c r="U1396">
        <f t="shared" si="237"/>
        <v>10.944444444444445</v>
      </c>
      <c r="W1396">
        <f t="shared" si="238"/>
        <v>673.74999999999977</v>
      </c>
      <c r="X1396">
        <f t="shared" si="239"/>
        <v>135.9666</v>
      </c>
      <c r="Y1396">
        <f t="shared" si="240"/>
        <v>64.810685354519464</v>
      </c>
      <c r="Z1396">
        <f>Table1[[#This Row],[Accel (N)]]+Table1[[#This Row],[RR (N)]]+Table1[[#This Row],[Aero Drag (N)]]</f>
        <v>874.52728535451922</v>
      </c>
      <c r="AA1396">
        <f>Table1[[#This Row],[Total (N)]]*((E1396/3.6)/1000)</f>
        <v>9.5712152897133489</v>
      </c>
      <c r="AB1396">
        <f>Table1[[#This Row],[Power (kW)]]*1000</f>
        <v>9571.2152897133492</v>
      </c>
      <c r="AC1396">
        <f>(Table1[[#This Row],[Power (kW)]]*1000)*D1396</f>
        <v>3503064.7960350858</v>
      </c>
      <c r="AD1396" s="25">
        <f t="shared" si="241"/>
        <v>0</v>
      </c>
      <c r="AE1396" s="25">
        <f t="shared" si="242"/>
        <v>9571.2152897133492</v>
      </c>
      <c r="AF1396" s="25">
        <f>SUM($AD$8:AD1396)</f>
        <v>1277955.5889659182</v>
      </c>
      <c r="AG1396" s="25">
        <f>SUM($AE$8:AE1396)</f>
        <v>5635896.6273152083</v>
      </c>
      <c r="AH1396" s="25"/>
      <c r="AI1396" s="39">
        <f>SUM($AD$1031:AD1396)</f>
        <v>321009.6646663585</v>
      </c>
      <c r="AJ1396" s="39">
        <f>SUM($AE$1031:AE1396)</f>
        <v>2894891.4010215956</v>
      </c>
      <c r="AK1396" s="39">
        <f t="shared" si="243"/>
        <v>224706.76526645094</v>
      </c>
    </row>
    <row r="1397" spans="2:37" x14ac:dyDescent="0.3">
      <c r="B1397" s="6" t="s">
        <v>53</v>
      </c>
      <c r="C1397" s="6">
        <v>1389</v>
      </c>
      <c r="D1397" s="6">
        <v>367</v>
      </c>
      <c r="E1397" s="12">
        <v>42.5</v>
      </c>
      <c r="F1397" s="17">
        <f t="shared" si="244"/>
        <v>0.98611111111111127</v>
      </c>
      <c r="G1397" s="17">
        <f t="shared" si="245"/>
        <v>3.5500000000000007</v>
      </c>
      <c r="S1397">
        <f t="shared" si="235"/>
        <v>0</v>
      </c>
      <c r="T1397">
        <f t="shared" si="236"/>
        <v>42.5</v>
      </c>
      <c r="U1397">
        <f t="shared" si="237"/>
        <v>11.805555555555555</v>
      </c>
      <c r="W1397">
        <f t="shared" si="238"/>
        <v>976.25000000000011</v>
      </c>
      <c r="X1397">
        <f t="shared" si="239"/>
        <v>135.9666</v>
      </c>
      <c r="Y1397">
        <f t="shared" si="240"/>
        <v>75.410536487413196</v>
      </c>
      <c r="Z1397">
        <f>Table1[[#This Row],[Accel (N)]]+Table1[[#This Row],[RR (N)]]+Table1[[#This Row],[Aero Drag (N)]]</f>
        <v>1187.6271364874133</v>
      </c>
      <c r="AA1397">
        <f>Table1[[#This Row],[Total (N)]]*((E1397/3.6)/1000)</f>
        <v>14.020598139087518</v>
      </c>
      <c r="AB1397">
        <f>Table1[[#This Row],[Power (kW)]]*1000</f>
        <v>14020.598139087519</v>
      </c>
      <c r="AC1397">
        <f>(Table1[[#This Row],[Power (kW)]]*1000)*D1397</f>
        <v>5145559.5170451198</v>
      </c>
      <c r="AD1397" s="25">
        <f t="shared" si="241"/>
        <v>0</v>
      </c>
      <c r="AE1397" s="25">
        <f t="shared" si="242"/>
        <v>14020.598139087519</v>
      </c>
      <c r="AF1397" s="25">
        <f>SUM($AD$8:AD1397)</f>
        <v>1277955.5889659182</v>
      </c>
      <c r="AG1397" s="25">
        <f>SUM($AE$8:AE1397)</f>
        <v>5649917.225454296</v>
      </c>
      <c r="AH1397" s="25"/>
      <c r="AI1397" s="39">
        <f>SUM($AD$1031:AD1397)</f>
        <v>321009.6646663585</v>
      </c>
      <c r="AJ1397" s="39">
        <f>SUM($AE$1031:AE1397)</f>
        <v>2908911.9991606832</v>
      </c>
      <c r="AK1397" s="39">
        <f t="shared" si="243"/>
        <v>224706.76526645094</v>
      </c>
    </row>
    <row r="1398" spans="2:37" x14ac:dyDescent="0.3">
      <c r="B1398" s="6" t="s">
        <v>53</v>
      </c>
      <c r="C1398" s="6">
        <v>1390</v>
      </c>
      <c r="D1398" s="6">
        <v>368</v>
      </c>
      <c r="E1398" s="12">
        <v>46.5</v>
      </c>
      <c r="F1398" s="17">
        <f t="shared" si="244"/>
        <v>1.0694444444444449</v>
      </c>
      <c r="G1398" s="17">
        <f t="shared" si="245"/>
        <v>3.8500000000000014</v>
      </c>
      <c r="S1398">
        <f t="shared" si="235"/>
        <v>0</v>
      </c>
      <c r="T1398">
        <f t="shared" si="236"/>
        <v>46.5</v>
      </c>
      <c r="U1398">
        <f t="shared" si="237"/>
        <v>12.916666666666666</v>
      </c>
      <c r="W1398">
        <f t="shared" si="238"/>
        <v>1058.7500000000005</v>
      </c>
      <c r="X1398">
        <f t="shared" si="239"/>
        <v>135.9666</v>
      </c>
      <c r="Y1398">
        <f t="shared" si="240"/>
        <v>90.273457450468754</v>
      </c>
      <c r="Z1398">
        <f>Table1[[#This Row],[Accel (N)]]+Table1[[#This Row],[RR (N)]]+Table1[[#This Row],[Aero Drag (N)]]</f>
        <v>1284.9900574504691</v>
      </c>
      <c r="AA1398">
        <f>Table1[[#This Row],[Total (N)]]*((E1398/3.6)/1000)</f>
        <v>16.59778824206856</v>
      </c>
      <c r="AB1398">
        <f>Table1[[#This Row],[Power (kW)]]*1000</f>
        <v>16597.78824206856</v>
      </c>
      <c r="AC1398">
        <f>(Table1[[#This Row],[Power (kW)]]*1000)*D1398</f>
        <v>6107986.0730812298</v>
      </c>
      <c r="AD1398" s="25">
        <f t="shared" si="241"/>
        <v>0</v>
      </c>
      <c r="AE1398" s="25">
        <f t="shared" si="242"/>
        <v>16597.78824206856</v>
      </c>
      <c r="AF1398" s="25">
        <f>SUM($AD$8:AD1398)</f>
        <v>1277955.5889659182</v>
      </c>
      <c r="AG1398" s="25">
        <f>SUM($AE$8:AE1398)</f>
        <v>5666515.0136963641</v>
      </c>
      <c r="AH1398" s="25"/>
      <c r="AI1398" s="39">
        <f>SUM($AD$1031:AD1398)</f>
        <v>321009.6646663585</v>
      </c>
      <c r="AJ1398" s="39">
        <f>SUM($AE$1031:AE1398)</f>
        <v>2925509.7874027519</v>
      </c>
      <c r="AK1398" s="39">
        <f t="shared" si="243"/>
        <v>224706.76526645094</v>
      </c>
    </row>
    <row r="1399" spans="2:37" x14ac:dyDescent="0.3">
      <c r="B1399" s="6" t="s">
        <v>53</v>
      </c>
      <c r="C1399" s="6">
        <v>1391</v>
      </c>
      <c r="D1399" s="6">
        <v>369</v>
      </c>
      <c r="E1399" s="12">
        <v>50.2</v>
      </c>
      <c r="F1399" s="17">
        <f t="shared" si="244"/>
        <v>0.87499999999999956</v>
      </c>
      <c r="G1399" s="17">
        <f t="shared" si="245"/>
        <v>3.1499999999999986</v>
      </c>
      <c r="S1399">
        <f t="shared" si="235"/>
        <v>0</v>
      </c>
      <c r="T1399">
        <f t="shared" si="236"/>
        <v>50.2</v>
      </c>
      <c r="U1399">
        <f t="shared" si="237"/>
        <v>13.944444444444445</v>
      </c>
      <c r="W1399">
        <f t="shared" si="238"/>
        <v>866.24999999999955</v>
      </c>
      <c r="X1399">
        <f t="shared" si="239"/>
        <v>135.9666</v>
      </c>
      <c r="Y1399">
        <f t="shared" si="240"/>
        <v>105.21111051611946</v>
      </c>
      <c r="Z1399">
        <f>Table1[[#This Row],[Accel (N)]]+Table1[[#This Row],[RR (N)]]+Table1[[#This Row],[Aero Drag (N)]]</f>
        <v>1107.4277105161191</v>
      </c>
      <c r="AA1399">
        <f>Table1[[#This Row],[Total (N)]]*((E1399/3.6)/1000)</f>
        <v>15.442464185530328</v>
      </c>
      <c r="AB1399">
        <f>Table1[[#This Row],[Power (kW)]]*1000</f>
        <v>15442.464185530329</v>
      </c>
      <c r="AC1399">
        <f>(Table1[[#This Row],[Power (kW)]]*1000)*D1399</f>
        <v>5698269.2844606917</v>
      </c>
      <c r="AD1399" s="25">
        <f t="shared" si="241"/>
        <v>0</v>
      </c>
      <c r="AE1399" s="25">
        <f t="shared" si="242"/>
        <v>15442.464185530329</v>
      </c>
      <c r="AF1399" s="25">
        <f>SUM($AD$8:AD1399)</f>
        <v>1277955.5889659182</v>
      </c>
      <c r="AG1399" s="25">
        <f>SUM($AE$8:AE1399)</f>
        <v>5681957.4778818944</v>
      </c>
      <c r="AH1399" s="25"/>
      <c r="AI1399" s="39">
        <f>SUM($AD$1031:AD1399)</f>
        <v>321009.6646663585</v>
      </c>
      <c r="AJ1399" s="39">
        <f>SUM($AE$1031:AE1399)</f>
        <v>2940952.2515882822</v>
      </c>
      <c r="AK1399" s="39">
        <f t="shared" si="243"/>
        <v>224706.76526645094</v>
      </c>
    </row>
    <row r="1400" spans="2:37" x14ac:dyDescent="0.3">
      <c r="B1400" s="6" t="s">
        <v>53</v>
      </c>
      <c r="C1400" s="6">
        <v>1392</v>
      </c>
      <c r="D1400" s="6">
        <v>370</v>
      </c>
      <c r="E1400" s="12">
        <v>52.8</v>
      </c>
      <c r="F1400" s="17">
        <f t="shared" si="244"/>
        <v>0.56944444444444364</v>
      </c>
      <c r="G1400" s="17">
        <f t="shared" si="245"/>
        <v>2.0499999999999972</v>
      </c>
      <c r="S1400">
        <f t="shared" si="235"/>
        <v>0</v>
      </c>
      <c r="T1400">
        <f t="shared" si="236"/>
        <v>52.8</v>
      </c>
      <c r="U1400">
        <f t="shared" si="237"/>
        <v>14.666666666666666</v>
      </c>
      <c r="W1400">
        <f t="shared" si="238"/>
        <v>563.7499999999992</v>
      </c>
      <c r="X1400">
        <f t="shared" si="239"/>
        <v>135.9666</v>
      </c>
      <c r="Y1400">
        <f t="shared" si="240"/>
        <v>116.3917010608</v>
      </c>
      <c r="Z1400">
        <f>Table1[[#This Row],[Accel (N)]]+Table1[[#This Row],[RR (N)]]+Table1[[#This Row],[Aero Drag (N)]]</f>
        <v>816.10830106079914</v>
      </c>
      <c r="AA1400">
        <f>Table1[[#This Row],[Total (N)]]*((E1400/3.6)/1000)</f>
        <v>11.969588415558388</v>
      </c>
      <c r="AB1400">
        <f>Table1[[#This Row],[Power (kW)]]*1000</f>
        <v>11969.588415558388</v>
      </c>
      <c r="AC1400">
        <f>(Table1[[#This Row],[Power (kW)]]*1000)*D1400</f>
        <v>4428747.7137566032</v>
      </c>
      <c r="AD1400" s="25">
        <f t="shared" si="241"/>
        <v>0</v>
      </c>
      <c r="AE1400" s="25">
        <f t="shared" si="242"/>
        <v>11969.588415558388</v>
      </c>
      <c r="AF1400" s="25">
        <f>SUM($AD$8:AD1400)</f>
        <v>1277955.5889659182</v>
      </c>
      <c r="AG1400" s="25">
        <f>SUM($AE$8:AE1400)</f>
        <v>5693927.0662974529</v>
      </c>
      <c r="AH1400" s="25"/>
      <c r="AI1400" s="39">
        <f>SUM($AD$1031:AD1400)</f>
        <v>321009.6646663585</v>
      </c>
      <c r="AJ1400" s="39">
        <f>SUM($AE$1031:AE1400)</f>
        <v>2952921.8400038406</v>
      </c>
      <c r="AK1400" s="39">
        <f t="shared" si="243"/>
        <v>224706.76526645094</v>
      </c>
    </row>
    <row r="1401" spans="2:37" x14ac:dyDescent="0.3">
      <c r="B1401" s="6" t="s">
        <v>53</v>
      </c>
      <c r="C1401" s="6">
        <v>1393</v>
      </c>
      <c r="D1401" s="6">
        <v>371</v>
      </c>
      <c r="E1401" s="12">
        <v>54.3</v>
      </c>
      <c r="F1401" s="17">
        <f t="shared" si="244"/>
        <v>0.29166666666666685</v>
      </c>
      <c r="G1401" s="17">
        <f t="shared" si="245"/>
        <v>1.0500000000000007</v>
      </c>
      <c r="S1401">
        <f t="shared" si="235"/>
        <v>0</v>
      </c>
      <c r="T1401">
        <f t="shared" si="236"/>
        <v>54.3</v>
      </c>
      <c r="U1401">
        <f t="shared" si="237"/>
        <v>15.083333333333332</v>
      </c>
      <c r="W1401">
        <f t="shared" si="238"/>
        <v>288.75000000000017</v>
      </c>
      <c r="X1401">
        <f t="shared" si="239"/>
        <v>135.9666</v>
      </c>
      <c r="Y1401">
        <f t="shared" si="240"/>
        <v>123.09880289426874</v>
      </c>
      <c r="Z1401">
        <f>Table1[[#This Row],[Accel (N)]]+Table1[[#This Row],[RR (N)]]+Table1[[#This Row],[Aero Drag (N)]]</f>
        <v>547.81540289426891</v>
      </c>
      <c r="AA1401">
        <f>Table1[[#This Row],[Total (N)]]*((E1401/3.6)/1000)</f>
        <v>8.2628823269885547</v>
      </c>
      <c r="AB1401">
        <f>Table1[[#This Row],[Power (kW)]]*1000</f>
        <v>8262.8823269885543</v>
      </c>
      <c r="AC1401">
        <f>(Table1[[#This Row],[Power (kW)]]*1000)*D1401</f>
        <v>3065529.3433127538</v>
      </c>
      <c r="AD1401" s="25">
        <f t="shared" si="241"/>
        <v>0</v>
      </c>
      <c r="AE1401" s="25">
        <f t="shared" si="242"/>
        <v>8262.8823269885543</v>
      </c>
      <c r="AF1401" s="25">
        <f>SUM($AD$8:AD1401)</f>
        <v>1277955.5889659182</v>
      </c>
      <c r="AG1401" s="25">
        <f>SUM($AE$8:AE1401)</f>
        <v>5702189.9486244414</v>
      </c>
      <c r="AH1401" s="25"/>
      <c r="AI1401" s="39">
        <f>SUM($AD$1031:AD1401)</f>
        <v>321009.6646663585</v>
      </c>
      <c r="AJ1401" s="39">
        <f>SUM($AE$1031:AE1401)</f>
        <v>2961184.7223308291</v>
      </c>
      <c r="AK1401" s="39">
        <f t="shared" si="243"/>
        <v>224706.76526645094</v>
      </c>
    </row>
    <row r="1402" spans="2:37" x14ac:dyDescent="0.3">
      <c r="B1402" s="6" t="s">
        <v>53</v>
      </c>
      <c r="C1402" s="6">
        <v>1394</v>
      </c>
      <c r="D1402" s="6">
        <v>372</v>
      </c>
      <c r="E1402" s="12">
        <v>54.9</v>
      </c>
      <c r="F1402" s="17">
        <f t="shared" si="244"/>
        <v>8.3333333333333523E-2</v>
      </c>
      <c r="G1402" s="17">
        <f t="shared" si="245"/>
        <v>0.30000000000000071</v>
      </c>
      <c r="S1402">
        <f t="shared" si="235"/>
        <v>0</v>
      </c>
      <c r="T1402">
        <f t="shared" si="236"/>
        <v>54.9</v>
      </c>
      <c r="U1402">
        <f t="shared" si="237"/>
        <v>15.25</v>
      </c>
      <c r="W1402">
        <f t="shared" si="238"/>
        <v>82.500000000000185</v>
      </c>
      <c r="X1402">
        <f t="shared" si="239"/>
        <v>135.9666</v>
      </c>
      <c r="Y1402">
        <f t="shared" si="240"/>
        <v>125.83424834791877</v>
      </c>
      <c r="Z1402">
        <f>Table1[[#This Row],[Accel (N)]]+Table1[[#This Row],[RR (N)]]+Table1[[#This Row],[Aero Drag (N)]]</f>
        <v>344.30084834791899</v>
      </c>
      <c r="AA1402">
        <f>Table1[[#This Row],[Total (N)]]*((E1402/3.6)/1000)</f>
        <v>5.250587937305764</v>
      </c>
      <c r="AB1402">
        <f>Table1[[#This Row],[Power (kW)]]*1000</f>
        <v>5250.5879373057642</v>
      </c>
      <c r="AC1402">
        <f>(Table1[[#This Row],[Power (kW)]]*1000)*D1402</f>
        <v>1953218.7126777442</v>
      </c>
      <c r="AD1402" s="25">
        <f t="shared" si="241"/>
        <v>0</v>
      </c>
      <c r="AE1402" s="25">
        <f t="shared" si="242"/>
        <v>5250.5879373057642</v>
      </c>
      <c r="AF1402" s="25">
        <f>SUM($AD$8:AD1402)</f>
        <v>1277955.5889659182</v>
      </c>
      <c r="AG1402" s="25">
        <f>SUM($AE$8:AE1402)</f>
        <v>5707440.5365617471</v>
      </c>
      <c r="AH1402" s="25"/>
      <c r="AI1402" s="39">
        <f>SUM($AD$1031:AD1402)</f>
        <v>321009.6646663585</v>
      </c>
      <c r="AJ1402" s="39">
        <f>SUM($AE$1031:AE1402)</f>
        <v>2966435.3102681348</v>
      </c>
      <c r="AK1402" s="39">
        <f t="shared" si="243"/>
        <v>224706.76526645094</v>
      </c>
    </row>
    <row r="1403" spans="2:37" x14ac:dyDescent="0.3">
      <c r="B1403" s="6" t="s">
        <v>53</v>
      </c>
      <c r="C1403" s="6">
        <v>1395</v>
      </c>
      <c r="D1403" s="6">
        <v>373</v>
      </c>
      <c r="E1403" s="12">
        <v>54.9</v>
      </c>
      <c r="F1403" s="17">
        <f t="shared" si="244"/>
        <v>-2.7777777777777186E-2</v>
      </c>
      <c r="G1403" s="17">
        <f t="shared" si="245"/>
        <v>-9.9999999999997868E-2</v>
      </c>
      <c r="S1403">
        <f t="shared" si="235"/>
        <v>0</v>
      </c>
      <c r="T1403">
        <f t="shared" si="236"/>
        <v>54.9</v>
      </c>
      <c r="U1403">
        <f t="shared" si="237"/>
        <v>15.25</v>
      </c>
      <c r="W1403">
        <f t="shared" si="238"/>
        <v>-27.499999999999414</v>
      </c>
      <c r="X1403">
        <f t="shared" si="239"/>
        <v>135.9666</v>
      </c>
      <c r="Y1403">
        <f t="shared" si="240"/>
        <v>125.83424834791877</v>
      </c>
      <c r="Z1403">
        <f>Table1[[#This Row],[Accel (N)]]+Table1[[#This Row],[RR (N)]]+Table1[[#This Row],[Aero Drag (N)]]</f>
        <v>234.30084834791936</v>
      </c>
      <c r="AA1403">
        <f>Table1[[#This Row],[Total (N)]]*((E1403/3.6)/1000)</f>
        <v>3.57308793730577</v>
      </c>
      <c r="AB1403">
        <f>Table1[[#This Row],[Power (kW)]]*1000</f>
        <v>3573.0879373057701</v>
      </c>
      <c r="AC1403">
        <f>(Table1[[#This Row],[Power (kW)]]*1000)*D1403</f>
        <v>1332761.8006150522</v>
      </c>
      <c r="AD1403" s="25">
        <f t="shared" si="241"/>
        <v>0</v>
      </c>
      <c r="AE1403" s="25">
        <f t="shared" si="242"/>
        <v>3573.0879373057701</v>
      </c>
      <c r="AF1403" s="25">
        <f>SUM($AD$8:AD1403)</f>
        <v>1277955.5889659182</v>
      </c>
      <c r="AG1403" s="25">
        <f>SUM($AE$8:AE1403)</f>
        <v>5711013.6244990528</v>
      </c>
      <c r="AH1403" s="25"/>
      <c r="AI1403" s="39">
        <f>SUM($AD$1031:AD1403)</f>
        <v>321009.6646663585</v>
      </c>
      <c r="AJ1403" s="39">
        <f>SUM($AE$1031:AE1403)</f>
        <v>2970008.3982054405</v>
      </c>
      <c r="AK1403" s="39">
        <f t="shared" si="243"/>
        <v>224706.76526645094</v>
      </c>
    </row>
    <row r="1404" spans="2:37" x14ac:dyDescent="0.3">
      <c r="B1404" s="6" t="s">
        <v>53</v>
      </c>
      <c r="C1404" s="6">
        <v>1396</v>
      </c>
      <c r="D1404" s="6">
        <v>374</v>
      </c>
      <c r="E1404" s="12">
        <v>54.7</v>
      </c>
      <c r="F1404" s="17">
        <f t="shared" si="244"/>
        <v>-0.11111111111111072</v>
      </c>
      <c r="G1404" s="17">
        <f t="shared" si="245"/>
        <v>-0.39999999999999858</v>
      </c>
      <c r="S1404">
        <f t="shared" si="235"/>
        <v>0</v>
      </c>
      <c r="T1404">
        <f t="shared" si="236"/>
        <v>54.7</v>
      </c>
      <c r="U1404">
        <f t="shared" si="237"/>
        <v>15.194444444444445</v>
      </c>
      <c r="W1404">
        <f t="shared" si="238"/>
        <v>-109.9999999999996</v>
      </c>
      <c r="X1404">
        <f t="shared" si="239"/>
        <v>135.9666</v>
      </c>
      <c r="Y1404">
        <f t="shared" si="240"/>
        <v>124.91909321446322</v>
      </c>
      <c r="Z1404">
        <f>Table1[[#This Row],[Accel (N)]]+Table1[[#This Row],[RR (N)]]+Table1[[#This Row],[Aero Drag (N)]]</f>
        <v>150.88569321446363</v>
      </c>
      <c r="AA1404">
        <f>Table1[[#This Row],[Total (N)]]*((E1404/3.6)/1000)</f>
        <v>2.2926242830086556</v>
      </c>
      <c r="AB1404">
        <f>Table1[[#This Row],[Power (kW)]]*1000</f>
        <v>2292.6242830086558</v>
      </c>
      <c r="AC1404">
        <f>(Table1[[#This Row],[Power (kW)]]*1000)*D1404</f>
        <v>857441.48184523731</v>
      </c>
      <c r="AD1404" s="25">
        <f t="shared" si="241"/>
        <v>0</v>
      </c>
      <c r="AE1404" s="25">
        <f t="shared" si="242"/>
        <v>2292.6242830086558</v>
      </c>
      <c r="AF1404" s="25">
        <f>SUM($AD$8:AD1404)</f>
        <v>1277955.5889659182</v>
      </c>
      <c r="AG1404" s="25">
        <f>SUM($AE$8:AE1404)</f>
        <v>5713306.248782061</v>
      </c>
      <c r="AH1404" s="25"/>
      <c r="AI1404" s="39">
        <f>SUM($AD$1031:AD1404)</f>
        <v>321009.6646663585</v>
      </c>
      <c r="AJ1404" s="39">
        <f>SUM($AE$1031:AE1404)</f>
        <v>2972301.0224884492</v>
      </c>
      <c r="AK1404" s="39">
        <f t="shared" si="243"/>
        <v>224706.76526645094</v>
      </c>
    </row>
    <row r="1405" spans="2:37" x14ac:dyDescent="0.3">
      <c r="B1405" s="6" t="s">
        <v>53</v>
      </c>
      <c r="C1405" s="6">
        <v>1397</v>
      </c>
      <c r="D1405" s="6">
        <v>375</v>
      </c>
      <c r="E1405" s="12">
        <v>54.1</v>
      </c>
      <c r="F1405" s="17">
        <f t="shared" si="244"/>
        <v>-0.20833333333333331</v>
      </c>
      <c r="G1405" s="17">
        <f t="shared" si="245"/>
        <v>-0.75</v>
      </c>
      <c r="S1405">
        <f t="shared" si="235"/>
        <v>0</v>
      </c>
      <c r="T1405">
        <f t="shared" si="236"/>
        <v>54.1</v>
      </c>
      <c r="U1405">
        <f t="shared" si="237"/>
        <v>15.027777777777779</v>
      </c>
      <c r="W1405">
        <f t="shared" si="238"/>
        <v>-206.24999999999997</v>
      </c>
      <c r="X1405">
        <f t="shared" si="239"/>
        <v>135.9666</v>
      </c>
      <c r="Y1405">
        <f t="shared" si="240"/>
        <v>122.19366770752988</v>
      </c>
      <c r="Z1405">
        <f>Table1[[#This Row],[Accel (N)]]+Table1[[#This Row],[RR (N)]]+Table1[[#This Row],[Aero Drag (N)]]</f>
        <v>51.910267707529911</v>
      </c>
      <c r="AA1405">
        <f>Table1[[#This Row],[Total (N)]]*((E1405/3.6)/1000)</f>
        <v>0.78009596749371346</v>
      </c>
      <c r="AB1405">
        <f>Table1[[#This Row],[Power (kW)]]*1000</f>
        <v>780.09596749371349</v>
      </c>
      <c r="AC1405">
        <f>(Table1[[#This Row],[Power (kW)]]*1000)*D1405</f>
        <v>292535.98781014257</v>
      </c>
      <c r="AD1405" s="25">
        <f t="shared" si="241"/>
        <v>0</v>
      </c>
      <c r="AE1405" s="25">
        <f t="shared" si="242"/>
        <v>780.09596749371349</v>
      </c>
      <c r="AF1405" s="25">
        <f>SUM($AD$8:AD1405)</f>
        <v>1277955.5889659182</v>
      </c>
      <c r="AG1405" s="25">
        <f>SUM($AE$8:AE1405)</f>
        <v>5714086.344749555</v>
      </c>
      <c r="AH1405" s="25"/>
      <c r="AI1405" s="39">
        <f>SUM($AD$1031:AD1405)</f>
        <v>321009.6646663585</v>
      </c>
      <c r="AJ1405" s="39">
        <f>SUM($AE$1031:AE1405)</f>
        <v>2973081.1184559427</v>
      </c>
      <c r="AK1405" s="39">
        <f t="shared" si="243"/>
        <v>224706.76526645094</v>
      </c>
    </row>
    <row r="1406" spans="2:37" x14ac:dyDescent="0.3">
      <c r="B1406" s="6" t="s">
        <v>53</v>
      </c>
      <c r="C1406" s="6">
        <v>1398</v>
      </c>
      <c r="D1406" s="6">
        <v>376</v>
      </c>
      <c r="E1406" s="12">
        <v>53.2</v>
      </c>
      <c r="F1406" s="17">
        <f t="shared" si="244"/>
        <v>-0.27777777777777779</v>
      </c>
      <c r="G1406" s="17">
        <f t="shared" si="245"/>
        <v>-1</v>
      </c>
      <c r="S1406">
        <f t="shared" si="235"/>
        <v>0</v>
      </c>
      <c r="T1406">
        <f t="shared" si="236"/>
        <v>53.2</v>
      </c>
      <c r="U1406">
        <f t="shared" si="237"/>
        <v>14.777777777777779</v>
      </c>
      <c r="W1406">
        <f t="shared" si="238"/>
        <v>-275</v>
      </c>
      <c r="X1406">
        <f t="shared" si="239"/>
        <v>135.9666</v>
      </c>
      <c r="Y1406">
        <f t="shared" si="240"/>
        <v>118.16189164741114</v>
      </c>
      <c r="Z1406">
        <f>Table1[[#This Row],[Accel (N)]]+Table1[[#This Row],[RR (N)]]+Table1[[#This Row],[Aero Drag (N)]]</f>
        <v>-20.871508352588862</v>
      </c>
      <c r="AA1406">
        <f>Table1[[#This Row],[Total (N)]]*((E1406/3.6)/1000)</f>
        <v>-0.30843451232159097</v>
      </c>
      <c r="AB1406">
        <f>Table1[[#This Row],[Power (kW)]]*1000</f>
        <v>-308.43451232159094</v>
      </c>
      <c r="AC1406">
        <f>(Table1[[#This Row],[Power (kW)]]*1000)*D1406</f>
        <v>-115971.3766329182</v>
      </c>
      <c r="AD1406" s="25">
        <f t="shared" si="241"/>
        <v>308.43451232159094</v>
      </c>
      <c r="AE1406" s="25">
        <f t="shared" si="242"/>
        <v>0</v>
      </c>
      <c r="AF1406" s="25">
        <f>SUM($AD$8:AD1406)</f>
        <v>1278264.0234782398</v>
      </c>
      <c r="AG1406" s="25">
        <f>SUM($AE$8:AE1406)</f>
        <v>5714086.344749555</v>
      </c>
      <c r="AH1406" s="25"/>
      <c r="AI1406" s="39">
        <f>SUM($AD$1031:AD1406)</f>
        <v>321318.0991786801</v>
      </c>
      <c r="AJ1406" s="39">
        <f>SUM($AE$1031:AE1406)</f>
        <v>2973081.1184559427</v>
      </c>
      <c r="AK1406" s="39">
        <f t="shared" si="243"/>
        <v>224922.66942507605</v>
      </c>
    </row>
    <row r="1407" spans="2:37" x14ac:dyDescent="0.3">
      <c r="B1407" s="6" t="s">
        <v>53</v>
      </c>
      <c r="C1407" s="6">
        <v>1399</v>
      </c>
      <c r="D1407" s="6">
        <v>377</v>
      </c>
      <c r="E1407" s="12">
        <v>52.1</v>
      </c>
      <c r="F1407" s="17">
        <f t="shared" si="244"/>
        <v>-0.34722222222222221</v>
      </c>
      <c r="G1407" s="17">
        <f t="shared" si="245"/>
        <v>-1.25</v>
      </c>
      <c r="S1407">
        <f t="shared" si="235"/>
        <v>0</v>
      </c>
      <c r="T1407">
        <f t="shared" si="236"/>
        <v>52.1</v>
      </c>
      <c r="U1407">
        <f t="shared" si="237"/>
        <v>14.472222222222221</v>
      </c>
      <c r="W1407">
        <f t="shared" si="238"/>
        <v>-343.75</v>
      </c>
      <c r="X1407">
        <f t="shared" si="239"/>
        <v>135.9666</v>
      </c>
      <c r="Y1407">
        <f t="shared" si="240"/>
        <v>113.32601486327985</v>
      </c>
      <c r="Z1407">
        <f>Table1[[#This Row],[Accel (N)]]+Table1[[#This Row],[RR (N)]]+Table1[[#This Row],[Aero Drag (N)]]</f>
        <v>-94.457385136720148</v>
      </c>
      <c r="AA1407">
        <f>Table1[[#This Row],[Total (N)]]*((E1407/3.6)/1000)</f>
        <v>-1.3670082682286442</v>
      </c>
      <c r="AB1407">
        <f>Table1[[#This Row],[Power (kW)]]*1000</f>
        <v>-1367.0082682286443</v>
      </c>
      <c r="AC1407">
        <f>(Table1[[#This Row],[Power (kW)]]*1000)*D1407</f>
        <v>-515362.11712219892</v>
      </c>
      <c r="AD1407" s="25">
        <f t="shared" si="241"/>
        <v>1367.0082682286443</v>
      </c>
      <c r="AE1407" s="25">
        <f t="shared" si="242"/>
        <v>0</v>
      </c>
      <c r="AF1407" s="25">
        <f>SUM($AD$8:AD1407)</f>
        <v>1279631.0317464685</v>
      </c>
      <c r="AG1407" s="25">
        <f>SUM($AE$8:AE1407)</f>
        <v>5714086.344749555</v>
      </c>
      <c r="AH1407" s="25"/>
      <c r="AI1407" s="39">
        <f>SUM($AD$1031:AD1407)</f>
        <v>322685.10744690872</v>
      </c>
      <c r="AJ1407" s="39">
        <f>SUM($AE$1031:AE1407)</f>
        <v>2973081.1184559427</v>
      </c>
      <c r="AK1407" s="39">
        <f t="shared" si="243"/>
        <v>225879.57521283609</v>
      </c>
    </row>
    <row r="1408" spans="2:37" x14ac:dyDescent="0.3">
      <c r="B1408" s="6" t="s">
        <v>53</v>
      </c>
      <c r="C1408" s="6">
        <v>1400</v>
      </c>
      <c r="D1408" s="6">
        <v>378</v>
      </c>
      <c r="E1408" s="12">
        <v>50.7</v>
      </c>
      <c r="F1408" s="17">
        <f t="shared" si="244"/>
        <v>-0.41666666666666663</v>
      </c>
      <c r="G1408" s="17">
        <f t="shared" si="245"/>
        <v>-1.5</v>
      </c>
      <c r="S1408">
        <f t="shared" si="235"/>
        <v>0</v>
      </c>
      <c r="T1408">
        <f t="shared" si="236"/>
        <v>50.7</v>
      </c>
      <c r="U1408">
        <f t="shared" si="237"/>
        <v>14.083333333333334</v>
      </c>
      <c r="W1408">
        <f t="shared" si="238"/>
        <v>-412.49999999999994</v>
      </c>
      <c r="X1408">
        <f t="shared" si="239"/>
        <v>135.9666</v>
      </c>
      <c r="Y1408">
        <f t="shared" si="240"/>
        <v>107.31738681551877</v>
      </c>
      <c r="Z1408">
        <f>Table1[[#This Row],[Accel (N)]]+Table1[[#This Row],[RR (N)]]+Table1[[#This Row],[Aero Drag (N)]]</f>
        <v>-169.21601318448114</v>
      </c>
      <c r="AA1408">
        <f>Table1[[#This Row],[Total (N)]]*((E1408/3.6)/1000)</f>
        <v>-2.3831255190147762</v>
      </c>
      <c r="AB1408">
        <f>Table1[[#This Row],[Power (kW)]]*1000</f>
        <v>-2383.1255190147763</v>
      </c>
      <c r="AC1408">
        <f>(Table1[[#This Row],[Power (kW)]]*1000)*D1408</f>
        <v>-900821.44618758548</v>
      </c>
      <c r="AD1408" s="25">
        <f t="shared" si="241"/>
        <v>2383.1255190147763</v>
      </c>
      <c r="AE1408" s="25">
        <f t="shared" si="242"/>
        <v>0</v>
      </c>
      <c r="AF1408" s="25">
        <f>SUM($AD$8:AD1408)</f>
        <v>1282014.1572654832</v>
      </c>
      <c r="AG1408" s="25">
        <f>SUM($AE$8:AE1408)</f>
        <v>5714086.344749555</v>
      </c>
      <c r="AH1408" s="25"/>
      <c r="AI1408" s="39">
        <f>SUM($AD$1031:AD1408)</f>
        <v>325068.2329659235</v>
      </c>
      <c r="AJ1408" s="39">
        <f>SUM($AE$1031:AE1408)</f>
        <v>2973081.1184559427</v>
      </c>
      <c r="AK1408" s="39">
        <f t="shared" si="243"/>
        <v>227547.76307614642</v>
      </c>
    </row>
    <row r="1409" spans="2:37" x14ac:dyDescent="0.3">
      <c r="B1409" s="6" t="s">
        <v>53</v>
      </c>
      <c r="C1409" s="6">
        <v>1401</v>
      </c>
      <c r="D1409" s="6">
        <v>379</v>
      </c>
      <c r="E1409" s="12">
        <v>49.1</v>
      </c>
      <c r="F1409" s="17">
        <f t="shared" si="244"/>
        <v>-0.45833333333333393</v>
      </c>
      <c r="G1409" s="17">
        <f t="shared" si="245"/>
        <v>-1.6500000000000021</v>
      </c>
      <c r="S1409">
        <f t="shared" si="235"/>
        <v>0</v>
      </c>
      <c r="T1409">
        <f t="shared" si="236"/>
        <v>49.1</v>
      </c>
      <c r="U1409">
        <f t="shared" si="237"/>
        <v>13.638888888888889</v>
      </c>
      <c r="W1409">
        <f t="shared" si="238"/>
        <v>-453.75000000000057</v>
      </c>
      <c r="X1409">
        <f t="shared" si="239"/>
        <v>135.9666</v>
      </c>
      <c r="Y1409">
        <f t="shared" si="240"/>
        <v>100.65078226669655</v>
      </c>
      <c r="Z1409">
        <f>Table1[[#This Row],[Accel (N)]]+Table1[[#This Row],[RR (N)]]+Table1[[#This Row],[Aero Drag (N)]]</f>
        <v>-217.13261773330404</v>
      </c>
      <c r="AA1409">
        <f>Table1[[#This Row],[Total (N)]]*((E1409/3.6)/1000)</f>
        <v>-2.9614476474181193</v>
      </c>
      <c r="AB1409">
        <f>Table1[[#This Row],[Power (kW)]]*1000</f>
        <v>-2961.4476474181192</v>
      </c>
      <c r="AC1409">
        <f>(Table1[[#This Row],[Power (kW)]]*1000)*D1409</f>
        <v>-1122388.6583714671</v>
      </c>
      <c r="AD1409" s="25">
        <f t="shared" si="241"/>
        <v>2961.4476474181192</v>
      </c>
      <c r="AE1409" s="25">
        <f t="shared" si="242"/>
        <v>0</v>
      </c>
      <c r="AF1409" s="25">
        <f>SUM($AD$8:AD1409)</f>
        <v>1284975.6049129013</v>
      </c>
      <c r="AG1409" s="25">
        <f>SUM($AE$8:AE1409)</f>
        <v>5714086.344749555</v>
      </c>
      <c r="AH1409" s="25"/>
      <c r="AI1409" s="39">
        <f>SUM($AD$1031:AD1409)</f>
        <v>328029.68061334162</v>
      </c>
      <c r="AJ1409" s="39">
        <f>SUM($AE$1031:AE1409)</f>
        <v>2973081.1184559427</v>
      </c>
      <c r="AK1409" s="39">
        <f t="shared" si="243"/>
        <v>229620.77642933911</v>
      </c>
    </row>
    <row r="1410" spans="2:37" x14ac:dyDescent="0.3">
      <c r="B1410" s="6" t="s">
        <v>53</v>
      </c>
      <c r="C1410" s="6">
        <v>1402</v>
      </c>
      <c r="D1410" s="6">
        <v>380</v>
      </c>
      <c r="E1410" s="12">
        <v>47.4</v>
      </c>
      <c r="F1410" s="17">
        <f t="shared" si="244"/>
        <v>-0.54166666666666641</v>
      </c>
      <c r="G1410" s="17">
        <f t="shared" si="245"/>
        <v>-1.9499999999999993</v>
      </c>
      <c r="S1410">
        <f t="shared" si="235"/>
        <v>0</v>
      </c>
      <c r="T1410">
        <f t="shared" si="236"/>
        <v>47.4</v>
      </c>
      <c r="U1410">
        <f t="shared" si="237"/>
        <v>13.166666666666666</v>
      </c>
      <c r="W1410">
        <f t="shared" si="238"/>
        <v>-536.24999999999977</v>
      </c>
      <c r="X1410">
        <f t="shared" si="239"/>
        <v>135.9666</v>
      </c>
      <c r="Y1410">
        <f t="shared" si="240"/>
        <v>93.801731188074996</v>
      </c>
      <c r="Z1410">
        <f>Table1[[#This Row],[Accel (N)]]+Table1[[#This Row],[RR (N)]]+Table1[[#This Row],[Aero Drag (N)]]</f>
        <v>-306.48166881192481</v>
      </c>
      <c r="AA1410">
        <f>Table1[[#This Row],[Total (N)]]*((E1410/3.6)/1000)</f>
        <v>-4.0353419726903432</v>
      </c>
      <c r="AB1410">
        <f>Table1[[#This Row],[Power (kW)]]*1000</f>
        <v>-4035.341972690343</v>
      </c>
      <c r="AC1410">
        <f>(Table1[[#This Row],[Power (kW)]]*1000)*D1410</f>
        <v>-1533429.9496223303</v>
      </c>
      <c r="AD1410" s="25">
        <f t="shared" si="241"/>
        <v>4035.341972690343</v>
      </c>
      <c r="AE1410" s="25">
        <f t="shared" si="242"/>
        <v>0</v>
      </c>
      <c r="AF1410" s="25">
        <f>SUM($AD$8:AD1410)</f>
        <v>1289010.9468855916</v>
      </c>
      <c r="AG1410" s="25">
        <f>SUM($AE$8:AE1410)</f>
        <v>5714086.344749555</v>
      </c>
      <c r="AH1410" s="25"/>
      <c r="AI1410" s="39">
        <f>SUM($AD$1031:AD1410)</f>
        <v>332065.02258603199</v>
      </c>
      <c r="AJ1410" s="39">
        <f>SUM($AE$1031:AE1410)</f>
        <v>2973081.1184559427</v>
      </c>
      <c r="AK1410" s="39">
        <f t="shared" si="243"/>
        <v>232445.51581022236</v>
      </c>
    </row>
    <row r="1411" spans="2:37" x14ac:dyDescent="0.3">
      <c r="B1411" s="6" t="s">
        <v>53</v>
      </c>
      <c r="C1411" s="6">
        <v>1403</v>
      </c>
      <c r="D1411" s="6">
        <v>381</v>
      </c>
      <c r="E1411" s="12">
        <v>45.2</v>
      </c>
      <c r="F1411" s="17">
        <f t="shared" si="244"/>
        <v>-0.7777777777777779</v>
      </c>
      <c r="G1411" s="17">
        <f t="shared" si="245"/>
        <v>-2.8000000000000007</v>
      </c>
      <c r="S1411">
        <f t="shared" si="235"/>
        <v>0</v>
      </c>
      <c r="T1411">
        <f t="shared" si="236"/>
        <v>45.2</v>
      </c>
      <c r="U1411">
        <f t="shared" si="237"/>
        <v>12.555555555555555</v>
      </c>
      <c r="W1411">
        <f t="shared" si="238"/>
        <v>-770.00000000000011</v>
      </c>
      <c r="X1411">
        <f t="shared" si="239"/>
        <v>135.9666</v>
      </c>
      <c r="Y1411">
        <f t="shared" si="240"/>
        <v>85.296466416744451</v>
      </c>
      <c r="Z1411">
        <f>Table1[[#This Row],[Accel (N)]]+Table1[[#This Row],[RR (N)]]+Table1[[#This Row],[Aero Drag (N)]]</f>
        <v>-548.73693358325568</v>
      </c>
      <c r="AA1411">
        <f>Table1[[#This Row],[Total (N)]]*((E1411/3.6)/1000)</f>
        <v>-6.8896970549897656</v>
      </c>
      <c r="AB1411">
        <f>Table1[[#This Row],[Power (kW)]]*1000</f>
        <v>-6889.697054989766</v>
      </c>
      <c r="AC1411">
        <f>(Table1[[#This Row],[Power (kW)]]*1000)*D1411</f>
        <v>-2624974.5779511007</v>
      </c>
      <c r="AD1411" s="25">
        <f t="shared" si="241"/>
        <v>6889.697054989766</v>
      </c>
      <c r="AE1411" s="25">
        <f t="shared" si="242"/>
        <v>0</v>
      </c>
      <c r="AF1411" s="25">
        <f>SUM($AD$8:AD1411)</f>
        <v>1295900.6439405815</v>
      </c>
      <c r="AG1411" s="25">
        <f>SUM($AE$8:AE1411)</f>
        <v>5714086.344749555</v>
      </c>
      <c r="AH1411" s="25"/>
      <c r="AI1411" s="39">
        <f>SUM($AD$1031:AD1411)</f>
        <v>338954.71964102174</v>
      </c>
      <c r="AJ1411" s="39">
        <f>SUM($AE$1031:AE1411)</f>
        <v>2973081.1184559427</v>
      </c>
      <c r="AK1411" s="39">
        <f t="shared" si="243"/>
        <v>237268.3037487152</v>
      </c>
    </row>
    <row r="1412" spans="2:37" x14ac:dyDescent="0.3">
      <c r="B1412" s="6" t="s">
        <v>53</v>
      </c>
      <c r="C1412" s="6">
        <v>1404</v>
      </c>
      <c r="D1412" s="6">
        <v>382</v>
      </c>
      <c r="E1412" s="12">
        <v>41.8</v>
      </c>
      <c r="F1412" s="17">
        <f t="shared" si="244"/>
        <v>-1.2083333333333337</v>
      </c>
      <c r="G1412" s="17">
        <f t="shared" si="245"/>
        <v>-4.3500000000000014</v>
      </c>
      <c r="S1412">
        <f t="shared" si="235"/>
        <v>0</v>
      </c>
      <c r="T1412">
        <f t="shared" si="236"/>
        <v>41.8</v>
      </c>
      <c r="U1412">
        <f t="shared" si="237"/>
        <v>11.611111111111111</v>
      </c>
      <c r="W1412">
        <f t="shared" si="238"/>
        <v>-1196.2500000000005</v>
      </c>
      <c r="X1412">
        <f t="shared" si="239"/>
        <v>135.9666</v>
      </c>
      <c r="Y1412">
        <f t="shared" si="240"/>
        <v>72.946882088452782</v>
      </c>
      <c r="Z1412">
        <f>Table1[[#This Row],[Accel (N)]]+Table1[[#This Row],[RR (N)]]+Table1[[#This Row],[Aero Drag (N)]]</f>
        <v>-987.33651791154773</v>
      </c>
      <c r="AA1412">
        <f>Table1[[#This Row],[Total (N)]]*((E1412/3.6)/1000)</f>
        <v>-11.464074013528526</v>
      </c>
      <c r="AB1412">
        <f>Table1[[#This Row],[Power (kW)]]*1000</f>
        <v>-11464.074013528527</v>
      </c>
      <c r="AC1412">
        <f>(Table1[[#This Row],[Power (kW)]]*1000)*D1412</f>
        <v>-4379276.273167897</v>
      </c>
      <c r="AD1412" s="25">
        <f t="shared" si="241"/>
        <v>11464.074013528527</v>
      </c>
      <c r="AE1412" s="25">
        <f t="shared" si="242"/>
        <v>0</v>
      </c>
      <c r="AF1412" s="25">
        <f>SUM($AD$8:AD1412)</f>
        <v>1307364.7179541099</v>
      </c>
      <c r="AG1412" s="25">
        <f>SUM($AE$8:AE1412)</f>
        <v>5714086.344749555</v>
      </c>
      <c r="AH1412" s="25"/>
      <c r="AI1412" s="39">
        <f>SUM($AD$1031:AD1412)</f>
        <v>350418.79365455027</v>
      </c>
      <c r="AJ1412" s="39">
        <f>SUM($AE$1031:AE1412)</f>
        <v>2973081.1184559427</v>
      </c>
      <c r="AK1412" s="39">
        <f t="shared" si="243"/>
        <v>245293.15555818519</v>
      </c>
    </row>
    <row r="1413" spans="2:37" x14ac:dyDescent="0.3">
      <c r="B1413" s="6" t="s">
        <v>53</v>
      </c>
      <c r="C1413" s="6">
        <v>1405</v>
      </c>
      <c r="D1413" s="6">
        <v>383</v>
      </c>
      <c r="E1413" s="12">
        <v>36.5</v>
      </c>
      <c r="F1413" s="17">
        <f t="shared" si="244"/>
        <v>-1.4722222222222219</v>
      </c>
      <c r="G1413" s="17">
        <f t="shared" si="245"/>
        <v>-5.2999999999999989</v>
      </c>
      <c r="S1413">
        <f t="shared" si="235"/>
        <v>0</v>
      </c>
      <c r="T1413">
        <f t="shared" si="236"/>
        <v>36.5</v>
      </c>
      <c r="U1413">
        <f t="shared" si="237"/>
        <v>10.138888888888889</v>
      </c>
      <c r="W1413">
        <f t="shared" si="238"/>
        <v>-1457.4999999999995</v>
      </c>
      <c r="X1413">
        <f t="shared" si="239"/>
        <v>135.9666</v>
      </c>
      <c r="Y1413">
        <f t="shared" si="240"/>
        <v>55.621141721996537</v>
      </c>
      <c r="Z1413">
        <f>Table1[[#This Row],[Accel (N)]]+Table1[[#This Row],[RR (N)]]+Table1[[#This Row],[Aero Drag (N)]]</f>
        <v>-1265.912258278003</v>
      </c>
      <c r="AA1413">
        <f>Table1[[#This Row],[Total (N)]]*((E1413/3.6)/1000)</f>
        <v>-12.834943729763088</v>
      </c>
      <c r="AB1413">
        <f>Table1[[#This Row],[Power (kW)]]*1000</f>
        <v>-12834.943729763088</v>
      </c>
      <c r="AC1413">
        <f>(Table1[[#This Row],[Power (kW)]]*1000)*D1413</f>
        <v>-4915783.4484992633</v>
      </c>
      <c r="AD1413" s="25">
        <f t="shared" si="241"/>
        <v>12834.943729763088</v>
      </c>
      <c r="AE1413" s="25">
        <f t="shared" si="242"/>
        <v>0</v>
      </c>
      <c r="AF1413" s="25">
        <f>SUM($AD$8:AD1413)</f>
        <v>1320199.661683873</v>
      </c>
      <c r="AG1413" s="25">
        <f>SUM($AE$8:AE1413)</f>
        <v>5714086.344749555</v>
      </c>
      <c r="AH1413" s="25"/>
      <c r="AI1413" s="39">
        <f>SUM($AD$1031:AD1413)</f>
        <v>363253.73738431337</v>
      </c>
      <c r="AJ1413" s="39">
        <f>SUM($AE$1031:AE1413)</f>
        <v>2973081.1184559427</v>
      </c>
      <c r="AK1413" s="39">
        <f t="shared" si="243"/>
        <v>254277.61616901934</v>
      </c>
    </row>
    <row r="1414" spans="2:37" x14ac:dyDescent="0.3">
      <c r="B1414" s="6" t="s">
        <v>53</v>
      </c>
      <c r="C1414" s="6">
        <v>1406</v>
      </c>
      <c r="D1414" s="6">
        <v>384</v>
      </c>
      <c r="E1414" s="12">
        <v>31.2</v>
      </c>
      <c r="F1414" s="17">
        <f t="shared" si="244"/>
        <v>-1.2361111111111109</v>
      </c>
      <c r="G1414" s="17">
        <f t="shared" si="245"/>
        <v>-4.4499999999999993</v>
      </c>
      <c r="S1414">
        <f t="shared" si="235"/>
        <v>0</v>
      </c>
      <c r="T1414">
        <f t="shared" si="236"/>
        <v>31.2</v>
      </c>
      <c r="U1414">
        <f t="shared" si="237"/>
        <v>8.6666666666666661</v>
      </c>
      <c r="W1414">
        <f t="shared" si="238"/>
        <v>-1223.7499999999998</v>
      </c>
      <c r="X1414">
        <f t="shared" si="239"/>
        <v>135.9666</v>
      </c>
      <c r="Y1414">
        <f t="shared" si="240"/>
        <v>40.640903882799996</v>
      </c>
      <c r="Z1414">
        <f>Table1[[#This Row],[Accel (N)]]+Table1[[#This Row],[RR (N)]]+Table1[[#This Row],[Aero Drag (N)]]</f>
        <v>-1047.1424961171997</v>
      </c>
      <c r="AA1414">
        <f>Table1[[#This Row],[Total (N)]]*((E1414/3.6)/1000)</f>
        <v>-9.075234966349063</v>
      </c>
      <c r="AB1414">
        <f>Table1[[#This Row],[Power (kW)]]*1000</f>
        <v>-9075.2349663490622</v>
      </c>
      <c r="AC1414">
        <f>(Table1[[#This Row],[Power (kW)]]*1000)*D1414</f>
        <v>-3484890.2270780401</v>
      </c>
      <c r="AD1414" s="25">
        <f t="shared" si="241"/>
        <v>9075.2349663490622</v>
      </c>
      <c r="AE1414" s="25">
        <f t="shared" si="242"/>
        <v>0</v>
      </c>
      <c r="AF1414" s="25">
        <f>SUM($AD$8:AD1414)</f>
        <v>1329274.8966502221</v>
      </c>
      <c r="AG1414" s="25">
        <f>SUM($AE$8:AE1414)</f>
        <v>5714086.344749555</v>
      </c>
      <c r="AH1414" s="25"/>
      <c r="AI1414" s="39">
        <f>SUM($AD$1031:AD1414)</f>
        <v>372328.97235066246</v>
      </c>
      <c r="AJ1414" s="39">
        <f>SUM($AE$1031:AE1414)</f>
        <v>2973081.1184559427</v>
      </c>
      <c r="AK1414" s="39">
        <f t="shared" si="243"/>
        <v>260630.2806454637</v>
      </c>
    </row>
    <row r="1415" spans="2:37" x14ac:dyDescent="0.3">
      <c r="B1415" s="6" t="s">
        <v>53</v>
      </c>
      <c r="C1415" s="6">
        <v>1407</v>
      </c>
      <c r="D1415" s="6">
        <v>385</v>
      </c>
      <c r="E1415" s="12">
        <v>27.6</v>
      </c>
      <c r="F1415" s="17">
        <f t="shared" si="244"/>
        <v>-0.59722222222222232</v>
      </c>
      <c r="G1415" s="17">
        <f t="shared" si="245"/>
        <v>-2.1500000000000004</v>
      </c>
      <c r="S1415">
        <f t="shared" si="235"/>
        <v>0</v>
      </c>
      <c r="T1415">
        <f t="shared" si="236"/>
        <v>27.6</v>
      </c>
      <c r="U1415">
        <f t="shared" si="237"/>
        <v>7.666666666666667</v>
      </c>
      <c r="W1415">
        <f t="shared" si="238"/>
        <v>-591.25000000000011</v>
      </c>
      <c r="X1415">
        <f t="shared" si="239"/>
        <v>135.9666</v>
      </c>
      <c r="Y1415">
        <f t="shared" si="240"/>
        <v>31.80331087870001</v>
      </c>
      <c r="Z1415">
        <f>Table1[[#This Row],[Accel (N)]]+Table1[[#This Row],[RR (N)]]+Table1[[#This Row],[Aero Drag (N)]]</f>
        <v>-423.48008912130013</v>
      </c>
      <c r="AA1415">
        <f>Table1[[#This Row],[Total (N)]]*((E1415/3.6)/1000)</f>
        <v>-3.2466806832633011</v>
      </c>
      <c r="AB1415">
        <f>Table1[[#This Row],[Power (kW)]]*1000</f>
        <v>-3246.680683263301</v>
      </c>
      <c r="AC1415">
        <f>(Table1[[#This Row],[Power (kW)]]*1000)*D1415</f>
        <v>-1249972.0630563709</v>
      </c>
      <c r="AD1415" s="25">
        <f t="shared" si="241"/>
        <v>3246.680683263301</v>
      </c>
      <c r="AE1415" s="25">
        <f t="shared" si="242"/>
        <v>0</v>
      </c>
      <c r="AF1415" s="25">
        <f>SUM($AD$8:AD1415)</f>
        <v>1332521.5773334855</v>
      </c>
      <c r="AG1415" s="25">
        <f>SUM($AE$8:AE1415)</f>
        <v>5714086.344749555</v>
      </c>
      <c r="AH1415" s="25"/>
      <c r="AI1415" s="39">
        <f>SUM($AD$1031:AD1415)</f>
        <v>375575.65303392574</v>
      </c>
      <c r="AJ1415" s="39">
        <f>SUM($AE$1031:AE1415)</f>
        <v>2973081.1184559427</v>
      </c>
      <c r="AK1415" s="39">
        <f t="shared" si="243"/>
        <v>262902.95712374803</v>
      </c>
    </row>
    <row r="1416" spans="2:37" x14ac:dyDescent="0.3">
      <c r="B1416" s="6" t="s">
        <v>53</v>
      </c>
      <c r="C1416" s="6">
        <v>1408</v>
      </c>
      <c r="D1416" s="6">
        <v>386</v>
      </c>
      <c r="E1416" s="12">
        <v>26.9</v>
      </c>
      <c r="F1416" s="17">
        <f t="shared" si="244"/>
        <v>-4.1666666666666761E-2</v>
      </c>
      <c r="G1416" s="17">
        <f t="shared" si="245"/>
        <v>-0.15000000000000036</v>
      </c>
      <c r="S1416">
        <f t="shared" ref="S1416:S1479" si="246">IF(E1416&lt;1,1,0)</f>
        <v>0</v>
      </c>
      <c r="T1416">
        <f t="shared" ref="T1416:T1479" si="247">IF(S1416=1,"",E1416)</f>
        <v>26.9</v>
      </c>
      <c r="U1416">
        <f t="shared" ref="U1416:U1479" si="248">E1416/3.6</f>
        <v>7.4722222222222214</v>
      </c>
      <c r="W1416">
        <f t="shared" ref="W1416:W1479" si="249">$J$17*F1416</f>
        <v>-41.250000000000092</v>
      </c>
      <c r="X1416">
        <f t="shared" ref="X1416:X1479" si="250">$J$17*9.81*$J$18</f>
        <v>135.9666</v>
      </c>
      <c r="Y1416">
        <f t="shared" ref="Y1416:Y1479" si="251">0.5*$J$14*$J$21*1.29^2*(E1416/3.6)^2</f>
        <v>30.210556848529858</v>
      </c>
      <c r="Z1416">
        <f>Table1[[#This Row],[Accel (N)]]+Table1[[#This Row],[RR (N)]]+Table1[[#This Row],[Aero Drag (N)]]</f>
        <v>124.92715684852978</v>
      </c>
      <c r="AA1416">
        <f>Table1[[#This Row],[Total (N)]]*((E1416/3.6)/1000)</f>
        <v>0.93348347756262517</v>
      </c>
      <c r="AB1416">
        <f>Table1[[#This Row],[Power (kW)]]*1000</f>
        <v>933.48347756262513</v>
      </c>
      <c r="AC1416">
        <f>(Table1[[#This Row],[Power (kW)]]*1000)*D1416</f>
        <v>360324.62233917328</v>
      </c>
      <c r="AD1416" s="25">
        <f t="shared" ref="AD1416:AD1479" si="252">IF(AB1416&lt;0, AB1416, 0) *-1</f>
        <v>0</v>
      </c>
      <c r="AE1416" s="25">
        <f t="shared" ref="AE1416:AE1479" si="253">IF(AB1416&gt;0, AB1416, 0)</f>
        <v>933.48347756262513</v>
      </c>
      <c r="AF1416" s="25">
        <f>SUM($AD$8:AD1416)</f>
        <v>1332521.5773334855</v>
      </c>
      <c r="AG1416" s="25">
        <f>SUM($AE$8:AE1416)</f>
        <v>5715019.8282271177</v>
      </c>
      <c r="AH1416" s="25"/>
      <c r="AI1416" s="39">
        <f>SUM($AD$1031:AD1416)</f>
        <v>375575.65303392574</v>
      </c>
      <c r="AJ1416" s="39">
        <f>SUM($AE$1031:AE1416)</f>
        <v>2974014.6019335054</v>
      </c>
      <c r="AK1416" s="39">
        <f t="shared" si="243"/>
        <v>262902.95712374803</v>
      </c>
    </row>
    <row r="1417" spans="2:37" x14ac:dyDescent="0.3">
      <c r="B1417" s="6" t="s">
        <v>53</v>
      </c>
      <c r="C1417" s="6">
        <v>1409</v>
      </c>
      <c r="D1417" s="6">
        <v>387</v>
      </c>
      <c r="E1417" s="12">
        <v>27.3</v>
      </c>
      <c r="F1417" s="17">
        <f t="shared" si="244"/>
        <v>8.3333333333333523E-2</v>
      </c>
      <c r="G1417" s="17">
        <f t="shared" si="245"/>
        <v>0.30000000000000071</v>
      </c>
      <c r="S1417">
        <f t="shared" si="246"/>
        <v>0</v>
      </c>
      <c r="T1417">
        <f t="shared" si="247"/>
        <v>27.3</v>
      </c>
      <c r="U1417">
        <f t="shared" si="248"/>
        <v>7.583333333333333</v>
      </c>
      <c r="W1417">
        <f t="shared" si="249"/>
        <v>82.500000000000185</v>
      </c>
      <c r="X1417">
        <f t="shared" si="250"/>
        <v>135.9666</v>
      </c>
      <c r="Y1417">
        <f t="shared" si="251"/>
        <v>31.115692035268754</v>
      </c>
      <c r="Z1417">
        <f>Table1[[#This Row],[Accel (N)]]+Table1[[#This Row],[RR (N)]]+Table1[[#This Row],[Aero Drag (N)]]</f>
        <v>249.58229203526895</v>
      </c>
      <c r="AA1417">
        <f>Table1[[#This Row],[Total (N)]]*((E1417/3.6)/1000)</f>
        <v>1.8926657146007895</v>
      </c>
      <c r="AB1417">
        <f>Table1[[#This Row],[Power (kW)]]*1000</f>
        <v>1892.6657146007894</v>
      </c>
      <c r="AC1417">
        <f>(Table1[[#This Row],[Power (kW)]]*1000)*D1417</f>
        <v>732461.63155050552</v>
      </c>
      <c r="AD1417" s="25">
        <f t="shared" si="252"/>
        <v>0</v>
      </c>
      <c r="AE1417" s="25">
        <f t="shared" si="253"/>
        <v>1892.6657146007894</v>
      </c>
      <c r="AF1417" s="25">
        <f>SUM($AD$8:AD1417)</f>
        <v>1332521.5773334855</v>
      </c>
      <c r="AG1417" s="25">
        <f>SUM($AE$8:AE1417)</f>
        <v>5716912.4939417187</v>
      </c>
      <c r="AH1417" s="25"/>
      <c r="AI1417" s="39">
        <f>SUM($AD$1031:AD1417)</f>
        <v>375575.65303392574</v>
      </c>
      <c r="AJ1417" s="39">
        <f>SUM($AE$1031:AE1417)</f>
        <v>2975907.267648106</v>
      </c>
      <c r="AK1417" s="39">
        <f t="shared" ref="AK1417:AK1480" si="254">AI1417*0.7</f>
        <v>262902.95712374803</v>
      </c>
    </row>
    <row r="1418" spans="2:37" x14ac:dyDescent="0.3">
      <c r="B1418" s="6" t="s">
        <v>53</v>
      </c>
      <c r="C1418" s="6">
        <v>1410</v>
      </c>
      <c r="D1418" s="6">
        <v>388</v>
      </c>
      <c r="E1418" s="12">
        <v>27.5</v>
      </c>
      <c r="F1418" s="17">
        <f t="shared" ref="F1418:F1481" si="255">($E1419-$E1417)/2/3.6</f>
        <v>1.3888888888888593E-2</v>
      </c>
      <c r="G1418" s="17">
        <f t="shared" ref="G1418:G1481" si="256">($E1419-$E1417)/2</f>
        <v>4.9999999999998934E-2</v>
      </c>
      <c r="S1418">
        <f t="shared" si="246"/>
        <v>0</v>
      </c>
      <c r="T1418">
        <f t="shared" si="247"/>
        <v>27.5</v>
      </c>
      <c r="U1418">
        <f t="shared" si="248"/>
        <v>7.6388888888888884</v>
      </c>
      <c r="W1418">
        <f t="shared" si="249"/>
        <v>13.749999999999707</v>
      </c>
      <c r="X1418">
        <f t="shared" si="250"/>
        <v>135.9666</v>
      </c>
      <c r="Y1418">
        <f t="shared" si="251"/>
        <v>31.573269601996525</v>
      </c>
      <c r="Z1418">
        <f>Table1[[#This Row],[Accel (N)]]+Table1[[#This Row],[RR (N)]]+Table1[[#This Row],[Aero Drag (N)]]</f>
        <v>181.28986960199623</v>
      </c>
      <c r="AA1418">
        <f>Table1[[#This Row],[Total (N)]]*((E1418/3.6)/1000)</f>
        <v>1.3848531705708045</v>
      </c>
      <c r="AB1418">
        <f>Table1[[#This Row],[Power (kW)]]*1000</f>
        <v>1384.8531705708044</v>
      </c>
      <c r="AC1418">
        <f>(Table1[[#This Row],[Power (kW)]]*1000)*D1418</f>
        <v>537323.03018147207</v>
      </c>
      <c r="AD1418" s="25">
        <f t="shared" si="252"/>
        <v>0</v>
      </c>
      <c r="AE1418" s="25">
        <f t="shared" si="253"/>
        <v>1384.8531705708044</v>
      </c>
      <c r="AF1418" s="25">
        <f>SUM($AD$8:AD1418)</f>
        <v>1332521.5773334855</v>
      </c>
      <c r="AG1418" s="25">
        <f>SUM($AE$8:AE1418)</f>
        <v>5718297.3471122896</v>
      </c>
      <c r="AH1418" s="25"/>
      <c r="AI1418" s="39">
        <f>SUM($AD$1031:AD1418)</f>
        <v>375575.65303392574</v>
      </c>
      <c r="AJ1418" s="39">
        <f>SUM($AE$1031:AE1418)</f>
        <v>2977292.1208186769</v>
      </c>
      <c r="AK1418" s="39">
        <f t="shared" si="254"/>
        <v>262902.95712374803</v>
      </c>
    </row>
    <row r="1419" spans="2:37" x14ac:dyDescent="0.3">
      <c r="B1419" s="6" t="s">
        <v>53</v>
      </c>
      <c r="C1419" s="6">
        <v>1411</v>
      </c>
      <c r="D1419" s="6">
        <v>389</v>
      </c>
      <c r="E1419" s="12">
        <v>27.4</v>
      </c>
      <c r="F1419" s="17">
        <f t="shared" si="255"/>
        <v>-5.5555555555555358E-2</v>
      </c>
      <c r="G1419" s="17">
        <f t="shared" si="256"/>
        <v>-0.19999999999999929</v>
      </c>
      <c r="S1419">
        <f t="shared" si="246"/>
        <v>0</v>
      </c>
      <c r="T1419">
        <f t="shared" si="247"/>
        <v>27.4</v>
      </c>
      <c r="U1419">
        <f t="shared" si="248"/>
        <v>7.6111111111111107</v>
      </c>
      <c r="W1419">
        <f t="shared" si="249"/>
        <v>-54.999999999999801</v>
      </c>
      <c r="X1419">
        <f t="shared" si="250"/>
        <v>135.9666</v>
      </c>
      <c r="Y1419">
        <f t="shared" si="251"/>
        <v>31.344063320852779</v>
      </c>
      <c r="Z1419">
        <f>Table1[[#This Row],[Accel (N)]]+Table1[[#This Row],[RR (N)]]+Table1[[#This Row],[Aero Drag (N)]]</f>
        <v>112.31066332085298</v>
      </c>
      <c r="AA1419">
        <f>Table1[[#This Row],[Total (N)]]*((E1419/3.6)/1000)</f>
        <v>0.85480893749760323</v>
      </c>
      <c r="AB1419">
        <f>Table1[[#This Row],[Power (kW)]]*1000</f>
        <v>854.80893749760321</v>
      </c>
      <c r="AC1419">
        <f>(Table1[[#This Row],[Power (kW)]]*1000)*D1419</f>
        <v>332520.67668656766</v>
      </c>
      <c r="AD1419" s="25">
        <f t="shared" si="252"/>
        <v>0</v>
      </c>
      <c r="AE1419" s="25">
        <f t="shared" si="253"/>
        <v>854.80893749760321</v>
      </c>
      <c r="AF1419" s="25">
        <f>SUM($AD$8:AD1419)</f>
        <v>1332521.5773334855</v>
      </c>
      <c r="AG1419" s="25">
        <f>SUM($AE$8:AE1419)</f>
        <v>5719152.1560497871</v>
      </c>
      <c r="AH1419" s="25"/>
      <c r="AI1419" s="39">
        <f>SUM($AD$1031:AD1419)</f>
        <v>375575.65303392574</v>
      </c>
      <c r="AJ1419" s="39">
        <f>SUM($AE$1031:AE1419)</f>
        <v>2978146.9297561743</v>
      </c>
      <c r="AK1419" s="39">
        <f t="shared" si="254"/>
        <v>262902.95712374803</v>
      </c>
    </row>
    <row r="1420" spans="2:37" x14ac:dyDescent="0.3">
      <c r="B1420" s="6" t="s">
        <v>53</v>
      </c>
      <c r="C1420" s="6">
        <v>1412</v>
      </c>
      <c r="D1420" s="6">
        <v>390</v>
      </c>
      <c r="E1420" s="12">
        <v>27.1</v>
      </c>
      <c r="F1420" s="17">
        <f t="shared" si="255"/>
        <v>-9.7222222222222127E-2</v>
      </c>
      <c r="G1420" s="17">
        <f t="shared" si="256"/>
        <v>-0.34999999999999964</v>
      </c>
      <c r="S1420">
        <f t="shared" si="246"/>
        <v>0</v>
      </c>
      <c r="T1420">
        <f t="shared" si="247"/>
        <v>27.1</v>
      </c>
      <c r="U1420">
        <f t="shared" si="248"/>
        <v>7.5277777777777777</v>
      </c>
      <c r="W1420">
        <f t="shared" si="249"/>
        <v>-96.249999999999901</v>
      </c>
      <c r="X1420">
        <f t="shared" si="250"/>
        <v>135.9666</v>
      </c>
      <c r="Y1420">
        <f t="shared" si="251"/>
        <v>30.661454450779864</v>
      </c>
      <c r="Z1420">
        <f>Table1[[#This Row],[Accel (N)]]+Table1[[#This Row],[RR (N)]]+Table1[[#This Row],[Aero Drag (N)]]</f>
        <v>70.378054450779956</v>
      </c>
      <c r="AA1420">
        <f>Table1[[#This Row],[Total (N)]]*((E1420/3.6)/1000)</f>
        <v>0.52979035433781574</v>
      </c>
      <c r="AB1420">
        <f>Table1[[#This Row],[Power (kW)]]*1000</f>
        <v>529.79035433781576</v>
      </c>
      <c r="AC1420">
        <f>(Table1[[#This Row],[Power (kW)]]*1000)*D1420</f>
        <v>206618.23819174815</v>
      </c>
      <c r="AD1420" s="25">
        <f t="shared" si="252"/>
        <v>0</v>
      </c>
      <c r="AE1420" s="25">
        <f t="shared" si="253"/>
        <v>529.79035433781576</v>
      </c>
      <c r="AF1420" s="25">
        <f>SUM($AD$8:AD1420)</f>
        <v>1332521.5773334855</v>
      </c>
      <c r="AG1420" s="25">
        <f>SUM($AE$8:AE1420)</f>
        <v>5719681.9464041246</v>
      </c>
      <c r="AH1420" s="25"/>
      <c r="AI1420" s="39">
        <f>SUM($AD$1031:AD1420)</f>
        <v>375575.65303392574</v>
      </c>
      <c r="AJ1420" s="39">
        <f>SUM($AE$1031:AE1420)</f>
        <v>2978676.7201105123</v>
      </c>
      <c r="AK1420" s="39">
        <f t="shared" si="254"/>
        <v>262902.95712374803</v>
      </c>
    </row>
    <row r="1421" spans="2:37" x14ac:dyDescent="0.3">
      <c r="B1421" s="6" t="s">
        <v>53</v>
      </c>
      <c r="C1421" s="6">
        <v>1413</v>
      </c>
      <c r="D1421" s="6">
        <v>391</v>
      </c>
      <c r="E1421" s="12">
        <v>26.7</v>
      </c>
      <c r="F1421" s="17">
        <f t="shared" si="255"/>
        <v>-4.1666666666666761E-2</v>
      </c>
      <c r="G1421" s="17">
        <f t="shared" si="256"/>
        <v>-0.15000000000000036</v>
      </c>
      <c r="S1421">
        <f t="shared" si="246"/>
        <v>0</v>
      </c>
      <c r="T1421">
        <f t="shared" si="247"/>
        <v>26.7</v>
      </c>
      <c r="U1421">
        <f t="shared" si="248"/>
        <v>7.4166666666666661</v>
      </c>
      <c r="W1421">
        <f t="shared" si="249"/>
        <v>-41.250000000000092</v>
      </c>
      <c r="X1421">
        <f t="shared" si="250"/>
        <v>135.9666</v>
      </c>
      <c r="Y1421">
        <f t="shared" si="251"/>
        <v>29.762999228518751</v>
      </c>
      <c r="Z1421">
        <f>Table1[[#This Row],[Accel (N)]]+Table1[[#This Row],[RR (N)]]+Table1[[#This Row],[Aero Drag (N)]]</f>
        <v>124.47959922851867</v>
      </c>
      <c r="AA1421">
        <f>Table1[[#This Row],[Total (N)]]*((E1421/3.6)/1000)</f>
        <v>0.92322369427818007</v>
      </c>
      <c r="AB1421">
        <f>Table1[[#This Row],[Power (kW)]]*1000</f>
        <v>923.22369427818012</v>
      </c>
      <c r="AC1421">
        <f>(Table1[[#This Row],[Power (kW)]]*1000)*D1421</f>
        <v>360980.4644627684</v>
      </c>
      <c r="AD1421" s="25">
        <f t="shared" si="252"/>
        <v>0</v>
      </c>
      <c r="AE1421" s="25">
        <f t="shared" si="253"/>
        <v>923.22369427818012</v>
      </c>
      <c r="AF1421" s="25">
        <f>SUM($AD$8:AD1421)</f>
        <v>1332521.5773334855</v>
      </c>
      <c r="AG1421" s="25">
        <f>SUM($AE$8:AE1421)</f>
        <v>5720605.1700984025</v>
      </c>
      <c r="AH1421" s="25"/>
      <c r="AI1421" s="39">
        <f>SUM($AD$1031:AD1421)</f>
        <v>375575.65303392574</v>
      </c>
      <c r="AJ1421" s="39">
        <f>SUM($AE$1031:AE1421)</f>
        <v>2979599.9438047907</v>
      </c>
      <c r="AK1421" s="39">
        <f t="shared" si="254"/>
        <v>262902.95712374803</v>
      </c>
    </row>
    <row r="1422" spans="2:37" x14ac:dyDescent="0.3">
      <c r="B1422" s="6" t="s">
        <v>53</v>
      </c>
      <c r="C1422" s="6">
        <v>1414</v>
      </c>
      <c r="D1422" s="6">
        <v>392</v>
      </c>
      <c r="E1422" s="12">
        <v>26.8</v>
      </c>
      <c r="F1422" s="17">
        <f t="shared" si="255"/>
        <v>0.20833333333333331</v>
      </c>
      <c r="G1422" s="17">
        <f t="shared" si="256"/>
        <v>0.75</v>
      </c>
      <c r="S1422">
        <f t="shared" si="246"/>
        <v>0</v>
      </c>
      <c r="T1422">
        <f t="shared" si="247"/>
        <v>26.8</v>
      </c>
      <c r="U1422">
        <f t="shared" si="248"/>
        <v>7.4444444444444446</v>
      </c>
      <c r="W1422">
        <f t="shared" si="249"/>
        <v>206.24999999999997</v>
      </c>
      <c r="X1422">
        <f t="shared" si="250"/>
        <v>135.9666</v>
      </c>
      <c r="Y1422">
        <f t="shared" si="251"/>
        <v>29.98636054074445</v>
      </c>
      <c r="Z1422">
        <f>Table1[[#This Row],[Accel (N)]]+Table1[[#This Row],[RR (N)]]+Table1[[#This Row],[Aero Drag (N)]]</f>
        <v>372.20296054074441</v>
      </c>
      <c r="AA1422">
        <f>Table1[[#This Row],[Total (N)]]*((E1422/3.6)/1000)</f>
        <v>2.7708442618033193</v>
      </c>
      <c r="AB1422">
        <f>Table1[[#This Row],[Power (kW)]]*1000</f>
        <v>2770.8442618033191</v>
      </c>
      <c r="AC1422">
        <f>(Table1[[#This Row],[Power (kW)]]*1000)*D1422</f>
        <v>1086170.9506269011</v>
      </c>
      <c r="AD1422" s="25">
        <f t="shared" si="252"/>
        <v>0</v>
      </c>
      <c r="AE1422" s="25">
        <f t="shared" si="253"/>
        <v>2770.8442618033191</v>
      </c>
      <c r="AF1422" s="25">
        <f>SUM($AD$8:AD1422)</f>
        <v>1332521.5773334855</v>
      </c>
      <c r="AG1422" s="25">
        <f>SUM($AE$8:AE1422)</f>
        <v>5723376.0143602062</v>
      </c>
      <c r="AH1422" s="25"/>
      <c r="AI1422" s="39">
        <f>SUM($AD$1031:AD1422)</f>
        <v>375575.65303392574</v>
      </c>
      <c r="AJ1422" s="39">
        <f>SUM($AE$1031:AE1422)</f>
        <v>2982370.7880665939</v>
      </c>
      <c r="AK1422" s="39">
        <f t="shared" si="254"/>
        <v>262902.95712374803</v>
      </c>
    </row>
    <row r="1423" spans="2:37" x14ac:dyDescent="0.3">
      <c r="B1423" s="6" t="s">
        <v>53</v>
      </c>
      <c r="C1423" s="6">
        <v>1415</v>
      </c>
      <c r="D1423" s="6">
        <v>393</v>
      </c>
      <c r="E1423" s="12">
        <v>28.2</v>
      </c>
      <c r="F1423" s="17">
        <f t="shared" si="255"/>
        <v>0.59722222222222232</v>
      </c>
      <c r="G1423" s="17">
        <f t="shared" si="256"/>
        <v>2.1500000000000004</v>
      </c>
      <c r="S1423">
        <f t="shared" si="246"/>
        <v>0</v>
      </c>
      <c r="T1423">
        <f t="shared" si="247"/>
        <v>28.2</v>
      </c>
      <c r="U1423">
        <f t="shared" si="248"/>
        <v>7.833333333333333</v>
      </c>
      <c r="W1423">
        <f t="shared" si="249"/>
        <v>591.25000000000011</v>
      </c>
      <c r="X1423">
        <f t="shared" si="250"/>
        <v>135.9666</v>
      </c>
      <c r="Y1423">
        <f t="shared" si="251"/>
        <v>33.201093445674999</v>
      </c>
      <c r="Z1423">
        <f>Table1[[#This Row],[Accel (N)]]+Table1[[#This Row],[RR (N)]]+Table1[[#This Row],[Aero Drag (N)]]</f>
        <v>760.41769344567513</v>
      </c>
      <c r="AA1423">
        <f>Table1[[#This Row],[Total (N)]]*((E1423/3.6)/1000)</f>
        <v>5.9566052653244546</v>
      </c>
      <c r="AB1423">
        <f>Table1[[#This Row],[Power (kW)]]*1000</f>
        <v>5956.6052653244542</v>
      </c>
      <c r="AC1423">
        <f>(Table1[[#This Row],[Power (kW)]]*1000)*D1423</f>
        <v>2340945.8692725105</v>
      </c>
      <c r="AD1423" s="25">
        <f t="shared" si="252"/>
        <v>0</v>
      </c>
      <c r="AE1423" s="25">
        <f t="shared" si="253"/>
        <v>5956.6052653244542</v>
      </c>
      <c r="AF1423" s="25">
        <f>SUM($AD$8:AD1423)</f>
        <v>1332521.5773334855</v>
      </c>
      <c r="AG1423" s="25">
        <f>SUM($AE$8:AE1423)</f>
        <v>5729332.6196255302</v>
      </c>
      <c r="AH1423" s="25"/>
      <c r="AI1423" s="39">
        <f>SUM($AD$1031:AD1423)</f>
        <v>375575.65303392574</v>
      </c>
      <c r="AJ1423" s="39">
        <f>SUM($AE$1031:AE1423)</f>
        <v>2988327.3933319184</v>
      </c>
      <c r="AK1423" s="39">
        <f t="shared" si="254"/>
        <v>262902.95712374803</v>
      </c>
    </row>
    <row r="1424" spans="2:37" x14ac:dyDescent="0.3">
      <c r="B1424" s="6" t="s">
        <v>53</v>
      </c>
      <c r="C1424" s="6">
        <v>1416</v>
      </c>
      <c r="D1424" s="6">
        <v>394</v>
      </c>
      <c r="E1424" s="12">
        <v>31.1</v>
      </c>
      <c r="F1424" s="17">
        <f t="shared" si="255"/>
        <v>0.9166666666666663</v>
      </c>
      <c r="G1424" s="17">
        <f t="shared" si="256"/>
        <v>3.2999999999999989</v>
      </c>
      <c r="S1424">
        <f t="shared" si="246"/>
        <v>0</v>
      </c>
      <c r="T1424">
        <f t="shared" si="247"/>
        <v>31.1</v>
      </c>
      <c r="U1424">
        <f t="shared" si="248"/>
        <v>8.6388888888888893</v>
      </c>
      <c r="W1424">
        <f t="shared" si="249"/>
        <v>907.49999999999966</v>
      </c>
      <c r="X1424">
        <f t="shared" si="250"/>
        <v>135.9666</v>
      </c>
      <c r="Y1424">
        <f t="shared" si="251"/>
        <v>40.380802765946541</v>
      </c>
      <c r="Z1424">
        <f>Table1[[#This Row],[Accel (N)]]+Table1[[#This Row],[RR (N)]]+Table1[[#This Row],[Aero Drag (N)]]</f>
        <v>1083.8474027659463</v>
      </c>
      <c r="AA1424">
        <f>Table1[[#This Row],[Total (N)]]*((E1424/3.6)/1000)</f>
        <v>9.3632372850058143</v>
      </c>
      <c r="AB1424">
        <f>Table1[[#This Row],[Power (kW)]]*1000</f>
        <v>9363.2372850058146</v>
      </c>
      <c r="AC1424">
        <f>(Table1[[#This Row],[Power (kW)]]*1000)*D1424</f>
        <v>3689115.4902922912</v>
      </c>
      <c r="AD1424" s="25">
        <f t="shared" si="252"/>
        <v>0</v>
      </c>
      <c r="AE1424" s="25">
        <f t="shared" si="253"/>
        <v>9363.2372850058146</v>
      </c>
      <c r="AF1424" s="25">
        <f>SUM($AD$8:AD1424)</f>
        <v>1332521.5773334855</v>
      </c>
      <c r="AG1424" s="25">
        <f>SUM($AE$8:AE1424)</f>
        <v>5738695.8569105361</v>
      </c>
      <c r="AH1424" s="25"/>
      <c r="AI1424" s="39">
        <f>SUM($AD$1031:AD1424)</f>
        <v>375575.65303392574</v>
      </c>
      <c r="AJ1424" s="39">
        <f>SUM($AE$1031:AE1424)</f>
        <v>2997690.6306169243</v>
      </c>
      <c r="AK1424" s="39">
        <f t="shared" si="254"/>
        <v>262902.95712374803</v>
      </c>
    </row>
    <row r="1425" spans="2:37" x14ac:dyDescent="0.3">
      <c r="B1425" s="6" t="s">
        <v>53</v>
      </c>
      <c r="C1425" s="6">
        <v>1417</v>
      </c>
      <c r="D1425" s="6">
        <v>395</v>
      </c>
      <c r="E1425" s="12">
        <v>34.799999999999997</v>
      </c>
      <c r="F1425" s="17">
        <f t="shared" si="255"/>
        <v>1.0138888888888884</v>
      </c>
      <c r="G1425" s="17">
        <f t="shared" si="256"/>
        <v>3.6499999999999986</v>
      </c>
      <c r="S1425">
        <f t="shared" si="246"/>
        <v>0</v>
      </c>
      <c r="T1425">
        <f t="shared" si="247"/>
        <v>34.799999999999997</v>
      </c>
      <c r="U1425">
        <f t="shared" si="248"/>
        <v>9.6666666666666661</v>
      </c>
      <c r="W1425">
        <f t="shared" si="249"/>
        <v>1003.7499999999995</v>
      </c>
      <c r="X1425">
        <f t="shared" si="250"/>
        <v>135.9666</v>
      </c>
      <c r="Y1425">
        <f t="shared" si="251"/>
        <v>50.560651132300002</v>
      </c>
      <c r="Z1425">
        <f>Table1[[#This Row],[Accel (N)]]+Table1[[#This Row],[RR (N)]]+Table1[[#This Row],[Aero Drag (N)]]</f>
        <v>1190.2772511322996</v>
      </c>
      <c r="AA1425">
        <f>Table1[[#This Row],[Total (N)]]*((E1425/3.6)/1000)</f>
        <v>11.506013427612228</v>
      </c>
      <c r="AB1425">
        <f>Table1[[#This Row],[Power (kW)]]*1000</f>
        <v>11506.013427612228</v>
      </c>
      <c r="AC1425">
        <f>(Table1[[#This Row],[Power (kW)]]*1000)*D1425</f>
        <v>4544875.30390683</v>
      </c>
      <c r="AD1425" s="25">
        <f t="shared" si="252"/>
        <v>0</v>
      </c>
      <c r="AE1425" s="25">
        <f t="shared" si="253"/>
        <v>11506.013427612228</v>
      </c>
      <c r="AF1425" s="25">
        <f>SUM($AD$8:AD1425)</f>
        <v>1332521.5773334855</v>
      </c>
      <c r="AG1425" s="25">
        <f>SUM($AE$8:AE1425)</f>
        <v>5750201.8703381484</v>
      </c>
      <c r="AH1425" s="25"/>
      <c r="AI1425" s="39">
        <f>SUM($AD$1031:AD1425)</f>
        <v>375575.65303392574</v>
      </c>
      <c r="AJ1425" s="39">
        <f>SUM($AE$1031:AE1425)</f>
        <v>3009196.6440445366</v>
      </c>
      <c r="AK1425" s="39">
        <f t="shared" si="254"/>
        <v>262902.95712374803</v>
      </c>
    </row>
    <row r="1426" spans="2:37" x14ac:dyDescent="0.3">
      <c r="B1426" s="6" t="s">
        <v>53</v>
      </c>
      <c r="C1426" s="6">
        <v>1418</v>
      </c>
      <c r="D1426" s="6">
        <v>396</v>
      </c>
      <c r="E1426" s="12">
        <v>38.4</v>
      </c>
      <c r="F1426" s="17">
        <f t="shared" si="255"/>
        <v>0.84722222222222243</v>
      </c>
      <c r="G1426" s="17">
        <f t="shared" si="256"/>
        <v>3.0500000000000007</v>
      </c>
      <c r="S1426">
        <f t="shared" si="246"/>
        <v>0</v>
      </c>
      <c r="T1426">
        <f t="shared" si="247"/>
        <v>38.4</v>
      </c>
      <c r="U1426">
        <f t="shared" si="248"/>
        <v>10.666666666666666</v>
      </c>
      <c r="W1426">
        <f t="shared" si="249"/>
        <v>838.75000000000023</v>
      </c>
      <c r="X1426">
        <f t="shared" si="250"/>
        <v>135.9666</v>
      </c>
      <c r="Y1426">
        <f t="shared" si="251"/>
        <v>61.562552627200006</v>
      </c>
      <c r="Z1426">
        <f>Table1[[#This Row],[Accel (N)]]+Table1[[#This Row],[RR (N)]]+Table1[[#This Row],[Aero Drag (N)]]</f>
        <v>1036.2791526272001</v>
      </c>
      <c r="AA1426">
        <f>Table1[[#This Row],[Total (N)]]*((E1426/3.6)/1000)</f>
        <v>11.053644294690134</v>
      </c>
      <c r="AB1426">
        <f>Table1[[#This Row],[Power (kW)]]*1000</f>
        <v>11053.644294690133</v>
      </c>
      <c r="AC1426">
        <f>(Table1[[#This Row],[Power (kW)]]*1000)*D1426</f>
        <v>4377243.140697293</v>
      </c>
      <c r="AD1426" s="25">
        <f t="shared" si="252"/>
        <v>0</v>
      </c>
      <c r="AE1426" s="25">
        <f t="shared" si="253"/>
        <v>11053.644294690133</v>
      </c>
      <c r="AF1426" s="25">
        <f>SUM($AD$8:AD1426)</f>
        <v>1332521.5773334855</v>
      </c>
      <c r="AG1426" s="25">
        <f>SUM($AE$8:AE1426)</f>
        <v>5761255.5146328388</v>
      </c>
      <c r="AH1426" s="25"/>
      <c r="AI1426" s="39">
        <f>SUM($AD$1031:AD1426)</f>
        <v>375575.65303392574</v>
      </c>
      <c r="AJ1426" s="39">
        <f>SUM($AE$1031:AE1426)</f>
        <v>3020250.288339227</v>
      </c>
      <c r="AK1426" s="39">
        <f t="shared" si="254"/>
        <v>262902.95712374803</v>
      </c>
    </row>
    <row r="1427" spans="2:37" x14ac:dyDescent="0.3">
      <c r="B1427" s="6" t="s">
        <v>53</v>
      </c>
      <c r="C1427" s="6">
        <v>1419</v>
      </c>
      <c r="D1427" s="6">
        <v>397</v>
      </c>
      <c r="E1427" s="12">
        <v>40.9</v>
      </c>
      <c r="F1427" s="17">
        <f t="shared" si="255"/>
        <v>0.45833333333333393</v>
      </c>
      <c r="G1427" s="17">
        <f t="shared" si="256"/>
        <v>1.6500000000000021</v>
      </c>
      <c r="S1427">
        <f t="shared" si="246"/>
        <v>0</v>
      </c>
      <c r="T1427">
        <f t="shared" si="247"/>
        <v>40.9</v>
      </c>
      <c r="U1427">
        <f t="shared" si="248"/>
        <v>11.361111111111111</v>
      </c>
      <c r="W1427">
        <f t="shared" si="249"/>
        <v>453.75000000000057</v>
      </c>
      <c r="X1427">
        <f t="shared" si="250"/>
        <v>135.9666</v>
      </c>
      <c r="Y1427">
        <f t="shared" si="251"/>
        <v>69.839446112946533</v>
      </c>
      <c r="Z1427">
        <f>Table1[[#This Row],[Accel (N)]]+Table1[[#This Row],[RR (N)]]+Table1[[#This Row],[Aero Drag (N)]]</f>
        <v>659.55604611294712</v>
      </c>
      <c r="AA1427">
        <f>Table1[[#This Row],[Total (N)]]*((E1427/3.6)/1000)</f>
        <v>7.4932895238943154</v>
      </c>
      <c r="AB1427">
        <f>Table1[[#This Row],[Power (kW)]]*1000</f>
        <v>7493.2895238943156</v>
      </c>
      <c r="AC1427">
        <f>(Table1[[#This Row],[Power (kW)]]*1000)*D1427</f>
        <v>2974835.9409860433</v>
      </c>
      <c r="AD1427" s="25">
        <f t="shared" si="252"/>
        <v>0</v>
      </c>
      <c r="AE1427" s="25">
        <f t="shared" si="253"/>
        <v>7493.2895238943156</v>
      </c>
      <c r="AF1427" s="25">
        <f>SUM($AD$8:AD1427)</f>
        <v>1332521.5773334855</v>
      </c>
      <c r="AG1427" s="25">
        <f>SUM($AE$8:AE1427)</f>
        <v>5768748.8041567327</v>
      </c>
      <c r="AH1427" s="25"/>
      <c r="AI1427" s="39">
        <f>SUM($AD$1031:AD1427)</f>
        <v>375575.65303392574</v>
      </c>
      <c r="AJ1427" s="39">
        <f>SUM($AE$1031:AE1427)</f>
        <v>3027743.5778631214</v>
      </c>
      <c r="AK1427" s="39">
        <f t="shared" si="254"/>
        <v>262902.95712374803</v>
      </c>
    </row>
    <row r="1428" spans="2:37" x14ac:dyDescent="0.3">
      <c r="B1428" s="6" t="s">
        <v>53</v>
      </c>
      <c r="C1428" s="6">
        <v>1420</v>
      </c>
      <c r="D1428" s="6">
        <v>398</v>
      </c>
      <c r="E1428" s="12">
        <v>41.7</v>
      </c>
      <c r="F1428" s="17">
        <f t="shared" si="255"/>
        <v>0</v>
      </c>
      <c r="G1428" s="17">
        <f t="shared" si="256"/>
        <v>0</v>
      </c>
      <c r="S1428">
        <f t="shared" si="246"/>
        <v>0</v>
      </c>
      <c r="T1428">
        <f t="shared" si="247"/>
        <v>41.7</v>
      </c>
      <c r="U1428">
        <f t="shared" si="248"/>
        <v>11.583333333333334</v>
      </c>
      <c r="W1428">
        <f t="shared" si="249"/>
        <v>0</v>
      </c>
      <c r="X1428">
        <f t="shared" si="250"/>
        <v>135.9666</v>
      </c>
      <c r="Y1428">
        <f t="shared" si="251"/>
        <v>72.598271442268768</v>
      </c>
      <c r="Z1428">
        <f>Table1[[#This Row],[Accel (N)]]+Table1[[#This Row],[RR (N)]]+Table1[[#This Row],[Aero Drag (N)]]</f>
        <v>208.56487144226878</v>
      </c>
      <c r="AA1428">
        <f>Table1[[#This Row],[Total (N)]]*((E1428/3.6)/1000)</f>
        <v>2.4158764275396134</v>
      </c>
      <c r="AB1428">
        <f>Table1[[#This Row],[Power (kW)]]*1000</f>
        <v>2415.8764275396134</v>
      </c>
      <c r="AC1428">
        <f>(Table1[[#This Row],[Power (kW)]]*1000)*D1428</f>
        <v>961518.81816076615</v>
      </c>
      <c r="AD1428" s="25">
        <f t="shared" si="252"/>
        <v>0</v>
      </c>
      <c r="AE1428" s="25">
        <f t="shared" si="253"/>
        <v>2415.8764275396134</v>
      </c>
      <c r="AF1428" s="25">
        <f>SUM($AD$8:AD1428)</f>
        <v>1332521.5773334855</v>
      </c>
      <c r="AG1428" s="25">
        <f>SUM($AE$8:AE1428)</f>
        <v>5771164.6805842724</v>
      </c>
      <c r="AH1428" s="25"/>
      <c r="AI1428" s="39">
        <f>SUM($AD$1031:AD1428)</f>
        <v>375575.65303392574</v>
      </c>
      <c r="AJ1428" s="39">
        <f>SUM($AE$1031:AE1428)</f>
        <v>3030159.454290661</v>
      </c>
      <c r="AK1428" s="39">
        <f t="shared" si="254"/>
        <v>262902.95712374803</v>
      </c>
    </row>
    <row r="1429" spans="2:37" x14ac:dyDescent="0.3">
      <c r="B1429" s="6" t="s">
        <v>53</v>
      </c>
      <c r="C1429" s="6">
        <v>1421</v>
      </c>
      <c r="D1429" s="6">
        <v>399</v>
      </c>
      <c r="E1429" s="12">
        <v>40.9</v>
      </c>
      <c r="F1429" s="17">
        <f t="shared" si="255"/>
        <v>-0.47222222222222299</v>
      </c>
      <c r="G1429" s="17">
        <f t="shared" si="256"/>
        <v>-1.7000000000000028</v>
      </c>
      <c r="S1429">
        <f t="shared" si="246"/>
        <v>0</v>
      </c>
      <c r="T1429">
        <f t="shared" si="247"/>
        <v>40.9</v>
      </c>
      <c r="U1429">
        <f t="shared" si="248"/>
        <v>11.361111111111111</v>
      </c>
      <c r="W1429">
        <f t="shared" si="249"/>
        <v>-467.50000000000074</v>
      </c>
      <c r="X1429">
        <f t="shared" si="250"/>
        <v>135.9666</v>
      </c>
      <c r="Y1429">
        <f t="shared" si="251"/>
        <v>69.839446112946533</v>
      </c>
      <c r="Z1429">
        <f>Table1[[#This Row],[Accel (N)]]+Table1[[#This Row],[RR (N)]]+Table1[[#This Row],[Aero Drag (N)]]</f>
        <v>-261.69395388705419</v>
      </c>
      <c r="AA1429">
        <f>Table1[[#This Row],[Total (N)]]*((E1429/3.6)/1000)</f>
        <v>-2.9731340872168097</v>
      </c>
      <c r="AB1429">
        <f>Table1[[#This Row],[Power (kW)]]*1000</f>
        <v>-2973.1340872168098</v>
      </c>
      <c r="AC1429">
        <f>(Table1[[#This Row],[Power (kW)]]*1000)*D1429</f>
        <v>-1186280.5007995071</v>
      </c>
      <c r="AD1429" s="25">
        <f t="shared" si="252"/>
        <v>2973.1340872168098</v>
      </c>
      <c r="AE1429" s="25">
        <f t="shared" si="253"/>
        <v>0</v>
      </c>
      <c r="AF1429" s="25">
        <f>SUM($AD$8:AD1429)</f>
        <v>1335494.7114207023</v>
      </c>
      <c r="AG1429" s="25">
        <f>SUM($AE$8:AE1429)</f>
        <v>5771164.6805842724</v>
      </c>
      <c r="AH1429" s="25"/>
      <c r="AI1429" s="39">
        <f>SUM($AD$1031:AD1429)</f>
        <v>378548.78712114255</v>
      </c>
      <c r="AJ1429" s="39">
        <f>SUM($AE$1031:AE1429)</f>
        <v>3030159.454290661</v>
      </c>
      <c r="AK1429" s="39">
        <f t="shared" si="254"/>
        <v>264984.15098479978</v>
      </c>
    </row>
    <row r="1430" spans="2:37" x14ac:dyDescent="0.3">
      <c r="B1430" s="6" t="s">
        <v>53</v>
      </c>
      <c r="C1430" s="6">
        <v>1422</v>
      </c>
      <c r="D1430" s="6">
        <v>400</v>
      </c>
      <c r="E1430" s="12">
        <v>38.299999999999997</v>
      </c>
      <c r="F1430" s="17">
        <f t="shared" si="255"/>
        <v>-0.7777777777777779</v>
      </c>
      <c r="G1430" s="17">
        <f t="shared" si="256"/>
        <v>-2.8000000000000007</v>
      </c>
      <c r="S1430">
        <f t="shared" si="246"/>
        <v>0</v>
      </c>
      <c r="T1430">
        <f t="shared" si="247"/>
        <v>38.299999999999997</v>
      </c>
      <c r="U1430">
        <f t="shared" si="248"/>
        <v>10.638888888888888</v>
      </c>
      <c r="W1430">
        <f t="shared" si="249"/>
        <v>-770.00000000000011</v>
      </c>
      <c r="X1430">
        <f t="shared" si="250"/>
        <v>135.9666</v>
      </c>
      <c r="Y1430">
        <f t="shared" si="251"/>
        <v>61.242331830046524</v>
      </c>
      <c r="Z1430">
        <f>Table1[[#This Row],[Accel (N)]]+Table1[[#This Row],[RR (N)]]+Table1[[#This Row],[Aero Drag (N)]]</f>
        <v>-572.79106816995363</v>
      </c>
      <c r="AA1430">
        <f>Table1[[#This Row],[Total (N)]]*((E1430/3.6)/1000)</f>
        <v>-6.0938605308081168</v>
      </c>
      <c r="AB1430">
        <f>Table1[[#This Row],[Power (kW)]]*1000</f>
        <v>-6093.8605308081169</v>
      </c>
      <c r="AC1430">
        <f>(Table1[[#This Row],[Power (kW)]]*1000)*D1430</f>
        <v>-2437544.2123232465</v>
      </c>
      <c r="AD1430" s="25">
        <f t="shared" si="252"/>
        <v>6093.8605308081169</v>
      </c>
      <c r="AE1430" s="25">
        <f t="shared" si="253"/>
        <v>0</v>
      </c>
      <c r="AF1430" s="25">
        <f>SUM($AD$8:AD1430)</f>
        <v>1341588.5719515104</v>
      </c>
      <c r="AG1430" s="25">
        <f>SUM($AE$8:AE1430)</f>
        <v>5771164.6805842724</v>
      </c>
      <c r="AH1430" s="25"/>
      <c r="AI1430" s="39">
        <f>SUM($AD$1031:AD1430)</f>
        <v>384642.64765195065</v>
      </c>
      <c r="AJ1430" s="39">
        <f>SUM($AE$1031:AE1430)</f>
        <v>3030159.454290661</v>
      </c>
      <c r="AK1430" s="39">
        <f t="shared" si="254"/>
        <v>269249.85335636546</v>
      </c>
    </row>
    <row r="1431" spans="2:37" x14ac:dyDescent="0.3">
      <c r="B1431" s="6" t="s">
        <v>53</v>
      </c>
      <c r="C1431" s="6">
        <v>1423</v>
      </c>
      <c r="D1431" s="6">
        <v>401</v>
      </c>
      <c r="E1431" s="12">
        <v>35.299999999999997</v>
      </c>
      <c r="F1431" s="17">
        <f t="shared" si="255"/>
        <v>-0.55555555555555558</v>
      </c>
      <c r="G1431" s="17">
        <f t="shared" si="256"/>
        <v>-2</v>
      </c>
      <c r="S1431">
        <f t="shared" si="246"/>
        <v>0</v>
      </c>
      <c r="T1431">
        <f t="shared" si="247"/>
        <v>35.299999999999997</v>
      </c>
      <c r="U1431">
        <f t="shared" si="248"/>
        <v>9.8055555555555554</v>
      </c>
      <c r="W1431">
        <f t="shared" si="249"/>
        <v>-550</v>
      </c>
      <c r="X1431">
        <f t="shared" si="250"/>
        <v>135.9666</v>
      </c>
      <c r="Y1431">
        <f t="shared" si="251"/>
        <v>52.023980850713201</v>
      </c>
      <c r="Z1431">
        <f>Table1[[#This Row],[Accel (N)]]+Table1[[#This Row],[RR (N)]]+Table1[[#This Row],[Aero Drag (N)]]</f>
        <v>-362.00941914928683</v>
      </c>
      <c r="AA1431">
        <f>Table1[[#This Row],[Total (N)]]*((E1431/3.6)/1000)</f>
        <v>-3.5497034711027289</v>
      </c>
      <c r="AB1431">
        <f>Table1[[#This Row],[Power (kW)]]*1000</f>
        <v>-3549.7034711027291</v>
      </c>
      <c r="AC1431">
        <f>(Table1[[#This Row],[Power (kW)]]*1000)*D1431</f>
        <v>-1423431.0919121944</v>
      </c>
      <c r="AD1431" s="25">
        <f t="shared" si="252"/>
        <v>3549.7034711027291</v>
      </c>
      <c r="AE1431" s="25">
        <f t="shared" si="253"/>
        <v>0</v>
      </c>
      <c r="AF1431" s="25">
        <f>SUM($AD$8:AD1431)</f>
        <v>1345138.2754226131</v>
      </c>
      <c r="AG1431" s="25">
        <f>SUM($AE$8:AE1431)</f>
        <v>5771164.6805842724</v>
      </c>
      <c r="AH1431" s="25"/>
      <c r="AI1431" s="39">
        <f>SUM($AD$1031:AD1431)</f>
        <v>388192.35112305341</v>
      </c>
      <c r="AJ1431" s="39">
        <f>SUM($AE$1031:AE1431)</f>
        <v>3030159.454290661</v>
      </c>
      <c r="AK1431" s="39">
        <f t="shared" si="254"/>
        <v>271734.64578613738</v>
      </c>
    </row>
    <row r="1432" spans="2:37" x14ac:dyDescent="0.3">
      <c r="B1432" s="6" t="s">
        <v>53</v>
      </c>
      <c r="C1432" s="6">
        <v>1424</v>
      </c>
      <c r="D1432" s="6">
        <v>402</v>
      </c>
      <c r="E1432" s="12">
        <v>34.299999999999997</v>
      </c>
      <c r="F1432" s="17">
        <f t="shared" si="255"/>
        <v>-9.7222222222221627E-2</v>
      </c>
      <c r="G1432" s="17">
        <f t="shared" si="256"/>
        <v>-0.34999999999999787</v>
      </c>
      <c r="S1432">
        <f t="shared" si="246"/>
        <v>0</v>
      </c>
      <c r="T1432">
        <f t="shared" si="247"/>
        <v>34.299999999999997</v>
      </c>
      <c r="U1432">
        <f t="shared" si="248"/>
        <v>9.5277777777777768</v>
      </c>
      <c r="W1432">
        <f t="shared" si="249"/>
        <v>-96.249999999999417</v>
      </c>
      <c r="X1432">
        <f t="shared" si="250"/>
        <v>135.9666</v>
      </c>
      <c r="Y1432">
        <f t="shared" si="251"/>
        <v>49.118196302879859</v>
      </c>
      <c r="Z1432">
        <f>Table1[[#This Row],[Accel (N)]]+Table1[[#This Row],[RR (N)]]+Table1[[#This Row],[Aero Drag (N)]]</f>
        <v>88.834796302880449</v>
      </c>
      <c r="AA1432">
        <f>Table1[[#This Row],[Total (N)]]*((E1432/3.6)/1000)</f>
        <v>0.84639819810799977</v>
      </c>
      <c r="AB1432">
        <f>Table1[[#This Row],[Power (kW)]]*1000</f>
        <v>846.39819810799975</v>
      </c>
      <c r="AC1432">
        <f>(Table1[[#This Row],[Power (kW)]]*1000)*D1432</f>
        <v>340252.07563941588</v>
      </c>
      <c r="AD1432" s="25">
        <f t="shared" si="252"/>
        <v>0</v>
      </c>
      <c r="AE1432" s="25">
        <f t="shared" si="253"/>
        <v>846.39819810799975</v>
      </c>
      <c r="AF1432" s="25">
        <f>SUM($AD$8:AD1432)</f>
        <v>1345138.2754226131</v>
      </c>
      <c r="AG1432" s="25">
        <f>SUM($AE$8:AE1432)</f>
        <v>5772011.0787823806</v>
      </c>
      <c r="AH1432" s="25"/>
      <c r="AI1432" s="39">
        <f>SUM($AD$1031:AD1432)</f>
        <v>388192.35112305341</v>
      </c>
      <c r="AJ1432" s="39">
        <f>SUM($AE$1031:AE1432)</f>
        <v>3031005.8524887692</v>
      </c>
      <c r="AK1432" s="39">
        <f t="shared" si="254"/>
        <v>271734.64578613738</v>
      </c>
    </row>
    <row r="1433" spans="2:37" x14ac:dyDescent="0.3">
      <c r="B1433" s="6" t="s">
        <v>53</v>
      </c>
      <c r="C1433" s="6">
        <v>1425</v>
      </c>
      <c r="D1433" s="6">
        <v>403</v>
      </c>
      <c r="E1433" s="12">
        <v>34.6</v>
      </c>
      <c r="F1433" s="17">
        <f t="shared" si="255"/>
        <v>0.27777777777777779</v>
      </c>
      <c r="G1433" s="17">
        <f t="shared" si="256"/>
        <v>1</v>
      </c>
      <c r="S1433">
        <f t="shared" si="246"/>
        <v>0</v>
      </c>
      <c r="T1433">
        <f t="shared" si="247"/>
        <v>34.6</v>
      </c>
      <c r="U1433">
        <f t="shared" si="248"/>
        <v>9.6111111111111107</v>
      </c>
      <c r="W1433">
        <f t="shared" si="249"/>
        <v>275</v>
      </c>
      <c r="X1433">
        <f t="shared" si="250"/>
        <v>135.9666</v>
      </c>
      <c r="Y1433">
        <f t="shared" si="251"/>
        <v>49.981164213852786</v>
      </c>
      <c r="Z1433">
        <f>Table1[[#This Row],[Accel (N)]]+Table1[[#This Row],[RR (N)]]+Table1[[#This Row],[Aero Drag (N)]]</f>
        <v>460.94776421385274</v>
      </c>
      <c r="AA1433">
        <f>Table1[[#This Row],[Total (N)]]*((E1433/3.6)/1000)</f>
        <v>4.4302201782775841</v>
      </c>
      <c r="AB1433">
        <f>Table1[[#This Row],[Power (kW)]]*1000</f>
        <v>4430.2201782775837</v>
      </c>
      <c r="AC1433">
        <f>(Table1[[#This Row],[Power (kW)]]*1000)*D1433</f>
        <v>1785378.7318458662</v>
      </c>
      <c r="AD1433" s="25">
        <f t="shared" si="252"/>
        <v>0</v>
      </c>
      <c r="AE1433" s="25">
        <f t="shared" si="253"/>
        <v>4430.2201782775837</v>
      </c>
      <c r="AF1433" s="25">
        <f>SUM($AD$8:AD1433)</f>
        <v>1345138.2754226131</v>
      </c>
      <c r="AG1433" s="25">
        <f>SUM($AE$8:AE1433)</f>
        <v>5776441.2989606578</v>
      </c>
      <c r="AH1433" s="25"/>
      <c r="AI1433" s="39">
        <f>SUM($AD$1031:AD1433)</f>
        <v>388192.35112305341</v>
      </c>
      <c r="AJ1433" s="39">
        <f>SUM($AE$1031:AE1433)</f>
        <v>3035436.0726670469</v>
      </c>
      <c r="AK1433" s="39">
        <f t="shared" si="254"/>
        <v>271734.64578613738</v>
      </c>
    </row>
    <row r="1434" spans="2:37" x14ac:dyDescent="0.3">
      <c r="B1434" s="6" t="s">
        <v>53</v>
      </c>
      <c r="C1434" s="6">
        <v>1426</v>
      </c>
      <c r="D1434" s="6">
        <v>404</v>
      </c>
      <c r="E1434" s="12">
        <v>36.299999999999997</v>
      </c>
      <c r="F1434" s="17">
        <f t="shared" si="255"/>
        <v>0.68055555555555536</v>
      </c>
      <c r="G1434" s="17">
        <f t="shared" si="256"/>
        <v>2.4499999999999993</v>
      </c>
      <c r="S1434">
        <f t="shared" si="246"/>
        <v>0</v>
      </c>
      <c r="T1434">
        <f t="shared" si="247"/>
        <v>36.299999999999997</v>
      </c>
      <c r="U1434">
        <f t="shared" si="248"/>
        <v>10.083333333333332</v>
      </c>
      <c r="W1434">
        <f t="shared" si="249"/>
        <v>673.74999999999977</v>
      </c>
      <c r="X1434">
        <f t="shared" si="250"/>
        <v>135.9666</v>
      </c>
      <c r="Y1434">
        <f t="shared" si="251"/>
        <v>55.013264954518746</v>
      </c>
      <c r="Z1434">
        <f>Table1[[#This Row],[Accel (N)]]+Table1[[#This Row],[RR (N)]]+Table1[[#This Row],[Aero Drag (N)]]</f>
        <v>864.72986495451846</v>
      </c>
      <c r="AA1434">
        <f>Table1[[#This Row],[Total (N)]]*((E1434/3.6)/1000)</f>
        <v>8.7193594716247258</v>
      </c>
      <c r="AB1434">
        <f>Table1[[#This Row],[Power (kW)]]*1000</f>
        <v>8719.3594716247262</v>
      </c>
      <c r="AC1434">
        <f>(Table1[[#This Row],[Power (kW)]]*1000)*D1434</f>
        <v>3522621.2265363894</v>
      </c>
      <c r="AD1434" s="25">
        <f t="shared" si="252"/>
        <v>0</v>
      </c>
      <c r="AE1434" s="25">
        <f t="shared" si="253"/>
        <v>8719.3594716247262</v>
      </c>
      <c r="AF1434" s="25">
        <f>SUM($AD$8:AD1434)</f>
        <v>1345138.2754226131</v>
      </c>
      <c r="AG1434" s="25">
        <f>SUM($AE$8:AE1434)</f>
        <v>5785160.6584322825</v>
      </c>
      <c r="AH1434" s="25"/>
      <c r="AI1434" s="39">
        <f>SUM($AD$1031:AD1434)</f>
        <v>388192.35112305341</v>
      </c>
      <c r="AJ1434" s="39">
        <f>SUM($AE$1031:AE1434)</f>
        <v>3044155.4321386716</v>
      </c>
      <c r="AK1434" s="39">
        <f t="shared" si="254"/>
        <v>271734.64578613738</v>
      </c>
    </row>
    <row r="1435" spans="2:37" x14ac:dyDescent="0.3">
      <c r="B1435" s="6" t="s">
        <v>53</v>
      </c>
      <c r="C1435" s="6">
        <v>1427</v>
      </c>
      <c r="D1435" s="6">
        <v>405</v>
      </c>
      <c r="E1435" s="12">
        <v>39.5</v>
      </c>
      <c r="F1435" s="17">
        <f t="shared" si="255"/>
        <v>0.76388888888888884</v>
      </c>
      <c r="G1435" s="17">
        <f t="shared" si="256"/>
        <v>2.75</v>
      </c>
      <c r="S1435">
        <f t="shared" si="246"/>
        <v>0</v>
      </c>
      <c r="T1435">
        <f t="shared" si="247"/>
        <v>39.5</v>
      </c>
      <c r="U1435">
        <f t="shared" si="248"/>
        <v>10.972222222222221</v>
      </c>
      <c r="W1435">
        <f t="shared" si="249"/>
        <v>756.25</v>
      </c>
      <c r="X1435">
        <f t="shared" si="250"/>
        <v>135.9666</v>
      </c>
      <c r="Y1435">
        <f t="shared" si="251"/>
        <v>65.140091102829857</v>
      </c>
      <c r="Z1435">
        <f>Table1[[#This Row],[Accel (N)]]+Table1[[#This Row],[RR (N)]]+Table1[[#This Row],[Aero Drag (N)]]</f>
        <v>957.35669110282981</v>
      </c>
      <c r="AA1435">
        <f>Table1[[#This Row],[Total (N)]]*((E1435/3.6)/1000)</f>
        <v>10.504330360711604</v>
      </c>
      <c r="AB1435">
        <f>Table1[[#This Row],[Power (kW)]]*1000</f>
        <v>10504.330360711605</v>
      </c>
      <c r="AC1435">
        <f>(Table1[[#This Row],[Power (kW)]]*1000)*D1435</f>
        <v>4254253.7960882001</v>
      </c>
      <c r="AD1435" s="25">
        <f t="shared" si="252"/>
        <v>0</v>
      </c>
      <c r="AE1435" s="25">
        <f t="shared" si="253"/>
        <v>10504.330360711605</v>
      </c>
      <c r="AF1435" s="25">
        <f>SUM($AD$8:AD1435)</f>
        <v>1345138.2754226131</v>
      </c>
      <c r="AG1435" s="25">
        <f>SUM($AE$8:AE1435)</f>
        <v>5795664.9887929941</v>
      </c>
      <c r="AH1435" s="25"/>
      <c r="AI1435" s="39">
        <f>SUM($AD$1031:AD1435)</f>
        <v>388192.35112305341</v>
      </c>
      <c r="AJ1435" s="39">
        <f>SUM($AE$1031:AE1435)</f>
        <v>3054659.7624993832</v>
      </c>
      <c r="AK1435" s="39">
        <f t="shared" si="254"/>
        <v>271734.64578613738</v>
      </c>
    </row>
    <row r="1436" spans="2:37" x14ac:dyDescent="0.3">
      <c r="B1436" s="6" t="s">
        <v>53</v>
      </c>
      <c r="C1436" s="6">
        <v>1428</v>
      </c>
      <c r="D1436" s="6">
        <v>406</v>
      </c>
      <c r="E1436" s="12">
        <v>41.8</v>
      </c>
      <c r="F1436" s="17">
        <f t="shared" si="255"/>
        <v>0.41666666666666663</v>
      </c>
      <c r="G1436" s="17">
        <f t="shared" si="256"/>
        <v>1.5</v>
      </c>
      <c r="S1436">
        <f t="shared" si="246"/>
        <v>0</v>
      </c>
      <c r="T1436">
        <f t="shared" si="247"/>
        <v>41.8</v>
      </c>
      <c r="U1436">
        <f t="shared" si="248"/>
        <v>11.611111111111111</v>
      </c>
      <c r="W1436">
        <f t="shared" si="249"/>
        <v>412.49999999999994</v>
      </c>
      <c r="X1436">
        <f t="shared" si="250"/>
        <v>135.9666</v>
      </c>
      <c r="Y1436">
        <f t="shared" si="251"/>
        <v>72.946882088452782</v>
      </c>
      <c r="Z1436">
        <f>Table1[[#This Row],[Accel (N)]]+Table1[[#This Row],[RR (N)]]+Table1[[#This Row],[Aero Drag (N)]]</f>
        <v>621.41348208845272</v>
      </c>
      <c r="AA1436">
        <f>Table1[[#This Row],[Total (N)]]*((E1436/3.6)/1000)</f>
        <v>7.2153009864714779</v>
      </c>
      <c r="AB1436">
        <f>Table1[[#This Row],[Power (kW)]]*1000</f>
        <v>7215.3009864714777</v>
      </c>
      <c r="AC1436">
        <f>(Table1[[#This Row],[Power (kW)]]*1000)*D1436</f>
        <v>2929412.2005074201</v>
      </c>
      <c r="AD1436" s="25">
        <f t="shared" si="252"/>
        <v>0</v>
      </c>
      <c r="AE1436" s="25">
        <f t="shared" si="253"/>
        <v>7215.3009864714777</v>
      </c>
      <c r="AF1436" s="25">
        <f>SUM($AD$8:AD1436)</f>
        <v>1345138.2754226131</v>
      </c>
      <c r="AG1436" s="25">
        <f>SUM($AE$8:AE1436)</f>
        <v>5802880.2897794656</v>
      </c>
      <c r="AH1436" s="25"/>
      <c r="AI1436" s="39">
        <f>SUM($AD$1031:AD1436)</f>
        <v>388192.35112305341</v>
      </c>
      <c r="AJ1436" s="39">
        <f>SUM($AE$1031:AE1436)</f>
        <v>3061875.0634858548</v>
      </c>
      <c r="AK1436" s="39">
        <f t="shared" si="254"/>
        <v>271734.64578613738</v>
      </c>
    </row>
    <row r="1437" spans="2:37" x14ac:dyDescent="0.3">
      <c r="B1437" s="6" t="s">
        <v>53</v>
      </c>
      <c r="C1437" s="6">
        <v>1429</v>
      </c>
      <c r="D1437" s="6">
        <v>407</v>
      </c>
      <c r="E1437" s="12">
        <v>42.5</v>
      </c>
      <c r="F1437" s="17">
        <f t="shared" si="255"/>
        <v>1.3888888888889086E-2</v>
      </c>
      <c r="G1437" s="17">
        <f t="shared" si="256"/>
        <v>5.0000000000000711E-2</v>
      </c>
      <c r="S1437">
        <f t="shared" si="246"/>
        <v>0</v>
      </c>
      <c r="T1437">
        <f t="shared" si="247"/>
        <v>42.5</v>
      </c>
      <c r="U1437">
        <f t="shared" si="248"/>
        <v>11.805555555555555</v>
      </c>
      <c r="W1437">
        <f t="shared" si="249"/>
        <v>13.750000000000195</v>
      </c>
      <c r="X1437">
        <f t="shared" si="250"/>
        <v>135.9666</v>
      </c>
      <c r="Y1437">
        <f t="shared" si="251"/>
        <v>75.410536487413196</v>
      </c>
      <c r="Z1437">
        <f>Table1[[#This Row],[Accel (N)]]+Table1[[#This Row],[RR (N)]]+Table1[[#This Row],[Aero Drag (N)]]</f>
        <v>225.1271364874134</v>
      </c>
      <c r="AA1437">
        <f>Table1[[#This Row],[Total (N)]]*((E1437/3.6)/1000)</f>
        <v>2.6577509168652971</v>
      </c>
      <c r="AB1437">
        <f>Table1[[#This Row],[Power (kW)]]*1000</f>
        <v>2657.7509168652969</v>
      </c>
      <c r="AC1437">
        <f>(Table1[[#This Row],[Power (kW)]]*1000)*D1437</f>
        <v>1081704.6231641758</v>
      </c>
      <c r="AD1437" s="25">
        <f t="shared" si="252"/>
        <v>0</v>
      </c>
      <c r="AE1437" s="25">
        <f t="shared" si="253"/>
        <v>2657.7509168652969</v>
      </c>
      <c r="AF1437" s="25">
        <f>SUM($AD$8:AD1437)</f>
        <v>1345138.2754226131</v>
      </c>
      <c r="AG1437" s="25">
        <f>SUM($AE$8:AE1437)</f>
        <v>5805538.0406963313</v>
      </c>
      <c r="AH1437" s="25"/>
      <c r="AI1437" s="39">
        <f>SUM($AD$1031:AD1437)</f>
        <v>388192.35112305341</v>
      </c>
      <c r="AJ1437" s="39">
        <f>SUM($AE$1031:AE1437)</f>
        <v>3064532.81440272</v>
      </c>
      <c r="AK1437" s="39">
        <f t="shared" si="254"/>
        <v>271734.64578613738</v>
      </c>
    </row>
    <row r="1438" spans="2:37" x14ac:dyDescent="0.3">
      <c r="B1438" s="6" t="s">
        <v>53</v>
      </c>
      <c r="C1438" s="6">
        <v>1430</v>
      </c>
      <c r="D1438" s="6">
        <v>408</v>
      </c>
      <c r="E1438" s="12">
        <v>41.9</v>
      </c>
      <c r="F1438" s="17">
        <f t="shared" si="255"/>
        <v>-0.33333333333333315</v>
      </c>
      <c r="G1438" s="17">
        <f t="shared" si="256"/>
        <v>-1.1999999999999993</v>
      </c>
      <c r="S1438">
        <f t="shared" si="246"/>
        <v>0</v>
      </c>
      <c r="T1438">
        <f t="shared" si="247"/>
        <v>41.9</v>
      </c>
      <c r="U1438">
        <f t="shared" si="248"/>
        <v>11.638888888888888</v>
      </c>
      <c r="W1438">
        <f t="shared" si="249"/>
        <v>-329.99999999999983</v>
      </c>
      <c r="X1438">
        <f t="shared" si="250"/>
        <v>135.9666</v>
      </c>
      <c r="Y1438">
        <f t="shared" si="251"/>
        <v>73.296327730196523</v>
      </c>
      <c r="Z1438">
        <f>Table1[[#This Row],[Accel (N)]]+Table1[[#This Row],[RR (N)]]+Table1[[#This Row],[Aero Drag (N)]]</f>
        <v>-120.73707226980331</v>
      </c>
      <c r="AA1438">
        <f>Table1[[#This Row],[Total (N)]]*((E1438/3.6)/1000)</f>
        <v>-1.4052453689179885</v>
      </c>
      <c r="AB1438">
        <f>Table1[[#This Row],[Power (kW)]]*1000</f>
        <v>-1405.2453689179883</v>
      </c>
      <c r="AC1438">
        <f>(Table1[[#This Row],[Power (kW)]]*1000)*D1438</f>
        <v>-573340.11051853921</v>
      </c>
      <c r="AD1438" s="25">
        <f t="shared" si="252"/>
        <v>1405.2453689179883</v>
      </c>
      <c r="AE1438" s="25">
        <f t="shared" si="253"/>
        <v>0</v>
      </c>
      <c r="AF1438" s="25">
        <f>SUM($AD$8:AD1438)</f>
        <v>1346543.5207915311</v>
      </c>
      <c r="AG1438" s="25">
        <f>SUM($AE$8:AE1438)</f>
        <v>5805538.0406963313</v>
      </c>
      <c r="AH1438" s="25"/>
      <c r="AI1438" s="39">
        <f>SUM($AD$1031:AD1438)</f>
        <v>389597.5964919714</v>
      </c>
      <c r="AJ1438" s="39">
        <f>SUM($AE$1031:AE1438)</f>
        <v>3064532.81440272</v>
      </c>
      <c r="AK1438" s="39">
        <f t="shared" si="254"/>
        <v>272718.31754437997</v>
      </c>
    </row>
    <row r="1439" spans="2:37" x14ac:dyDescent="0.3">
      <c r="B1439" s="6" t="s">
        <v>53</v>
      </c>
      <c r="C1439" s="6">
        <v>1431</v>
      </c>
      <c r="D1439" s="6">
        <v>409</v>
      </c>
      <c r="E1439" s="12">
        <v>40.1</v>
      </c>
      <c r="F1439" s="17">
        <f t="shared" si="255"/>
        <v>-0.73611111111111072</v>
      </c>
      <c r="G1439" s="17">
        <f t="shared" si="256"/>
        <v>-2.6499999999999986</v>
      </c>
      <c r="S1439">
        <f t="shared" si="246"/>
        <v>0</v>
      </c>
      <c r="T1439">
        <f t="shared" si="247"/>
        <v>40.1</v>
      </c>
      <c r="U1439">
        <f t="shared" si="248"/>
        <v>11.138888888888889</v>
      </c>
      <c r="W1439">
        <f t="shared" si="249"/>
        <v>-728.74999999999966</v>
      </c>
      <c r="X1439">
        <f t="shared" si="250"/>
        <v>135.9666</v>
      </c>
      <c r="Y1439">
        <f t="shared" si="251"/>
        <v>67.134060499446548</v>
      </c>
      <c r="Z1439">
        <f>Table1[[#This Row],[Accel (N)]]+Table1[[#This Row],[RR (N)]]+Table1[[#This Row],[Aero Drag (N)]]</f>
        <v>-525.6493395005532</v>
      </c>
      <c r="AA1439">
        <f>Table1[[#This Row],[Total (N)]]*((E1439/3.6)/1000)</f>
        <v>-5.8551495872144956</v>
      </c>
      <c r="AB1439">
        <f>Table1[[#This Row],[Power (kW)]]*1000</f>
        <v>-5855.149587214496</v>
      </c>
      <c r="AC1439">
        <f>(Table1[[#This Row],[Power (kW)]]*1000)*D1439</f>
        <v>-2394756.181170729</v>
      </c>
      <c r="AD1439" s="25">
        <f t="shared" si="252"/>
        <v>5855.149587214496</v>
      </c>
      <c r="AE1439" s="25">
        <f t="shared" si="253"/>
        <v>0</v>
      </c>
      <c r="AF1439" s="25">
        <f>SUM($AD$8:AD1439)</f>
        <v>1352398.6703787455</v>
      </c>
      <c r="AG1439" s="25">
        <f>SUM($AE$8:AE1439)</f>
        <v>5805538.0406963313</v>
      </c>
      <c r="AH1439" s="25"/>
      <c r="AI1439" s="39">
        <f>SUM($AD$1031:AD1439)</f>
        <v>395452.74607918592</v>
      </c>
      <c r="AJ1439" s="39">
        <f>SUM($AE$1031:AE1439)</f>
        <v>3064532.81440272</v>
      </c>
      <c r="AK1439" s="39">
        <f t="shared" si="254"/>
        <v>276816.92225543014</v>
      </c>
    </row>
    <row r="1440" spans="2:37" x14ac:dyDescent="0.3">
      <c r="B1440" s="6" t="s">
        <v>53</v>
      </c>
      <c r="C1440" s="6">
        <v>1432</v>
      </c>
      <c r="D1440" s="6">
        <v>410</v>
      </c>
      <c r="E1440" s="12">
        <v>36.6</v>
      </c>
      <c r="F1440" s="17">
        <f t="shared" si="255"/>
        <v>-1.2222222222222223</v>
      </c>
      <c r="G1440" s="17">
        <f t="shared" si="256"/>
        <v>-4.4000000000000004</v>
      </c>
      <c r="S1440">
        <f t="shared" si="246"/>
        <v>0</v>
      </c>
      <c r="T1440">
        <f t="shared" si="247"/>
        <v>36.6</v>
      </c>
      <c r="U1440">
        <f t="shared" si="248"/>
        <v>10.166666666666666</v>
      </c>
      <c r="W1440">
        <f t="shared" si="249"/>
        <v>-1210</v>
      </c>
      <c r="X1440">
        <f t="shared" si="250"/>
        <v>135.9666</v>
      </c>
      <c r="Y1440">
        <f t="shared" si="251"/>
        <v>55.926332599075003</v>
      </c>
      <c r="Z1440">
        <f>Table1[[#This Row],[Accel (N)]]+Table1[[#This Row],[RR (N)]]+Table1[[#This Row],[Aero Drag (N)]]</f>
        <v>-1018.1070674009251</v>
      </c>
      <c r="AA1440">
        <f>Table1[[#This Row],[Total (N)]]*((E1440/3.6)/1000)</f>
        <v>-10.350755185242738</v>
      </c>
      <c r="AB1440">
        <f>Table1[[#This Row],[Power (kW)]]*1000</f>
        <v>-10350.755185242739</v>
      </c>
      <c r="AC1440">
        <f>(Table1[[#This Row],[Power (kW)]]*1000)*D1440</f>
        <v>-4243809.6259495225</v>
      </c>
      <c r="AD1440" s="25">
        <f t="shared" si="252"/>
        <v>10350.755185242739</v>
      </c>
      <c r="AE1440" s="25">
        <f t="shared" si="253"/>
        <v>0</v>
      </c>
      <c r="AF1440" s="25">
        <f>SUM($AD$8:AD1440)</f>
        <v>1362749.4255639883</v>
      </c>
      <c r="AG1440" s="25">
        <f>SUM($AE$8:AE1440)</f>
        <v>5805538.0406963313</v>
      </c>
      <c r="AH1440" s="25"/>
      <c r="AI1440" s="39">
        <f>SUM($AD$1031:AD1440)</f>
        <v>405803.50126442866</v>
      </c>
      <c r="AJ1440" s="39">
        <f>SUM($AE$1031:AE1440)</f>
        <v>3064532.81440272</v>
      </c>
      <c r="AK1440" s="39">
        <f t="shared" si="254"/>
        <v>284062.45088510006</v>
      </c>
    </row>
    <row r="1441" spans="2:37" x14ac:dyDescent="0.3">
      <c r="B1441" s="6" t="s">
        <v>53</v>
      </c>
      <c r="C1441" s="6">
        <v>1433</v>
      </c>
      <c r="D1441" s="6">
        <v>411</v>
      </c>
      <c r="E1441" s="12">
        <v>31.3</v>
      </c>
      <c r="F1441" s="17">
        <f t="shared" si="255"/>
        <v>-1.4722222222222223</v>
      </c>
      <c r="G1441" s="17">
        <f t="shared" si="256"/>
        <v>-5.3000000000000007</v>
      </c>
      <c r="S1441">
        <f t="shared" si="246"/>
        <v>0</v>
      </c>
      <c r="T1441">
        <f t="shared" si="247"/>
        <v>31.3</v>
      </c>
      <c r="U1441">
        <f t="shared" si="248"/>
        <v>8.6944444444444446</v>
      </c>
      <c r="W1441">
        <f t="shared" si="249"/>
        <v>-1457.5</v>
      </c>
      <c r="X1441">
        <f t="shared" si="250"/>
        <v>135.9666</v>
      </c>
      <c r="Y1441">
        <f t="shared" si="251"/>
        <v>40.901839995213209</v>
      </c>
      <c r="Z1441">
        <f>Table1[[#This Row],[Accel (N)]]+Table1[[#This Row],[RR (N)]]+Table1[[#This Row],[Aero Drag (N)]]</f>
        <v>-1280.6315600047869</v>
      </c>
      <c r="AA1441">
        <f>Table1[[#This Row],[Total (N)]]*((E1441/3.6)/1000)</f>
        <v>-11.134379952263842</v>
      </c>
      <c r="AB1441">
        <f>Table1[[#This Row],[Power (kW)]]*1000</f>
        <v>-11134.379952263842</v>
      </c>
      <c r="AC1441">
        <f>(Table1[[#This Row],[Power (kW)]]*1000)*D1441</f>
        <v>-4576230.1603804389</v>
      </c>
      <c r="AD1441" s="25">
        <f t="shared" si="252"/>
        <v>11134.379952263842</v>
      </c>
      <c r="AE1441" s="25">
        <f t="shared" si="253"/>
        <v>0</v>
      </c>
      <c r="AF1441" s="25">
        <f>SUM($AD$8:AD1441)</f>
        <v>1373883.8055162521</v>
      </c>
      <c r="AG1441" s="25">
        <f>SUM($AE$8:AE1441)</f>
        <v>5805538.0406963313</v>
      </c>
      <c r="AH1441" s="25"/>
      <c r="AI1441" s="39">
        <f>SUM($AD$1031:AD1441)</f>
        <v>416937.88121669251</v>
      </c>
      <c r="AJ1441" s="39">
        <f>SUM($AE$1031:AE1441)</f>
        <v>3064532.81440272</v>
      </c>
      <c r="AK1441" s="39">
        <f t="shared" si="254"/>
        <v>291856.51685168472</v>
      </c>
    </row>
    <row r="1442" spans="2:37" x14ac:dyDescent="0.3">
      <c r="B1442" s="6" t="s">
        <v>53</v>
      </c>
      <c r="C1442" s="6">
        <v>1434</v>
      </c>
      <c r="D1442" s="6">
        <v>412</v>
      </c>
      <c r="E1442" s="12">
        <v>26</v>
      </c>
      <c r="F1442" s="17">
        <f t="shared" si="255"/>
        <v>-1.4861111111111109</v>
      </c>
      <c r="G1442" s="17">
        <f t="shared" si="256"/>
        <v>-5.35</v>
      </c>
      <c r="S1442">
        <f t="shared" si="246"/>
        <v>0</v>
      </c>
      <c r="T1442">
        <f t="shared" si="247"/>
        <v>26</v>
      </c>
      <c r="U1442">
        <f t="shared" si="248"/>
        <v>7.2222222222222223</v>
      </c>
      <c r="W1442">
        <f t="shared" si="249"/>
        <v>-1471.2499999999998</v>
      </c>
      <c r="X1442">
        <f t="shared" si="250"/>
        <v>135.9666</v>
      </c>
      <c r="Y1442">
        <f t="shared" si="251"/>
        <v>28.222849918611114</v>
      </c>
      <c r="Z1442">
        <f>Table1[[#This Row],[Accel (N)]]+Table1[[#This Row],[RR (N)]]+Table1[[#This Row],[Aero Drag (N)]]</f>
        <v>-1307.0605500813888</v>
      </c>
      <c r="AA1442">
        <f>Table1[[#This Row],[Total (N)]]*((E1442/3.6)/1000)</f>
        <v>-9.4398817505878068</v>
      </c>
      <c r="AB1442">
        <f>Table1[[#This Row],[Power (kW)]]*1000</f>
        <v>-9439.8817505878069</v>
      </c>
      <c r="AC1442">
        <f>(Table1[[#This Row],[Power (kW)]]*1000)*D1442</f>
        <v>-3889231.2812421764</v>
      </c>
      <c r="AD1442" s="25">
        <f t="shared" si="252"/>
        <v>9439.8817505878069</v>
      </c>
      <c r="AE1442" s="25">
        <f t="shared" si="253"/>
        <v>0</v>
      </c>
      <c r="AF1442" s="25">
        <f>SUM($AD$8:AD1442)</f>
        <v>1383323.6872668399</v>
      </c>
      <c r="AG1442" s="25">
        <f>SUM($AE$8:AE1442)</f>
        <v>5805538.0406963313</v>
      </c>
      <c r="AH1442" s="25"/>
      <c r="AI1442" s="39">
        <f>SUM($AD$1031:AD1442)</f>
        <v>426377.76296728029</v>
      </c>
      <c r="AJ1442" s="39">
        <f>SUM($AE$1031:AE1442)</f>
        <v>3064532.81440272</v>
      </c>
      <c r="AK1442" s="39">
        <f t="shared" si="254"/>
        <v>298464.43407709617</v>
      </c>
    </row>
    <row r="1443" spans="2:37" x14ac:dyDescent="0.3">
      <c r="B1443" s="6" t="s">
        <v>53</v>
      </c>
      <c r="C1443" s="6">
        <v>1435</v>
      </c>
      <c r="D1443" s="6">
        <v>413</v>
      </c>
      <c r="E1443" s="12">
        <v>20.6</v>
      </c>
      <c r="F1443" s="17">
        <f t="shared" si="255"/>
        <v>-0.95833333333333315</v>
      </c>
      <c r="G1443" s="17">
        <f t="shared" si="256"/>
        <v>-3.4499999999999993</v>
      </c>
      <c r="S1443">
        <f t="shared" si="246"/>
        <v>0</v>
      </c>
      <c r="T1443">
        <f t="shared" si="247"/>
        <v>20.6</v>
      </c>
      <c r="U1443">
        <f t="shared" si="248"/>
        <v>5.7222222222222223</v>
      </c>
      <c r="W1443">
        <f t="shared" si="249"/>
        <v>-948.74999999999977</v>
      </c>
      <c r="X1443">
        <f t="shared" si="250"/>
        <v>135.9666</v>
      </c>
      <c r="Y1443">
        <f t="shared" si="251"/>
        <v>17.716935786186117</v>
      </c>
      <c r="Z1443">
        <f>Table1[[#This Row],[Accel (N)]]+Table1[[#This Row],[RR (N)]]+Table1[[#This Row],[Aero Drag (N)]]</f>
        <v>-795.06646421381367</v>
      </c>
      <c r="AA1443">
        <f>Table1[[#This Row],[Total (N)]]*((E1443/3.6)/1000)</f>
        <v>-4.5495469896679337</v>
      </c>
      <c r="AB1443">
        <f>Table1[[#This Row],[Power (kW)]]*1000</f>
        <v>-4549.5469896679333</v>
      </c>
      <c r="AC1443">
        <f>(Table1[[#This Row],[Power (kW)]]*1000)*D1443</f>
        <v>-1878962.9067328565</v>
      </c>
      <c r="AD1443" s="25">
        <f t="shared" si="252"/>
        <v>4549.5469896679333</v>
      </c>
      <c r="AE1443" s="25">
        <f t="shared" si="253"/>
        <v>0</v>
      </c>
      <c r="AF1443" s="25">
        <f>SUM($AD$8:AD1443)</f>
        <v>1387873.2342565078</v>
      </c>
      <c r="AG1443" s="25">
        <f>SUM($AE$8:AE1443)</f>
        <v>5805538.0406963313</v>
      </c>
      <c r="AH1443" s="25"/>
      <c r="AI1443" s="39">
        <f>SUM($AD$1031:AD1443)</f>
        <v>430927.30995694821</v>
      </c>
      <c r="AJ1443" s="39">
        <f>SUM($AE$1031:AE1443)</f>
        <v>3064532.81440272</v>
      </c>
      <c r="AK1443" s="39">
        <f t="shared" si="254"/>
        <v>301649.11696986371</v>
      </c>
    </row>
    <row r="1444" spans="2:37" x14ac:dyDescent="0.3">
      <c r="B1444" s="6" t="s">
        <v>53</v>
      </c>
      <c r="C1444" s="6">
        <v>1436</v>
      </c>
      <c r="D1444" s="6">
        <v>414</v>
      </c>
      <c r="E1444" s="12">
        <v>19.100000000000001</v>
      </c>
      <c r="F1444" s="17">
        <f t="shared" si="255"/>
        <v>-0.12500000000000031</v>
      </c>
      <c r="G1444" s="17">
        <f t="shared" si="256"/>
        <v>-0.45000000000000107</v>
      </c>
      <c r="S1444">
        <f t="shared" si="246"/>
        <v>0</v>
      </c>
      <c r="T1444">
        <f t="shared" si="247"/>
        <v>19.100000000000001</v>
      </c>
      <c r="U1444">
        <f t="shared" si="248"/>
        <v>5.3055555555555562</v>
      </c>
      <c r="W1444">
        <f t="shared" si="249"/>
        <v>-123.7500000000003</v>
      </c>
      <c r="X1444">
        <f t="shared" si="250"/>
        <v>135.9666</v>
      </c>
      <c r="Y1444">
        <f t="shared" si="251"/>
        <v>15.230736507113201</v>
      </c>
      <c r="Z1444">
        <f>Table1[[#This Row],[Accel (N)]]+Table1[[#This Row],[RR (N)]]+Table1[[#This Row],[Aero Drag (N)]]</f>
        <v>27.447336507112901</v>
      </c>
      <c r="AA1444">
        <f>Table1[[#This Row],[Total (N)]]*((E1444/3.6)/1000)</f>
        <v>0.1456233686905157</v>
      </c>
      <c r="AB1444">
        <f>Table1[[#This Row],[Power (kW)]]*1000</f>
        <v>145.62336869051569</v>
      </c>
      <c r="AC1444">
        <f>(Table1[[#This Row],[Power (kW)]]*1000)*D1444</f>
        <v>60288.074637873498</v>
      </c>
      <c r="AD1444" s="25">
        <f t="shared" si="252"/>
        <v>0</v>
      </c>
      <c r="AE1444" s="25">
        <f t="shared" si="253"/>
        <v>145.62336869051569</v>
      </c>
      <c r="AF1444" s="25">
        <f>SUM($AD$8:AD1444)</f>
        <v>1387873.2342565078</v>
      </c>
      <c r="AG1444" s="25">
        <f>SUM($AE$8:AE1444)</f>
        <v>5805683.664065022</v>
      </c>
      <c r="AH1444" s="25"/>
      <c r="AI1444" s="39">
        <f>SUM($AD$1031:AD1444)</f>
        <v>430927.30995694821</v>
      </c>
      <c r="AJ1444" s="39">
        <f>SUM($AE$1031:AE1444)</f>
        <v>3064678.4377714107</v>
      </c>
      <c r="AK1444" s="39">
        <f t="shared" si="254"/>
        <v>301649.11696986371</v>
      </c>
    </row>
    <row r="1445" spans="2:37" x14ac:dyDescent="0.3">
      <c r="B1445" s="6" t="s">
        <v>53</v>
      </c>
      <c r="C1445" s="6">
        <v>1437</v>
      </c>
      <c r="D1445" s="6">
        <v>415</v>
      </c>
      <c r="E1445" s="12">
        <v>19.7</v>
      </c>
      <c r="F1445" s="17">
        <f t="shared" si="255"/>
        <v>0.27777777777777779</v>
      </c>
      <c r="G1445" s="17">
        <f t="shared" si="256"/>
        <v>1</v>
      </c>
      <c r="S1445">
        <f t="shared" si="246"/>
        <v>0</v>
      </c>
      <c r="T1445">
        <f t="shared" si="247"/>
        <v>19.7</v>
      </c>
      <c r="U1445">
        <f t="shared" si="248"/>
        <v>5.4722222222222223</v>
      </c>
      <c r="W1445">
        <f t="shared" si="249"/>
        <v>275</v>
      </c>
      <c r="X1445">
        <f t="shared" si="250"/>
        <v>135.9666</v>
      </c>
      <c r="Y1445">
        <f t="shared" si="251"/>
        <v>16.202671338629866</v>
      </c>
      <c r="Z1445">
        <f>Table1[[#This Row],[Accel (N)]]+Table1[[#This Row],[RR (N)]]+Table1[[#This Row],[Aero Drag (N)]]</f>
        <v>427.16927133862981</v>
      </c>
      <c r="AA1445">
        <f>Table1[[#This Row],[Total (N)]]*((E1445/3.6)/1000)</f>
        <v>2.3375651792697241</v>
      </c>
      <c r="AB1445">
        <f>Table1[[#This Row],[Power (kW)]]*1000</f>
        <v>2337.565179269724</v>
      </c>
      <c r="AC1445">
        <f>(Table1[[#This Row],[Power (kW)]]*1000)*D1445</f>
        <v>970089.5493969355</v>
      </c>
      <c r="AD1445" s="25">
        <f t="shared" si="252"/>
        <v>0</v>
      </c>
      <c r="AE1445" s="25">
        <f t="shared" si="253"/>
        <v>2337.565179269724</v>
      </c>
      <c r="AF1445" s="25">
        <f>SUM($AD$8:AD1445)</f>
        <v>1387873.2342565078</v>
      </c>
      <c r="AG1445" s="25">
        <f>SUM($AE$8:AE1445)</f>
        <v>5808021.2292442918</v>
      </c>
      <c r="AH1445" s="25"/>
      <c r="AI1445" s="39">
        <f>SUM($AD$1031:AD1445)</f>
        <v>430927.30995694821</v>
      </c>
      <c r="AJ1445" s="39">
        <f>SUM($AE$1031:AE1445)</f>
        <v>3067016.0029506804</v>
      </c>
      <c r="AK1445" s="39">
        <f t="shared" si="254"/>
        <v>301649.11696986371</v>
      </c>
    </row>
    <row r="1446" spans="2:37" x14ac:dyDescent="0.3">
      <c r="B1446" s="6" t="s">
        <v>53</v>
      </c>
      <c r="C1446" s="6">
        <v>1438</v>
      </c>
      <c r="D1446" s="6">
        <v>416</v>
      </c>
      <c r="E1446" s="12">
        <v>21.1</v>
      </c>
      <c r="F1446" s="17">
        <f t="shared" si="255"/>
        <v>0.31944444444444453</v>
      </c>
      <c r="G1446" s="17">
        <f t="shared" si="256"/>
        <v>1.1500000000000004</v>
      </c>
      <c r="S1446">
        <f t="shared" si="246"/>
        <v>0</v>
      </c>
      <c r="T1446">
        <f t="shared" si="247"/>
        <v>21.1</v>
      </c>
      <c r="U1446">
        <f t="shared" si="248"/>
        <v>5.8611111111111116</v>
      </c>
      <c r="W1446">
        <f t="shared" si="249"/>
        <v>316.25000000000011</v>
      </c>
      <c r="X1446">
        <f t="shared" si="250"/>
        <v>135.9666</v>
      </c>
      <c r="Y1446">
        <f t="shared" si="251"/>
        <v>18.587418657196533</v>
      </c>
      <c r="Z1446">
        <f>Table1[[#This Row],[Accel (N)]]+Table1[[#This Row],[RR (N)]]+Table1[[#This Row],[Aero Drag (N)]]</f>
        <v>470.80401865719659</v>
      </c>
      <c r="AA1446">
        <f>Table1[[#This Row],[Total (N)]]*((E1446/3.6)/1000)</f>
        <v>2.7594346649074577</v>
      </c>
      <c r="AB1446">
        <f>Table1[[#This Row],[Power (kW)]]*1000</f>
        <v>2759.4346649074578</v>
      </c>
      <c r="AC1446">
        <f>(Table1[[#This Row],[Power (kW)]]*1000)*D1446</f>
        <v>1147924.8206015024</v>
      </c>
      <c r="AD1446" s="25">
        <f t="shared" si="252"/>
        <v>0</v>
      </c>
      <c r="AE1446" s="25">
        <f t="shared" si="253"/>
        <v>2759.4346649074578</v>
      </c>
      <c r="AF1446" s="25">
        <f>SUM($AD$8:AD1446)</f>
        <v>1387873.2342565078</v>
      </c>
      <c r="AG1446" s="25">
        <f>SUM($AE$8:AE1446)</f>
        <v>5810780.6639091996</v>
      </c>
      <c r="AH1446" s="25"/>
      <c r="AI1446" s="39">
        <f>SUM($AD$1031:AD1446)</f>
        <v>430927.30995694821</v>
      </c>
      <c r="AJ1446" s="39">
        <f>SUM($AE$1031:AE1446)</f>
        <v>3069775.4376155878</v>
      </c>
      <c r="AK1446" s="39">
        <f t="shared" si="254"/>
        <v>301649.11696986371</v>
      </c>
    </row>
    <row r="1447" spans="2:37" x14ac:dyDescent="0.3">
      <c r="B1447" s="6" t="s">
        <v>53</v>
      </c>
      <c r="C1447" s="6">
        <v>1439</v>
      </c>
      <c r="D1447" s="6">
        <v>417</v>
      </c>
      <c r="E1447" s="12">
        <v>22</v>
      </c>
      <c r="F1447" s="17">
        <f t="shared" si="255"/>
        <v>0.1388888888888889</v>
      </c>
      <c r="G1447" s="17">
        <f t="shared" si="256"/>
        <v>0.5</v>
      </c>
      <c r="S1447">
        <f t="shared" si="246"/>
        <v>0</v>
      </c>
      <c r="T1447">
        <f t="shared" si="247"/>
        <v>22</v>
      </c>
      <c r="U1447">
        <f t="shared" si="248"/>
        <v>6.1111111111111107</v>
      </c>
      <c r="W1447">
        <f t="shared" si="249"/>
        <v>137.5</v>
      </c>
      <c r="X1447">
        <f t="shared" si="250"/>
        <v>135.9666</v>
      </c>
      <c r="Y1447">
        <f t="shared" si="251"/>
        <v>20.206892545277778</v>
      </c>
      <c r="Z1447">
        <f>Table1[[#This Row],[Accel (N)]]+Table1[[#This Row],[RR (N)]]+Table1[[#This Row],[Aero Drag (N)]]</f>
        <v>293.67349254527772</v>
      </c>
      <c r="AA1447">
        <f>Table1[[#This Row],[Total (N)]]*((E1447/3.6)/1000)</f>
        <v>1.7946713433322525</v>
      </c>
      <c r="AB1447">
        <f>Table1[[#This Row],[Power (kW)]]*1000</f>
        <v>1794.6713433322525</v>
      </c>
      <c r="AC1447">
        <f>(Table1[[#This Row],[Power (kW)]]*1000)*D1447</f>
        <v>748377.95016954932</v>
      </c>
      <c r="AD1447" s="25">
        <f t="shared" si="252"/>
        <v>0</v>
      </c>
      <c r="AE1447" s="25">
        <f t="shared" si="253"/>
        <v>1794.6713433322525</v>
      </c>
      <c r="AF1447" s="25">
        <f>SUM($AD$8:AD1447)</f>
        <v>1387873.2342565078</v>
      </c>
      <c r="AG1447" s="25">
        <f>SUM($AE$8:AE1447)</f>
        <v>5812575.3352525318</v>
      </c>
      <c r="AH1447" s="25"/>
      <c r="AI1447" s="39">
        <f>SUM($AD$1031:AD1447)</f>
        <v>430927.30995694821</v>
      </c>
      <c r="AJ1447" s="39">
        <f>SUM($AE$1031:AE1447)</f>
        <v>3071570.10895892</v>
      </c>
      <c r="AK1447" s="39">
        <f t="shared" si="254"/>
        <v>301649.11696986371</v>
      </c>
    </row>
    <row r="1448" spans="2:37" x14ac:dyDescent="0.3">
      <c r="B1448" s="6" t="s">
        <v>53</v>
      </c>
      <c r="C1448" s="6">
        <v>1440</v>
      </c>
      <c r="D1448" s="6">
        <v>418</v>
      </c>
      <c r="E1448" s="12">
        <v>22.1</v>
      </c>
      <c r="F1448" s="17">
        <f t="shared" si="255"/>
        <v>-8.3333333333333523E-2</v>
      </c>
      <c r="G1448" s="17">
        <f t="shared" si="256"/>
        <v>-0.30000000000000071</v>
      </c>
      <c r="S1448">
        <f t="shared" si="246"/>
        <v>0</v>
      </c>
      <c r="T1448">
        <f t="shared" si="247"/>
        <v>22.1</v>
      </c>
      <c r="U1448">
        <f t="shared" si="248"/>
        <v>6.1388888888888893</v>
      </c>
      <c r="W1448">
        <f t="shared" si="249"/>
        <v>-82.500000000000185</v>
      </c>
      <c r="X1448">
        <f t="shared" si="250"/>
        <v>135.9666</v>
      </c>
      <c r="Y1448">
        <f t="shared" si="251"/>
        <v>20.391009066196535</v>
      </c>
      <c r="Z1448">
        <f>Table1[[#This Row],[Accel (N)]]+Table1[[#This Row],[RR (N)]]+Table1[[#This Row],[Aero Drag (N)]]</f>
        <v>73.857609066196346</v>
      </c>
      <c r="AA1448">
        <f>Table1[[#This Row],[Total (N)]]*((E1448/3.6)/1000)</f>
        <v>0.45340365565637203</v>
      </c>
      <c r="AB1448">
        <f>Table1[[#This Row],[Power (kW)]]*1000</f>
        <v>453.40365565637205</v>
      </c>
      <c r="AC1448">
        <f>(Table1[[#This Row],[Power (kW)]]*1000)*D1448</f>
        <v>189522.72806436353</v>
      </c>
      <c r="AD1448" s="25">
        <f t="shared" si="252"/>
        <v>0</v>
      </c>
      <c r="AE1448" s="25">
        <f t="shared" si="253"/>
        <v>453.40365565637205</v>
      </c>
      <c r="AF1448" s="25">
        <f>SUM($AD$8:AD1448)</f>
        <v>1387873.2342565078</v>
      </c>
      <c r="AG1448" s="25">
        <f>SUM($AE$8:AE1448)</f>
        <v>5813028.7389081884</v>
      </c>
      <c r="AH1448" s="25"/>
      <c r="AI1448" s="39">
        <f>SUM($AD$1031:AD1448)</f>
        <v>430927.30995694821</v>
      </c>
      <c r="AJ1448" s="39">
        <f>SUM($AE$1031:AE1448)</f>
        <v>3072023.5126145761</v>
      </c>
      <c r="AK1448" s="39">
        <f t="shared" si="254"/>
        <v>301649.11696986371</v>
      </c>
    </row>
    <row r="1449" spans="2:37" x14ac:dyDescent="0.3">
      <c r="B1449" s="6" t="s">
        <v>53</v>
      </c>
      <c r="C1449" s="6">
        <v>1441</v>
      </c>
      <c r="D1449" s="6">
        <v>419</v>
      </c>
      <c r="E1449" s="12">
        <v>21.4</v>
      </c>
      <c r="F1449" s="17">
        <f t="shared" si="255"/>
        <v>-0.34722222222222221</v>
      </c>
      <c r="G1449" s="17">
        <f t="shared" si="256"/>
        <v>-1.25</v>
      </c>
      <c r="S1449">
        <f t="shared" si="246"/>
        <v>0</v>
      </c>
      <c r="T1449">
        <f t="shared" si="247"/>
        <v>21.4</v>
      </c>
      <c r="U1449">
        <f t="shared" si="248"/>
        <v>5.9444444444444438</v>
      </c>
      <c r="W1449">
        <f t="shared" si="249"/>
        <v>-343.75</v>
      </c>
      <c r="X1449">
        <f t="shared" si="250"/>
        <v>135.9666</v>
      </c>
      <c r="Y1449">
        <f t="shared" si="251"/>
        <v>19.119728326519443</v>
      </c>
      <c r="Z1449">
        <f>Table1[[#This Row],[Accel (N)]]+Table1[[#This Row],[RR (N)]]+Table1[[#This Row],[Aero Drag (N)]]</f>
        <v>-188.66367167348056</v>
      </c>
      <c r="AA1449">
        <f>Table1[[#This Row],[Total (N)]]*((E1449/3.6)/1000)</f>
        <v>-1.1215007149479121</v>
      </c>
      <c r="AB1449">
        <f>Table1[[#This Row],[Power (kW)]]*1000</f>
        <v>-1121.5007149479122</v>
      </c>
      <c r="AC1449">
        <f>(Table1[[#This Row],[Power (kW)]]*1000)*D1449</f>
        <v>-469908.79956317524</v>
      </c>
      <c r="AD1449" s="25">
        <f t="shared" si="252"/>
        <v>1121.5007149479122</v>
      </c>
      <c r="AE1449" s="25">
        <f t="shared" si="253"/>
        <v>0</v>
      </c>
      <c r="AF1449" s="25">
        <f>SUM($AD$8:AD1449)</f>
        <v>1388994.7349714558</v>
      </c>
      <c r="AG1449" s="25">
        <f>SUM($AE$8:AE1449)</f>
        <v>5813028.7389081884</v>
      </c>
      <c r="AH1449" s="25"/>
      <c r="AI1449" s="39">
        <f>SUM($AD$1031:AD1449)</f>
        <v>432048.81067189615</v>
      </c>
      <c r="AJ1449" s="39">
        <f>SUM($AE$1031:AE1449)</f>
        <v>3072023.5126145761</v>
      </c>
      <c r="AK1449" s="39">
        <f t="shared" si="254"/>
        <v>302434.16747032729</v>
      </c>
    </row>
    <row r="1450" spans="2:37" x14ac:dyDescent="0.3">
      <c r="B1450" s="6" t="s">
        <v>53</v>
      </c>
      <c r="C1450" s="6">
        <v>1442</v>
      </c>
      <c r="D1450" s="6">
        <v>420</v>
      </c>
      <c r="E1450" s="12">
        <v>19.600000000000001</v>
      </c>
      <c r="F1450" s="17">
        <f t="shared" si="255"/>
        <v>-0.43055555555555525</v>
      </c>
      <c r="G1450" s="17">
        <f t="shared" si="256"/>
        <v>-1.5499999999999989</v>
      </c>
      <c r="S1450">
        <f t="shared" si="246"/>
        <v>0</v>
      </c>
      <c r="T1450">
        <f t="shared" si="247"/>
        <v>19.600000000000001</v>
      </c>
      <c r="U1450">
        <f t="shared" si="248"/>
        <v>5.4444444444444446</v>
      </c>
      <c r="W1450">
        <f t="shared" si="249"/>
        <v>-426.24999999999972</v>
      </c>
      <c r="X1450">
        <f t="shared" si="250"/>
        <v>135.9666</v>
      </c>
      <c r="Y1450">
        <f t="shared" si="251"/>
        <v>16.038594711144448</v>
      </c>
      <c r="Z1450">
        <f>Table1[[#This Row],[Accel (N)]]+Table1[[#This Row],[RR (N)]]+Table1[[#This Row],[Aero Drag (N)]]</f>
        <v>-274.24480528885522</v>
      </c>
      <c r="AA1450">
        <f>Table1[[#This Row],[Total (N)]]*((E1450/3.6)/1000)</f>
        <v>-1.4931106065726563</v>
      </c>
      <c r="AB1450">
        <f>Table1[[#This Row],[Power (kW)]]*1000</f>
        <v>-1493.1106065726563</v>
      </c>
      <c r="AC1450">
        <f>(Table1[[#This Row],[Power (kW)]]*1000)*D1450</f>
        <v>-627106.4547605156</v>
      </c>
      <c r="AD1450" s="25">
        <f t="shared" si="252"/>
        <v>1493.1106065726563</v>
      </c>
      <c r="AE1450" s="25">
        <f t="shared" si="253"/>
        <v>0</v>
      </c>
      <c r="AF1450" s="25">
        <f>SUM($AD$8:AD1450)</f>
        <v>1390487.8455780284</v>
      </c>
      <c r="AG1450" s="25">
        <f>SUM($AE$8:AE1450)</f>
        <v>5813028.7389081884</v>
      </c>
      <c r="AH1450" s="25"/>
      <c r="AI1450" s="39">
        <f>SUM($AD$1031:AD1450)</f>
        <v>433541.9212784688</v>
      </c>
      <c r="AJ1450" s="39">
        <f>SUM($AE$1031:AE1450)</f>
        <v>3072023.5126145761</v>
      </c>
      <c r="AK1450" s="39">
        <f t="shared" si="254"/>
        <v>303479.34489492816</v>
      </c>
    </row>
    <row r="1451" spans="2:37" x14ac:dyDescent="0.3">
      <c r="B1451" s="6" t="s">
        <v>53</v>
      </c>
      <c r="C1451" s="6">
        <v>1443</v>
      </c>
      <c r="D1451" s="6">
        <v>421</v>
      </c>
      <c r="E1451" s="12">
        <v>18.3</v>
      </c>
      <c r="F1451" s="17">
        <f t="shared" si="255"/>
        <v>-0.2222222222222224</v>
      </c>
      <c r="G1451" s="17">
        <f t="shared" si="256"/>
        <v>-0.80000000000000071</v>
      </c>
      <c r="S1451">
        <f t="shared" si="246"/>
        <v>0</v>
      </c>
      <c r="T1451">
        <f t="shared" si="247"/>
        <v>18.3</v>
      </c>
      <c r="U1451">
        <f t="shared" si="248"/>
        <v>5.083333333333333</v>
      </c>
      <c r="W1451">
        <f t="shared" si="249"/>
        <v>-220.00000000000017</v>
      </c>
      <c r="X1451">
        <f t="shared" si="250"/>
        <v>135.9666</v>
      </c>
      <c r="Y1451">
        <f t="shared" si="251"/>
        <v>13.981583149768751</v>
      </c>
      <c r="Z1451">
        <f>Table1[[#This Row],[Accel (N)]]+Table1[[#This Row],[RR (N)]]+Table1[[#This Row],[Aero Drag (N)]]</f>
        <v>-70.051816850231418</v>
      </c>
      <c r="AA1451">
        <f>Table1[[#This Row],[Total (N)]]*((E1451/3.6)/1000)</f>
        <v>-0.356096735655343</v>
      </c>
      <c r="AB1451">
        <f>Table1[[#This Row],[Power (kW)]]*1000</f>
        <v>-356.09673565534302</v>
      </c>
      <c r="AC1451">
        <f>(Table1[[#This Row],[Power (kW)]]*1000)*D1451</f>
        <v>-149916.72571089942</v>
      </c>
      <c r="AD1451" s="25">
        <f t="shared" si="252"/>
        <v>356.09673565534302</v>
      </c>
      <c r="AE1451" s="25">
        <f t="shared" si="253"/>
        <v>0</v>
      </c>
      <c r="AF1451" s="25">
        <f>SUM($AD$8:AD1451)</f>
        <v>1390843.9423136837</v>
      </c>
      <c r="AG1451" s="25">
        <f>SUM($AE$8:AE1451)</f>
        <v>5813028.7389081884</v>
      </c>
      <c r="AH1451" s="25"/>
      <c r="AI1451" s="39">
        <f>SUM($AD$1031:AD1451)</f>
        <v>433898.01801412413</v>
      </c>
      <c r="AJ1451" s="39">
        <f>SUM($AE$1031:AE1451)</f>
        <v>3072023.5126145761</v>
      </c>
      <c r="AK1451" s="39">
        <f t="shared" si="254"/>
        <v>303728.61260988686</v>
      </c>
    </row>
    <row r="1452" spans="2:37" x14ac:dyDescent="0.3">
      <c r="B1452" s="6" t="s">
        <v>53</v>
      </c>
      <c r="C1452" s="6">
        <v>1444</v>
      </c>
      <c r="D1452" s="6">
        <v>422</v>
      </c>
      <c r="E1452" s="12">
        <v>18</v>
      </c>
      <c r="F1452" s="17">
        <f t="shared" si="255"/>
        <v>0</v>
      </c>
      <c r="G1452" s="17">
        <f t="shared" si="256"/>
        <v>0</v>
      </c>
      <c r="S1452">
        <f t="shared" si="246"/>
        <v>0</v>
      </c>
      <c r="T1452">
        <f t="shared" si="247"/>
        <v>18</v>
      </c>
      <c r="U1452">
        <f t="shared" si="248"/>
        <v>5</v>
      </c>
      <c r="W1452">
        <f t="shared" si="249"/>
        <v>0</v>
      </c>
      <c r="X1452">
        <f t="shared" si="250"/>
        <v>135.9666</v>
      </c>
      <c r="Y1452">
        <f t="shared" si="251"/>
        <v>13.526928067500002</v>
      </c>
      <c r="Z1452">
        <f>Table1[[#This Row],[Accel (N)]]+Table1[[#This Row],[RR (N)]]+Table1[[#This Row],[Aero Drag (N)]]</f>
        <v>149.49352806749999</v>
      </c>
      <c r="AA1452">
        <f>Table1[[#This Row],[Total (N)]]*((E1452/3.6)/1000)</f>
        <v>0.74746764033750002</v>
      </c>
      <c r="AB1452">
        <f>Table1[[#This Row],[Power (kW)]]*1000</f>
        <v>747.46764033750003</v>
      </c>
      <c r="AC1452">
        <f>(Table1[[#This Row],[Power (kW)]]*1000)*D1452</f>
        <v>315431.34422242502</v>
      </c>
      <c r="AD1452" s="25">
        <f t="shared" si="252"/>
        <v>0</v>
      </c>
      <c r="AE1452" s="25">
        <f t="shared" si="253"/>
        <v>747.46764033750003</v>
      </c>
      <c r="AF1452" s="25">
        <f>SUM($AD$8:AD1452)</f>
        <v>1390843.9423136837</v>
      </c>
      <c r="AG1452" s="25">
        <f>SUM($AE$8:AE1452)</f>
        <v>5813776.206548526</v>
      </c>
      <c r="AH1452" s="25"/>
      <c r="AI1452" s="39">
        <f>SUM($AD$1031:AD1452)</f>
        <v>433898.01801412413</v>
      </c>
      <c r="AJ1452" s="39">
        <f>SUM($AE$1031:AE1452)</f>
        <v>3072770.9802549137</v>
      </c>
      <c r="AK1452" s="39">
        <f t="shared" si="254"/>
        <v>303728.61260988686</v>
      </c>
    </row>
    <row r="1453" spans="2:37" x14ac:dyDescent="0.3">
      <c r="B1453" s="6" t="s">
        <v>53</v>
      </c>
      <c r="C1453" s="6">
        <v>1445</v>
      </c>
      <c r="D1453" s="6">
        <v>423</v>
      </c>
      <c r="E1453" s="12">
        <v>18.3</v>
      </c>
      <c r="F1453" s="17">
        <f t="shared" si="255"/>
        <v>6.9444444444444448E-2</v>
      </c>
      <c r="G1453" s="17">
        <f t="shared" si="256"/>
        <v>0.25</v>
      </c>
      <c r="S1453">
        <f t="shared" si="246"/>
        <v>0</v>
      </c>
      <c r="T1453">
        <f t="shared" si="247"/>
        <v>18.3</v>
      </c>
      <c r="U1453">
        <f t="shared" si="248"/>
        <v>5.083333333333333</v>
      </c>
      <c r="W1453">
        <f t="shared" si="249"/>
        <v>68.75</v>
      </c>
      <c r="X1453">
        <f t="shared" si="250"/>
        <v>135.9666</v>
      </c>
      <c r="Y1453">
        <f t="shared" si="251"/>
        <v>13.981583149768751</v>
      </c>
      <c r="Z1453">
        <f>Table1[[#This Row],[Accel (N)]]+Table1[[#This Row],[RR (N)]]+Table1[[#This Row],[Aero Drag (N)]]</f>
        <v>218.69818314976874</v>
      </c>
      <c r="AA1453">
        <f>Table1[[#This Row],[Total (N)]]*((E1453/3.6)/1000)</f>
        <v>1.1117157643446576</v>
      </c>
      <c r="AB1453">
        <f>Table1[[#This Row],[Power (kW)]]*1000</f>
        <v>1111.7157643446576</v>
      </c>
      <c r="AC1453">
        <f>(Table1[[#This Row],[Power (kW)]]*1000)*D1453</f>
        <v>470255.76831779018</v>
      </c>
      <c r="AD1453" s="25">
        <f t="shared" si="252"/>
        <v>0</v>
      </c>
      <c r="AE1453" s="25">
        <f t="shared" si="253"/>
        <v>1111.7157643446576</v>
      </c>
      <c r="AF1453" s="25">
        <f>SUM($AD$8:AD1453)</f>
        <v>1390843.9423136837</v>
      </c>
      <c r="AG1453" s="25">
        <f>SUM($AE$8:AE1453)</f>
        <v>5814887.9223128706</v>
      </c>
      <c r="AH1453" s="25"/>
      <c r="AI1453" s="39">
        <f>SUM($AD$1031:AD1453)</f>
        <v>433898.01801412413</v>
      </c>
      <c r="AJ1453" s="39">
        <f>SUM($AE$1031:AE1453)</f>
        <v>3073882.6960192584</v>
      </c>
      <c r="AK1453" s="39">
        <f t="shared" si="254"/>
        <v>303728.61260988686</v>
      </c>
    </row>
    <row r="1454" spans="2:37" x14ac:dyDescent="0.3">
      <c r="B1454" s="6" t="s">
        <v>53</v>
      </c>
      <c r="C1454" s="6">
        <v>1446</v>
      </c>
      <c r="D1454" s="6">
        <v>424</v>
      </c>
      <c r="E1454" s="12">
        <v>18.5</v>
      </c>
      <c r="F1454" s="17">
        <f t="shared" si="255"/>
        <v>-5.5555555555555851E-2</v>
      </c>
      <c r="G1454" s="17">
        <f t="shared" si="256"/>
        <v>-0.20000000000000107</v>
      </c>
      <c r="S1454">
        <f t="shared" si="246"/>
        <v>0</v>
      </c>
      <c r="T1454">
        <f t="shared" si="247"/>
        <v>18.5</v>
      </c>
      <c r="U1454">
        <f t="shared" si="248"/>
        <v>5.1388888888888884</v>
      </c>
      <c r="W1454">
        <f t="shared" si="249"/>
        <v>-55.000000000000291</v>
      </c>
      <c r="X1454">
        <f t="shared" si="250"/>
        <v>135.9666</v>
      </c>
      <c r="Y1454">
        <f t="shared" si="251"/>
        <v>14.288861515746527</v>
      </c>
      <c r="Z1454">
        <f>Table1[[#This Row],[Accel (N)]]+Table1[[#This Row],[RR (N)]]+Table1[[#This Row],[Aero Drag (N)]]</f>
        <v>95.255461515746248</v>
      </c>
      <c r="AA1454">
        <f>Table1[[#This Row],[Total (N)]]*((E1454/3.6)/1000)</f>
        <v>0.48950723278925146</v>
      </c>
      <c r="AB1454">
        <f>Table1[[#This Row],[Power (kW)]]*1000</f>
        <v>489.50723278925147</v>
      </c>
      <c r="AC1454">
        <f>(Table1[[#This Row],[Power (kW)]]*1000)*D1454</f>
        <v>207551.06670264262</v>
      </c>
      <c r="AD1454" s="25">
        <f t="shared" si="252"/>
        <v>0</v>
      </c>
      <c r="AE1454" s="25">
        <f t="shared" si="253"/>
        <v>489.50723278925147</v>
      </c>
      <c r="AF1454" s="25">
        <f>SUM($AD$8:AD1454)</f>
        <v>1390843.9423136837</v>
      </c>
      <c r="AG1454" s="25">
        <f>SUM($AE$8:AE1454)</f>
        <v>5815377.4295456596</v>
      </c>
      <c r="AH1454" s="25"/>
      <c r="AI1454" s="39">
        <f>SUM($AD$1031:AD1454)</f>
        <v>433898.01801412413</v>
      </c>
      <c r="AJ1454" s="39">
        <f>SUM($AE$1031:AE1454)</f>
        <v>3074372.2032520478</v>
      </c>
      <c r="AK1454" s="39">
        <f t="shared" si="254"/>
        <v>303728.61260988686</v>
      </c>
    </row>
    <row r="1455" spans="2:37" x14ac:dyDescent="0.3">
      <c r="B1455" s="6" t="s">
        <v>53</v>
      </c>
      <c r="C1455" s="6">
        <v>1447</v>
      </c>
      <c r="D1455" s="6">
        <v>425</v>
      </c>
      <c r="E1455" s="12">
        <v>17.899999999999999</v>
      </c>
      <c r="F1455" s="17">
        <f t="shared" si="255"/>
        <v>-0.4861111111111111</v>
      </c>
      <c r="G1455" s="17">
        <f t="shared" si="256"/>
        <v>-1.75</v>
      </c>
      <c r="S1455">
        <f t="shared" si="246"/>
        <v>0</v>
      </c>
      <c r="T1455">
        <f t="shared" si="247"/>
        <v>17.899999999999999</v>
      </c>
      <c r="U1455">
        <f t="shared" si="248"/>
        <v>4.9722222222222214</v>
      </c>
      <c r="W1455">
        <f t="shared" si="249"/>
        <v>-481.25</v>
      </c>
      <c r="X1455">
        <f t="shared" si="250"/>
        <v>135.9666</v>
      </c>
      <c r="Y1455">
        <f t="shared" si="251"/>
        <v>13.377046364529859</v>
      </c>
      <c r="Z1455">
        <f>Table1[[#This Row],[Accel (N)]]+Table1[[#This Row],[RR (N)]]+Table1[[#This Row],[Aero Drag (N)]]</f>
        <v>-331.90635363547017</v>
      </c>
      <c r="AA1455">
        <f>Table1[[#This Row],[Total (N)]]*((E1455/3.6)/1000)</f>
        <v>-1.650312147243032</v>
      </c>
      <c r="AB1455">
        <f>Table1[[#This Row],[Power (kW)]]*1000</f>
        <v>-1650.3121472430321</v>
      </c>
      <c r="AC1455">
        <f>(Table1[[#This Row],[Power (kW)]]*1000)*D1455</f>
        <v>-701382.66257828858</v>
      </c>
      <c r="AD1455" s="25">
        <f t="shared" si="252"/>
        <v>1650.3121472430321</v>
      </c>
      <c r="AE1455" s="25">
        <f t="shared" si="253"/>
        <v>0</v>
      </c>
      <c r="AF1455" s="25">
        <f>SUM($AD$8:AD1455)</f>
        <v>1392494.2544609266</v>
      </c>
      <c r="AG1455" s="25">
        <f>SUM($AE$8:AE1455)</f>
        <v>5815377.4295456596</v>
      </c>
      <c r="AH1455" s="25"/>
      <c r="AI1455" s="39">
        <f>SUM($AD$1031:AD1455)</f>
        <v>435548.33016136714</v>
      </c>
      <c r="AJ1455" s="39">
        <f>SUM($AE$1031:AE1455)</f>
        <v>3074372.2032520478</v>
      </c>
      <c r="AK1455" s="39">
        <f t="shared" si="254"/>
        <v>304883.83111295698</v>
      </c>
    </row>
    <row r="1456" spans="2:37" x14ac:dyDescent="0.3">
      <c r="B1456" s="6" t="s">
        <v>53</v>
      </c>
      <c r="C1456" s="6">
        <v>1448</v>
      </c>
      <c r="D1456" s="6">
        <v>426</v>
      </c>
      <c r="E1456" s="12">
        <v>15</v>
      </c>
      <c r="F1456" s="17">
        <f t="shared" si="255"/>
        <v>-1.1111111111111109</v>
      </c>
      <c r="G1456" s="17">
        <f t="shared" si="256"/>
        <v>-3.9999999999999991</v>
      </c>
      <c r="S1456">
        <f t="shared" si="246"/>
        <v>0</v>
      </c>
      <c r="T1456">
        <f t="shared" si="247"/>
        <v>15</v>
      </c>
      <c r="U1456">
        <f t="shared" si="248"/>
        <v>4.166666666666667</v>
      </c>
      <c r="W1456">
        <f t="shared" si="249"/>
        <v>-1099.9999999999998</v>
      </c>
      <c r="X1456">
        <f t="shared" si="250"/>
        <v>135.9666</v>
      </c>
      <c r="Y1456">
        <f t="shared" si="251"/>
        <v>9.3937000468750025</v>
      </c>
      <c r="Z1456">
        <f>Table1[[#This Row],[Accel (N)]]+Table1[[#This Row],[RR (N)]]+Table1[[#This Row],[Aero Drag (N)]]</f>
        <v>-954.63969995312482</v>
      </c>
      <c r="AA1456">
        <f>Table1[[#This Row],[Total (N)]]*((E1456/3.6)/1000)</f>
        <v>-3.9776654164713534</v>
      </c>
      <c r="AB1456">
        <f>Table1[[#This Row],[Power (kW)]]*1000</f>
        <v>-3977.6654164713536</v>
      </c>
      <c r="AC1456">
        <f>(Table1[[#This Row],[Power (kW)]]*1000)*D1456</f>
        <v>-1694485.4674167966</v>
      </c>
      <c r="AD1456" s="25">
        <f t="shared" si="252"/>
        <v>3977.6654164713536</v>
      </c>
      <c r="AE1456" s="25">
        <f t="shared" si="253"/>
        <v>0</v>
      </c>
      <c r="AF1456" s="25">
        <f>SUM($AD$8:AD1456)</f>
        <v>1396471.9198773981</v>
      </c>
      <c r="AG1456" s="25">
        <f>SUM($AE$8:AE1456)</f>
        <v>5815377.4295456596</v>
      </c>
      <c r="AH1456" s="25"/>
      <c r="AI1456" s="39">
        <f>SUM($AD$1031:AD1456)</f>
        <v>439525.9955778385</v>
      </c>
      <c r="AJ1456" s="39">
        <f>SUM($AE$1031:AE1456)</f>
        <v>3074372.2032520478</v>
      </c>
      <c r="AK1456" s="39">
        <f t="shared" si="254"/>
        <v>307668.19690448692</v>
      </c>
    </row>
    <row r="1457" spans="2:37" x14ac:dyDescent="0.3">
      <c r="B1457" s="6" t="s">
        <v>53</v>
      </c>
      <c r="C1457" s="6">
        <v>1449</v>
      </c>
      <c r="D1457" s="6">
        <v>427</v>
      </c>
      <c r="E1457" s="12">
        <v>9.9</v>
      </c>
      <c r="F1457" s="17">
        <f t="shared" si="255"/>
        <v>-1.4444444444444444</v>
      </c>
      <c r="G1457" s="17">
        <f t="shared" si="256"/>
        <v>-5.2</v>
      </c>
      <c r="S1457">
        <f t="shared" si="246"/>
        <v>0</v>
      </c>
      <c r="T1457">
        <f t="shared" si="247"/>
        <v>9.9</v>
      </c>
      <c r="U1457">
        <f t="shared" si="248"/>
        <v>2.75</v>
      </c>
      <c r="W1457">
        <f t="shared" si="249"/>
        <v>-1430</v>
      </c>
      <c r="X1457">
        <f t="shared" si="250"/>
        <v>135.9666</v>
      </c>
      <c r="Y1457">
        <f t="shared" si="251"/>
        <v>4.0918957404187504</v>
      </c>
      <c r="Z1457">
        <f>Table1[[#This Row],[Accel (N)]]+Table1[[#This Row],[RR (N)]]+Table1[[#This Row],[Aero Drag (N)]]</f>
        <v>-1289.9415042595813</v>
      </c>
      <c r="AA1457">
        <f>Table1[[#This Row],[Total (N)]]*((E1457/3.6)/1000)</f>
        <v>-3.5473391367138483</v>
      </c>
      <c r="AB1457">
        <f>Table1[[#This Row],[Power (kW)]]*1000</f>
        <v>-3547.3391367138483</v>
      </c>
      <c r="AC1457">
        <f>(Table1[[#This Row],[Power (kW)]]*1000)*D1457</f>
        <v>-1514713.8113768133</v>
      </c>
      <c r="AD1457" s="25">
        <f t="shared" si="252"/>
        <v>3547.3391367138483</v>
      </c>
      <c r="AE1457" s="25">
        <f t="shared" si="253"/>
        <v>0</v>
      </c>
      <c r="AF1457" s="25">
        <f>SUM($AD$8:AD1457)</f>
        <v>1400019.2590141119</v>
      </c>
      <c r="AG1457" s="25">
        <f>SUM($AE$8:AE1457)</f>
        <v>5815377.4295456596</v>
      </c>
      <c r="AH1457" s="25"/>
      <c r="AI1457" s="39">
        <f>SUM($AD$1031:AD1457)</f>
        <v>443073.33471455233</v>
      </c>
      <c r="AJ1457" s="39">
        <f>SUM($AE$1031:AE1457)</f>
        <v>3074372.2032520478</v>
      </c>
      <c r="AK1457" s="39">
        <f t="shared" si="254"/>
        <v>310151.3343001866</v>
      </c>
    </row>
    <row r="1458" spans="2:37" x14ac:dyDescent="0.3">
      <c r="B1458" s="6" t="s">
        <v>53</v>
      </c>
      <c r="C1458" s="6">
        <v>1450</v>
      </c>
      <c r="D1458" s="6">
        <v>428</v>
      </c>
      <c r="E1458" s="12">
        <v>4.5999999999999996</v>
      </c>
      <c r="F1458" s="17">
        <f t="shared" si="255"/>
        <v>-1.2083333333333335</v>
      </c>
      <c r="G1458" s="17">
        <f t="shared" si="256"/>
        <v>-4.3500000000000005</v>
      </c>
      <c r="S1458">
        <f t="shared" si="246"/>
        <v>0</v>
      </c>
      <c r="T1458">
        <f t="shared" si="247"/>
        <v>4.5999999999999996</v>
      </c>
      <c r="U1458">
        <f t="shared" si="248"/>
        <v>1.2777777777777777</v>
      </c>
      <c r="W1458">
        <f t="shared" si="249"/>
        <v>-1196.2500000000002</v>
      </c>
      <c r="X1458">
        <f t="shared" si="250"/>
        <v>135.9666</v>
      </c>
      <c r="Y1458">
        <f t="shared" si="251"/>
        <v>0.88342530218611104</v>
      </c>
      <c r="Z1458">
        <f>Table1[[#This Row],[Accel (N)]]+Table1[[#This Row],[RR (N)]]+Table1[[#This Row],[Aero Drag (N)]]</f>
        <v>-1059.3999746978141</v>
      </c>
      <c r="AA1458">
        <f>Table1[[#This Row],[Total (N)]]*((E1458/3.6)/1000)</f>
        <v>-1.3536777454472066</v>
      </c>
      <c r="AB1458">
        <f>Table1[[#This Row],[Power (kW)]]*1000</f>
        <v>-1353.6777454472067</v>
      </c>
      <c r="AC1458">
        <f>(Table1[[#This Row],[Power (kW)]]*1000)*D1458</f>
        <v>-579374.07505140442</v>
      </c>
      <c r="AD1458" s="25">
        <f t="shared" si="252"/>
        <v>1353.6777454472067</v>
      </c>
      <c r="AE1458" s="25">
        <f t="shared" si="253"/>
        <v>0</v>
      </c>
      <c r="AF1458" s="25">
        <f>SUM($AD$8:AD1458)</f>
        <v>1401372.9367595592</v>
      </c>
      <c r="AG1458" s="25">
        <f>SUM($AE$8:AE1458)</f>
        <v>5815377.4295456596</v>
      </c>
      <c r="AH1458" s="25"/>
      <c r="AI1458" s="39">
        <f>SUM($AD$1031:AD1458)</f>
        <v>444427.01245999953</v>
      </c>
      <c r="AJ1458" s="39">
        <f>SUM($AE$1031:AE1458)</f>
        <v>3074372.2032520478</v>
      </c>
      <c r="AK1458" s="39">
        <f t="shared" si="254"/>
        <v>311098.90872199967</v>
      </c>
    </row>
    <row r="1459" spans="2:37" x14ac:dyDescent="0.3">
      <c r="B1459" s="6" t="s">
        <v>53</v>
      </c>
      <c r="C1459" s="6">
        <v>1451</v>
      </c>
      <c r="D1459" s="6">
        <v>429</v>
      </c>
      <c r="E1459" s="12">
        <v>1.2</v>
      </c>
      <c r="F1459" s="17">
        <f t="shared" si="255"/>
        <v>-0.63888888888888884</v>
      </c>
      <c r="G1459" s="17">
        <f t="shared" si="256"/>
        <v>-2.2999999999999998</v>
      </c>
      <c r="S1459">
        <f t="shared" si="246"/>
        <v>0</v>
      </c>
      <c r="T1459">
        <f t="shared" si="247"/>
        <v>1.2</v>
      </c>
      <c r="U1459">
        <f t="shared" si="248"/>
        <v>0.33333333333333331</v>
      </c>
      <c r="W1459">
        <f t="shared" si="249"/>
        <v>-632.5</v>
      </c>
      <c r="X1459">
        <f t="shared" si="250"/>
        <v>135.9666</v>
      </c>
      <c r="Y1459">
        <f t="shared" si="251"/>
        <v>6.0119680300000006E-2</v>
      </c>
      <c r="Z1459">
        <f>Table1[[#This Row],[Accel (N)]]+Table1[[#This Row],[RR (N)]]+Table1[[#This Row],[Aero Drag (N)]]</f>
        <v>-496.47328031970005</v>
      </c>
      <c r="AA1459">
        <f>Table1[[#This Row],[Total (N)]]*((E1459/3.6)/1000)</f>
        <v>-0.16549109343990001</v>
      </c>
      <c r="AB1459">
        <f>Table1[[#This Row],[Power (kW)]]*1000</f>
        <v>-165.4910934399</v>
      </c>
      <c r="AC1459">
        <f>(Table1[[#This Row],[Power (kW)]]*1000)*D1459</f>
        <v>-70995.6790857171</v>
      </c>
      <c r="AD1459" s="25">
        <f t="shared" si="252"/>
        <v>165.4910934399</v>
      </c>
      <c r="AE1459" s="25">
        <f t="shared" si="253"/>
        <v>0</v>
      </c>
      <c r="AF1459" s="25">
        <f>SUM($AD$8:AD1459)</f>
        <v>1401538.4278529992</v>
      </c>
      <c r="AG1459" s="25">
        <f>SUM($AE$8:AE1459)</f>
        <v>5815377.4295456596</v>
      </c>
      <c r="AH1459" s="25"/>
      <c r="AI1459" s="39">
        <f>SUM($AD$1031:AD1459)</f>
        <v>444592.50355343946</v>
      </c>
      <c r="AJ1459" s="39">
        <f>SUM($AE$1031:AE1459)</f>
        <v>3074372.2032520478</v>
      </c>
      <c r="AK1459" s="39">
        <f t="shared" si="254"/>
        <v>311214.75248740759</v>
      </c>
    </row>
    <row r="1460" spans="2:37" x14ac:dyDescent="0.3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255"/>
        <v>-0.16666666666666666</v>
      </c>
      <c r="G1460" s="17">
        <f t="shared" si="256"/>
        <v>-0.6</v>
      </c>
      <c r="S1460">
        <f t="shared" si="246"/>
        <v>1</v>
      </c>
      <c r="T1460" t="str">
        <f t="shared" si="247"/>
        <v/>
      </c>
      <c r="U1460">
        <f t="shared" si="248"/>
        <v>0</v>
      </c>
      <c r="W1460">
        <f t="shared" si="249"/>
        <v>-165</v>
      </c>
      <c r="X1460">
        <f t="shared" si="250"/>
        <v>135.9666</v>
      </c>
      <c r="Y1460">
        <f t="shared" si="251"/>
        <v>0</v>
      </c>
      <c r="Z1460">
        <f>Table1[[#This Row],[Accel (N)]]+Table1[[#This Row],[RR (N)]]+Table1[[#This Row],[Aero Drag (N)]]</f>
        <v>-29.0334</v>
      </c>
      <c r="AA1460">
        <f>Table1[[#This Row],[Total (N)]]*((E1460/3.6)/1000)</f>
        <v>0</v>
      </c>
      <c r="AB1460">
        <f>Table1[[#This Row],[Power (kW)]]*1000</f>
        <v>0</v>
      </c>
      <c r="AC1460">
        <f>(Table1[[#This Row],[Power (kW)]]*1000)*D1460</f>
        <v>0</v>
      </c>
      <c r="AD1460" s="25">
        <f t="shared" si="252"/>
        <v>0</v>
      </c>
      <c r="AE1460" s="25">
        <f t="shared" si="253"/>
        <v>0</v>
      </c>
      <c r="AF1460" s="25">
        <f>SUM($AD$8:AD1460)</f>
        <v>1401538.4278529992</v>
      </c>
      <c r="AG1460" s="25">
        <f>SUM($AE$8:AE1460)</f>
        <v>5815377.4295456596</v>
      </c>
      <c r="AH1460" s="25"/>
      <c r="AI1460" s="39">
        <f>SUM($AD$1031:AD1460)</f>
        <v>444592.50355343946</v>
      </c>
      <c r="AJ1460" s="39">
        <f>SUM($AE$1031:AE1460)</f>
        <v>3074372.2032520478</v>
      </c>
      <c r="AK1460" s="39">
        <f t="shared" si="254"/>
        <v>311214.75248740759</v>
      </c>
    </row>
    <row r="1461" spans="2:37" x14ac:dyDescent="0.3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255"/>
        <v>0</v>
      </c>
      <c r="G1461" s="17">
        <f t="shared" si="256"/>
        <v>0</v>
      </c>
      <c r="S1461">
        <f t="shared" si="246"/>
        <v>1</v>
      </c>
      <c r="T1461" t="str">
        <f t="shared" si="247"/>
        <v/>
      </c>
      <c r="U1461">
        <f t="shared" si="248"/>
        <v>0</v>
      </c>
      <c r="W1461">
        <f t="shared" si="249"/>
        <v>0</v>
      </c>
      <c r="X1461">
        <f t="shared" si="250"/>
        <v>135.9666</v>
      </c>
      <c r="Y1461">
        <f t="shared" si="251"/>
        <v>0</v>
      </c>
      <c r="Z1461">
        <f>Table1[[#This Row],[Accel (N)]]+Table1[[#This Row],[RR (N)]]+Table1[[#This Row],[Aero Drag (N)]]</f>
        <v>135.9666</v>
      </c>
      <c r="AA1461">
        <f>Table1[[#This Row],[Total (N)]]*((E1461/3.6)/1000)</f>
        <v>0</v>
      </c>
      <c r="AB1461">
        <f>Table1[[#This Row],[Power (kW)]]*1000</f>
        <v>0</v>
      </c>
      <c r="AC1461">
        <f>(Table1[[#This Row],[Power (kW)]]*1000)*D1461</f>
        <v>0</v>
      </c>
      <c r="AD1461" s="25">
        <f t="shared" si="252"/>
        <v>0</v>
      </c>
      <c r="AE1461" s="25">
        <f t="shared" si="253"/>
        <v>0</v>
      </c>
      <c r="AF1461" s="25">
        <f>SUM($AD$8:AD1461)</f>
        <v>1401538.4278529992</v>
      </c>
      <c r="AG1461" s="25">
        <f>SUM($AE$8:AE1461)</f>
        <v>5815377.4295456596</v>
      </c>
      <c r="AH1461" s="25"/>
      <c r="AI1461" s="39">
        <f>SUM($AD$1031:AD1461)</f>
        <v>444592.50355343946</v>
      </c>
      <c r="AJ1461" s="39">
        <f>SUM($AE$1031:AE1461)</f>
        <v>3074372.2032520478</v>
      </c>
      <c r="AK1461" s="39">
        <f t="shared" si="254"/>
        <v>311214.75248740759</v>
      </c>
    </row>
    <row r="1462" spans="2:37" x14ac:dyDescent="0.3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255"/>
        <v>0</v>
      </c>
      <c r="G1462" s="17">
        <f t="shared" si="256"/>
        <v>0</v>
      </c>
      <c r="S1462">
        <f t="shared" si="246"/>
        <v>1</v>
      </c>
      <c r="T1462" t="str">
        <f t="shared" si="247"/>
        <v/>
      </c>
      <c r="U1462">
        <f t="shared" si="248"/>
        <v>0</v>
      </c>
      <c r="W1462">
        <f t="shared" si="249"/>
        <v>0</v>
      </c>
      <c r="X1462">
        <f t="shared" si="250"/>
        <v>135.9666</v>
      </c>
      <c r="Y1462">
        <f t="shared" si="251"/>
        <v>0</v>
      </c>
      <c r="Z1462">
        <f>Table1[[#This Row],[Accel (N)]]+Table1[[#This Row],[RR (N)]]+Table1[[#This Row],[Aero Drag (N)]]</f>
        <v>135.9666</v>
      </c>
      <c r="AA1462">
        <f>Table1[[#This Row],[Total (N)]]*((E1462/3.6)/1000)</f>
        <v>0</v>
      </c>
      <c r="AB1462">
        <f>Table1[[#This Row],[Power (kW)]]*1000</f>
        <v>0</v>
      </c>
      <c r="AC1462">
        <f>(Table1[[#This Row],[Power (kW)]]*1000)*D1462</f>
        <v>0</v>
      </c>
      <c r="AD1462" s="25">
        <f t="shared" si="252"/>
        <v>0</v>
      </c>
      <c r="AE1462" s="25">
        <f t="shared" si="253"/>
        <v>0</v>
      </c>
      <c r="AF1462" s="25">
        <f>SUM($AD$8:AD1462)</f>
        <v>1401538.4278529992</v>
      </c>
      <c r="AG1462" s="25">
        <f>SUM($AE$8:AE1462)</f>
        <v>5815377.4295456596</v>
      </c>
      <c r="AH1462" s="25"/>
      <c r="AI1462" s="39">
        <f>SUM($AD$1031:AD1462)</f>
        <v>444592.50355343946</v>
      </c>
      <c r="AJ1462" s="39">
        <f>SUM($AE$1031:AE1462)</f>
        <v>3074372.2032520478</v>
      </c>
      <c r="AK1462" s="39">
        <f t="shared" si="254"/>
        <v>311214.75248740759</v>
      </c>
    </row>
    <row r="1463" spans="2:37" x14ac:dyDescent="0.3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255"/>
        <v>0</v>
      </c>
      <c r="G1463" s="17">
        <f t="shared" si="256"/>
        <v>0</v>
      </c>
      <c r="S1463">
        <f t="shared" si="246"/>
        <v>1</v>
      </c>
      <c r="T1463" t="str">
        <f t="shared" si="247"/>
        <v/>
      </c>
      <c r="U1463">
        <f t="shared" si="248"/>
        <v>0</v>
      </c>
      <c r="W1463">
        <f t="shared" si="249"/>
        <v>0</v>
      </c>
      <c r="X1463">
        <f t="shared" si="250"/>
        <v>135.9666</v>
      </c>
      <c r="Y1463">
        <f t="shared" si="251"/>
        <v>0</v>
      </c>
      <c r="Z1463">
        <f>Table1[[#This Row],[Accel (N)]]+Table1[[#This Row],[RR (N)]]+Table1[[#This Row],[Aero Drag (N)]]</f>
        <v>135.9666</v>
      </c>
      <c r="AA1463">
        <f>Table1[[#This Row],[Total (N)]]*((E1463/3.6)/1000)</f>
        <v>0</v>
      </c>
      <c r="AB1463">
        <f>Table1[[#This Row],[Power (kW)]]*1000</f>
        <v>0</v>
      </c>
      <c r="AC1463">
        <f>(Table1[[#This Row],[Power (kW)]]*1000)*D1463</f>
        <v>0</v>
      </c>
      <c r="AD1463" s="25">
        <f t="shared" si="252"/>
        <v>0</v>
      </c>
      <c r="AE1463" s="25">
        <f t="shared" si="253"/>
        <v>0</v>
      </c>
      <c r="AF1463" s="25">
        <f>SUM($AD$8:AD1463)</f>
        <v>1401538.4278529992</v>
      </c>
      <c r="AG1463" s="25">
        <f>SUM($AE$8:AE1463)</f>
        <v>5815377.4295456596</v>
      </c>
      <c r="AH1463" s="25"/>
      <c r="AI1463" s="39">
        <f>SUM($AD$1031:AD1463)</f>
        <v>444592.50355343946</v>
      </c>
      <c r="AJ1463" s="39">
        <f>SUM($AE$1031:AE1463)</f>
        <v>3074372.2032520478</v>
      </c>
      <c r="AK1463" s="39">
        <f t="shared" si="254"/>
        <v>311214.75248740759</v>
      </c>
    </row>
    <row r="1464" spans="2:37" x14ac:dyDescent="0.3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255"/>
        <v>0</v>
      </c>
      <c r="G1464" s="17">
        <f t="shared" si="256"/>
        <v>0</v>
      </c>
      <c r="S1464">
        <f t="shared" si="246"/>
        <v>1</v>
      </c>
      <c r="T1464" t="str">
        <f t="shared" si="247"/>
        <v/>
      </c>
      <c r="U1464">
        <f t="shared" si="248"/>
        <v>0</v>
      </c>
      <c r="W1464">
        <f t="shared" si="249"/>
        <v>0</v>
      </c>
      <c r="X1464">
        <f t="shared" si="250"/>
        <v>135.9666</v>
      </c>
      <c r="Y1464">
        <f t="shared" si="251"/>
        <v>0</v>
      </c>
      <c r="Z1464">
        <f>Table1[[#This Row],[Accel (N)]]+Table1[[#This Row],[RR (N)]]+Table1[[#This Row],[Aero Drag (N)]]</f>
        <v>135.9666</v>
      </c>
      <c r="AA1464">
        <f>Table1[[#This Row],[Total (N)]]*((E1464/3.6)/1000)</f>
        <v>0</v>
      </c>
      <c r="AB1464">
        <f>Table1[[#This Row],[Power (kW)]]*1000</f>
        <v>0</v>
      </c>
      <c r="AC1464">
        <f>(Table1[[#This Row],[Power (kW)]]*1000)*D1464</f>
        <v>0</v>
      </c>
      <c r="AD1464" s="25">
        <f t="shared" si="252"/>
        <v>0</v>
      </c>
      <c r="AE1464" s="25">
        <f t="shared" si="253"/>
        <v>0</v>
      </c>
      <c r="AF1464" s="25">
        <f>SUM($AD$8:AD1464)</f>
        <v>1401538.4278529992</v>
      </c>
      <c r="AG1464" s="25">
        <f>SUM($AE$8:AE1464)</f>
        <v>5815377.4295456596</v>
      </c>
      <c r="AH1464" s="25"/>
      <c r="AI1464" s="39">
        <f>SUM($AD$1031:AD1464)</f>
        <v>444592.50355343946</v>
      </c>
      <c r="AJ1464" s="39">
        <f>SUM($AE$1031:AE1464)</f>
        <v>3074372.2032520478</v>
      </c>
      <c r="AK1464" s="39">
        <f t="shared" si="254"/>
        <v>311214.75248740759</v>
      </c>
    </row>
    <row r="1465" spans="2:37" x14ac:dyDescent="0.3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255"/>
        <v>0</v>
      </c>
      <c r="G1465" s="17">
        <f t="shared" si="256"/>
        <v>0</v>
      </c>
      <c r="S1465">
        <f t="shared" si="246"/>
        <v>1</v>
      </c>
      <c r="T1465" t="str">
        <f t="shared" si="247"/>
        <v/>
      </c>
      <c r="U1465">
        <f t="shared" si="248"/>
        <v>0</v>
      </c>
      <c r="W1465">
        <f t="shared" si="249"/>
        <v>0</v>
      </c>
      <c r="X1465">
        <f t="shared" si="250"/>
        <v>135.9666</v>
      </c>
      <c r="Y1465">
        <f t="shared" si="251"/>
        <v>0</v>
      </c>
      <c r="Z1465">
        <f>Table1[[#This Row],[Accel (N)]]+Table1[[#This Row],[RR (N)]]+Table1[[#This Row],[Aero Drag (N)]]</f>
        <v>135.9666</v>
      </c>
      <c r="AA1465">
        <f>Table1[[#This Row],[Total (N)]]*((E1465/3.6)/1000)</f>
        <v>0</v>
      </c>
      <c r="AB1465">
        <f>Table1[[#This Row],[Power (kW)]]*1000</f>
        <v>0</v>
      </c>
      <c r="AC1465">
        <f>(Table1[[#This Row],[Power (kW)]]*1000)*D1465</f>
        <v>0</v>
      </c>
      <c r="AD1465" s="25">
        <f t="shared" si="252"/>
        <v>0</v>
      </c>
      <c r="AE1465" s="25">
        <f t="shared" si="253"/>
        <v>0</v>
      </c>
      <c r="AF1465" s="25">
        <f>SUM($AD$8:AD1465)</f>
        <v>1401538.4278529992</v>
      </c>
      <c r="AG1465" s="25">
        <f>SUM($AE$8:AE1465)</f>
        <v>5815377.4295456596</v>
      </c>
      <c r="AH1465" s="25"/>
      <c r="AI1465" s="39">
        <f>SUM($AD$1031:AD1465)</f>
        <v>444592.50355343946</v>
      </c>
      <c r="AJ1465" s="39">
        <f>SUM($AE$1031:AE1465)</f>
        <v>3074372.2032520478</v>
      </c>
      <c r="AK1465" s="39">
        <f t="shared" si="254"/>
        <v>311214.75248740759</v>
      </c>
    </row>
    <row r="1466" spans="2:37" x14ac:dyDescent="0.3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255"/>
        <v>0</v>
      </c>
      <c r="G1466" s="17">
        <f t="shared" si="256"/>
        <v>0</v>
      </c>
      <c r="S1466">
        <f t="shared" si="246"/>
        <v>1</v>
      </c>
      <c r="T1466" t="str">
        <f t="shared" si="247"/>
        <v/>
      </c>
      <c r="U1466">
        <f t="shared" si="248"/>
        <v>0</v>
      </c>
      <c r="W1466">
        <f t="shared" si="249"/>
        <v>0</v>
      </c>
      <c r="X1466">
        <f t="shared" si="250"/>
        <v>135.9666</v>
      </c>
      <c r="Y1466">
        <f t="shared" si="251"/>
        <v>0</v>
      </c>
      <c r="Z1466">
        <f>Table1[[#This Row],[Accel (N)]]+Table1[[#This Row],[RR (N)]]+Table1[[#This Row],[Aero Drag (N)]]</f>
        <v>135.9666</v>
      </c>
      <c r="AA1466">
        <f>Table1[[#This Row],[Total (N)]]*((E1466/3.6)/1000)</f>
        <v>0</v>
      </c>
      <c r="AB1466">
        <f>Table1[[#This Row],[Power (kW)]]*1000</f>
        <v>0</v>
      </c>
      <c r="AC1466">
        <f>(Table1[[#This Row],[Power (kW)]]*1000)*D1466</f>
        <v>0</v>
      </c>
      <c r="AD1466" s="25">
        <f t="shared" si="252"/>
        <v>0</v>
      </c>
      <c r="AE1466" s="25">
        <f t="shared" si="253"/>
        <v>0</v>
      </c>
      <c r="AF1466" s="25">
        <f>SUM($AD$8:AD1466)</f>
        <v>1401538.4278529992</v>
      </c>
      <c r="AG1466" s="25">
        <f>SUM($AE$8:AE1466)</f>
        <v>5815377.4295456596</v>
      </c>
      <c r="AH1466" s="25"/>
      <c r="AI1466" s="39">
        <f>SUM($AD$1031:AD1466)</f>
        <v>444592.50355343946</v>
      </c>
      <c r="AJ1466" s="39">
        <f>SUM($AE$1031:AE1466)</f>
        <v>3074372.2032520478</v>
      </c>
      <c r="AK1466" s="39">
        <f t="shared" si="254"/>
        <v>311214.75248740759</v>
      </c>
    </row>
    <row r="1467" spans="2:37" x14ac:dyDescent="0.3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255"/>
        <v>0</v>
      </c>
      <c r="G1467" s="17">
        <f t="shared" si="256"/>
        <v>0</v>
      </c>
      <c r="S1467">
        <f t="shared" si="246"/>
        <v>1</v>
      </c>
      <c r="T1467" t="str">
        <f t="shared" si="247"/>
        <v/>
      </c>
      <c r="U1467">
        <f t="shared" si="248"/>
        <v>0</v>
      </c>
      <c r="W1467">
        <f t="shared" si="249"/>
        <v>0</v>
      </c>
      <c r="X1467">
        <f t="shared" si="250"/>
        <v>135.9666</v>
      </c>
      <c r="Y1467">
        <f t="shared" si="251"/>
        <v>0</v>
      </c>
      <c r="Z1467">
        <f>Table1[[#This Row],[Accel (N)]]+Table1[[#This Row],[RR (N)]]+Table1[[#This Row],[Aero Drag (N)]]</f>
        <v>135.9666</v>
      </c>
      <c r="AA1467">
        <f>Table1[[#This Row],[Total (N)]]*((E1467/3.6)/1000)</f>
        <v>0</v>
      </c>
      <c r="AB1467">
        <f>Table1[[#This Row],[Power (kW)]]*1000</f>
        <v>0</v>
      </c>
      <c r="AC1467">
        <f>(Table1[[#This Row],[Power (kW)]]*1000)*D1467</f>
        <v>0</v>
      </c>
      <c r="AD1467" s="25">
        <f t="shared" si="252"/>
        <v>0</v>
      </c>
      <c r="AE1467" s="25">
        <f t="shared" si="253"/>
        <v>0</v>
      </c>
      <c r="AF1467" s="25">
        <f>SUM($AD$8:AD1467)</f>
        <v>1401538.4278529992</v>
      </c>
      <c r="AG1467" s="25">
        <f>SUM($AE$8:AE1467)</f>
        <v>5815377.4295456596</v>
      </c>
      <c r="AH1467" s="25"/>
      <c r="AI1467" s="39">
        <f>SUM($AD$1031:AD1467)</f>
        <v>444592.50355343946</v>
      </c>
      <c r="AJ1467" s="39">
        <f>SUM($AE$1031:AE1467)</f>
        <v>3074372.2032520478</v>
      </c>
      <c r="AK1467" s="39">
        <f t="shared" si="254"/>
        <v>311214.75248740759</v>
      </c>
    </row>
    <row r="1468" spans="2:37" x14ac:dyDescent="0.3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255"/>
        <v>0</v>
      </c>
      <c r="G1468" s="17">
        <f t="shared" si="256"/>
        <v>0</v>
      </c>
      <c r="S1468">
        <f t="shared" si="246"/>
        <v>1</v>
      </c>
      <c r="T1468" t="str">
        <f t="shared" si="247"/>
        <v/>
      </c>
      <c r="U1468">
        <f t="shared" si="248"/>
        <v>0</v>
      </c>
      <c r="W1468">
        <f t="shared" si="249"/>
        <v>0</v>
      </c>
      <c r="X1468">
        <f t="shared" si="250"/>
        <v>135.9666</v>
      </c>
      <c r="Y1468">
        <f t="shared" si="251"/>
        <v>0</v>
      </c>
      <c r="Z1468">
        <f>Table1[[#This Row],[Accel (N)]]+Table1[[#This Row],[RR (N)]]+Table1[[#This Row],[Aero Drag (N)]]</f>
        <v>135.9666</v>
      </c>
      <c r="AA1468">
        <f>Table1[[#This Row],[Total (N)]]*((E1468/3.6)/1000)</f>
        <v>0</v>
      </c>
      <c r="AB1468">
        <f>Table1[[#This Row],[Power (kW)]]*1000</f>
        <v>0</v>
      </c>
      <c r="AC1468">
        <f>(Table1[[#This Row],[Power (kW)]]*1000)*D1468</f>
        <v>0</v>
      </c>
      <c r="AD1468" s="25">
        <f t="shared" si="252"/>
        <v>0</v>
      </c>
      <c r="AE1468" s="25">
        <f t="shared" si="253"/>
        <v>0</v>
      </c>
      <c r="AF1468" s="25">
        <f>SUM($AD$8:AD1468)</f>
        <v>1401538.4278529992</v>
      </c>
      <c r="AG1468" s="25">
        <f>SUM($AE$8:AE1468)</f>
        <v>5815377.4295456596</v>
      </c>
      <c r="AH1468" s="25"/>
      <c r="AI1468" s="39">
        <f>SUM($AD$1031:AD1468)</f>
        <v>444592.50355343946</v>
      </c>
      <c r="AJ1468" s="39">
        <f>SUM($AE$1031:AE1468)</f>
        <v>3074372.2032520478</v>
      </c>
      <c r="AK1468" s="39">
        <f t="shared" si="254"/>
        <v>311214.75248740759</v>
      </c>
    </row>
    <row r="1469" spans="2:37" x14ac:dyDescent="0.3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255"/>
        <v>0</v>
      </c>
      <c r="G1469" s="17">
        <f t="shared" si="256"/>
        <v>0</v>
      </c>
      <c r="S1469">
        <f t="shared" si="246"/>
        <v>1</v>
      </c>
      <c r="T1469" t="str">
        <f t="shared" si="247"/>
        <v/>
      </c>
      <c r="U1469">
        <f t="shared" si="248"/>
        <v>0</v>
      </c>
      <c r="W1469">
        <f t="shared" si="249"/>
        <v>0</v>
      </c>
      <c r="X1469">
        <f t="shared" si="250"/>
        <v>135.9666</v>
      </c>
      <c r="Y1469">
        <f t="shared" si="251"/>
        <v>0</v>
      </c>
      <c r="Z1469">
        <f>Table1[[#This Row],[Accel (N)]]+Table1[[#This Row],[RR (N)]]+Table1[[#This Row],[Aero Drag (N)]]</f>
        <v>135.9666</v>
      </c>
      <c r="AA1469">
        <f>Table1[[#This Row],[Total (N)]]*((E1469/3.6)/1000)</f>
        <v>0</v>
      </c>
      <c r="AB1469">
        <f>Table1[[#This Row],[Power (kW)]]*1000</f>
        <v>0</v>
      </c>
      <c r="AC1469">
        <f>(Table1[[#This Row],[Power (kW)]]*1000)*D1469</f>
        <v>0</v>
      </c>
      <c r="AD1469" s="25">
        <f t="shared" si="252"/>
        <v>0</v>
      </c>
      <c r="AE1469" s="25">
        <f t="shared" si="253"/>
        <v>0</v>
      </c>
      <c r="AF1469" s="25">
        <f>SUM($AD$8:AD1469)</f>
        <v>1401538.4278529992</v>
      </c>
      <c r="AG1469" s="25">
        <f>SUM($AE$8:AE1469)</f>
        <v>5815377.4295456596</v>
      </c>
      <c r="AH1469" s="25"/>
      <c r="AI1469" s="39">
        <f>SUM($AD$1031:AD1469)</f>
        <v>444592.50355343946</v>
      </c>
      <c r="AJ1469" s="39">
        <f>SUM($AE$1031:AE1469)</f>
        <v>3074372.2032520478</v>
      </c>
      <c r="AK1469" s="39">
        <f t="shared" si="254"/>
        <v>311214.75248740759</v>
      </c>
    </row>
    <row r="1470" spans="2:37" x14ac:dyDescent="0.3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255"/>
        <v>0</v>
      </c>
      <c r="G1470" s="17">
        <f t="shared" si="256"/>
        <v>0</v>
      </c>
      <c r="S1470">
        <f t="shared" si="246"/>
        <v>1</v>
      </c>
      <c r="T1470" t="str">
        <f t="shared" si="247"/>
        <v/>
      </c>
      <c r="U1470">
        <f t="shared" si="248"/>
        <v>0</v>
      </c>
      <c r="W1470">
        <f t="shared" si="249"/>
        <v>0</v>
      </c>
      <c r="X1470">
        <f t="shared" si="250"/>
        <v>135.9666</v>
      </c>
      <c r="Y1470">
        <f t="shared" si="251"/>
        <v>0</v>
      </c>
      <c r="Z1470">
        <f>Table1[[#This Row],[Accel (N)]]+Table1[[#This Row],[RR (N)]]+Table1[[#This Row],[Aero Drag (N)]]</f>
        <v>135.9666</v>
      </c>
      <c r="AA1470">
        <f>Table1[[#This Row],[Total (N)]]*((E1470/3.6)/1000)</f>
        <v>0</v>
      </c>
      <c r="AB1470">
        <f>Table1[[#This Row],[Power (kW)]]*1000</f>
        <v>0</v>
      </c>
      <c r="AC1470">
        <f>(Table1[[#This Row],[Power (kW)]]*1000)*D1470</f>
        <v>0</v>
      </c>
      <c r="AD1470" s="25">
        <f t="shared" si="252"/>
        <v>0</v>
      </c>
      <c r="AE1470" s="25">
        <f t="shared" si="253"/>
        <v>0</v>
      </c>
      <c r="AF1470" s="25">
        <f>SUM($AD$8:AD1470)</f>
        <v>1401538.4278529992</v>
      </c>
      <c r="AG1470" s="25">
        <f>SUM($AE$8:AE1470)</f>
        <v>5815377.4295456596</v>
      </c>
      <c r="AH1470" s="25"/>
      <c r="AI1470" s="39">
        <f>SUM($AD$1031:AD1470)</f>
        <v>444592.50355343946</v>
      </c>
      <c r="AJ1470" s="39">
        <f>SUM($AE$1031:AE1470)</f>
        <v>3074372.2032520478</v>
      </c>
      <c r="AK1470" s="39">
        <f t="shared" si="254"/>
        <v>311214.75248740759</v>
      </c>
    </row>
    <row r="1471" spans="2:37" x14ac:dyDescent="0.3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255"/>
        <v>0</v>
      </c>
      <c r="G1471" s="17">
        <f t="shared" si="256"/>
        <v>0</v>
      </c>
      <c r="S1471">
        <f t="shared" si="246"/>
        <v>1</v>
      </c>
      <c r="T1471" t="str">
        <f t="shared" si="247"/>
        <v/>
      </c>
      <c r="U1471">
        <f t="shared" si="248"/>
        <v>0</v>
      </c>
      <c r="W1471">
        <f t="shared" si="249"/>
        <v>0</v>
      </c>
      <c r="X1471">
        <f t="shared" si="250"/>
        <v>135.9666</v>
      </c>
      <c r="Y1471">
        <f t="shared" si="251"/>
        <v>0</v>
      </c>
      <c r="Z1471">
        <f>Table1[[#This Row],[Accel (N)]]+Table1[[#This Row],[RR (N)]]+Table1[[#This Row],[Aero Drag (N)]]</f>
        <v>135.9666</v>
      </c>
      <c r="AA1471">
        <f>Table1[[#This Row],[Total (N)]]*((E1471/3.6)/1000)</f>
        <v>0</v>
      </c>
      <c r="AB1471">
        <f>Table1[[#This Row],[Power (kW)]]*1000</f>
        <v>0</v>
      </c>
      <c r="AC1471">
        <f>(Table1[[#This Row],[Power (kW)]]*1000)*D1471</f>
        <v>0</v>
      </c>
      <c r="AD1471" s="25">
        <f t="shared" si="252"/>
        <v>0</v>
      </c>
      <c r="AE1471" s="25">
        <f t="shared" si="253"/>
        <v>0</v>
      </c>
      <c r="AF1471" s="25">
        <f>SUM($AD$8:AD1471)</f>
        <v>1401538.4278529992</v>
      </c>
      <c r="AG1471" s="25">
        <f>SUM($AE$8:AE1471)</f>
        <v>5815377.4295456596</v>
      </c>
      <c r="AH1471" s="25"/>
      <c r="AI1471" s="39">
        <f>SUM($AD$1031:AD1471)</f>
        <v>444592.50355343946</v>
      </c>
      <c r="AJ1471" s="39">
        <f>SUM($AE$1031:AE1471)</f>
        <v>3074372.2032520478</v>
      </c>
      <c r="AK1471" s="39">
        <f t="shared" si="254"/>
        <v>311214.75248740759</v>
      </c>
    </row>
    <row r="1472" spans="2:37" x14ac:dyDescent="0.3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255"/>
        <v>0</v>
      </c>
      <c r="G1472" s="17">
        <f t="shared" si="256"/>
        <v>0</v>
      </c>
      <c r="S1472">
        <f t="shared" si="246"/>
        <v>1</v>
      </c>
      <c r="T1472" t="str">
        <f t="shared" si="247"/>
        <v/>
      </c>
      <c r="U1472">
        <f t="shared" si="248"/>
        <v>0</v>
      </c>
      <c r="W1472">
        <f t="shared" si="249"/>
        <v>0</v>
      </c>
      <c r="X1472">
        <f t="shared" si="250"/>
        <v>135.9666</v>
      </c>
      <c r="Y1472">
        <f t="shared" si="251"/>
        <v>0</v>
      </c>
      <c r="Z1472">
        <f>Table1[[#This Row],[Accel (N)]]+Table1[[#This Row],[RR (N)]]+Table1[[#This Row],[Aero Drag (N)]]</f>
        <v>135.9666</v>
      </c>
      <c r="AA1472">
        <f>Table1[[#This Row],[Total (N)]]*((E1472/3.6)/1000)</f>
        <v>0</v>
      </c>
      <c r="AB1472">
        <f>Table1[[#This Row],[Power (kW)]]*1000</f>
        <v>0</v>
      </c>
      <c r="AC1472">
        <f>(Table1[[#This Row],[Power (kW)]]*1000)*D1472</f>
        <v>0</v>
      </c>
      <c r="AD1472" s="25">
        <f t="shared" si="252"/>
        <v>0</v>
      </c>
      <c r="AE1472" s="25">
        <f t="shared" si="253"/>
        <v>0</v>
      </c>
      <c r="AF1472" s="25">
        <f>SUM($AD$8:AD1472)</f>
        <v>1401538.4278529992</v>
      </c>
      <c r="AG1472" s="25">
        <f>SUM($AE$8:AE1472)</f>
        <v>5815377.4295456596</v>
      </c>
      <c r="AH1472" s="25"/>
      <c r="AI1472" s="39">
        <f>SUM($AD$1031:AD1472)</f>
        <v>444592.50355343946</v>
      </c>
      <c r="AJ1472" s="39">
        <f>SUM($AE$1031:AE1472)</f>
        <v>3074372.2032520478</v>
      </c>
      <c r="AK1472" s="39">
        <f t="shared" si="254"/>
        <v>311214.75248740759</v>
      </c>
    </row>
    <row r="1473" spans="2:37" x14ac:dyDescent="0.3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255"/>
        <v>0</v>
      </c>
      <c r="G1473" s="17">
        <f t="shared" si="256"/>
        <v>0</v>
      </c>
      <c r="S1473">
        <f t="shared" si="246"/>
        <v>1</v>
      </c>
      <c r="T1473" t="str">
        <f t="shared" si="247"/>
        <v/>
      </c>
      <c r="U1473">
        <f t="shared" si="248"/>
        <v>0</v>
      </c>
      <c r="W1473">
        <f t="shared" si="249"/>
        <v>0</v>
      </c>
      <c r="X1473">
        <f t="shared" si="250"/>
        <v>135.9666</v>
      </c>
      <c r="Y1473">
        <f t="shared" si="251"/>
        <v>0</v>
      </c>
      <c r="Z1473">
        <f>Table1[[#This Row],[Accel (N)]]+Table1[[#This Row],[RR (N)]]+Table1[[#This Row],[Aero Drag (N)]]</f>
        <v>135.9666</v>
      </c>
      <c r="AA1473">
        <f>Table1[[#This Row],[Total (N)]]*((E1473/3.6)/1000)</f>
        <v>0</v>
      </c>
      <c r="AB1473">
        <f>Table1[[#This Row],[Power (kW)]]*1000</f>
        <v>0</v>
      </c>
      <c r="AC1473">
        <f>(Table1[[#This Row],[Power (kW)]]*1000)*D1473</f>
        <v>0</v>
      </c>
      <c r="AD1473" s="25">
        <f t="shared" si="252"/>
        <v>0</v>
      </c>
      <c r="AE1473" s="25">
        <f t="shared" si="253"/>
        <v>0</v>
      </c>
      <c r="AF1473" s="25">
        <f>SUM($AD$8:AD1473)</f>
        <v>1401538.4278529992</v>
      </c>
      <c r="AG1473" s="25">
        <f>SUM($AE$8:AE1473)</f>
        <v>5815377.4295456596</v>
      </c>
      <c r="AH1473" s="25"/>
      <c r="AI1473" s="39">
        <f>SUM($AD$1031:AD1473)</f>
        <v>444592.50355343946</v>
      </c>
      <c r="AJ1473" s="39">
        <f>SUM($AE$1031:AE1473)</f>
        <v>3074372.2032520478</v>
      </c>
      <c r="AK1473" s="39">
        <f t="shared" si="254"/>
        <v>311214.75248740759</v>
      </c>
    </row>
    <row r="1474" spans="2:37" x14ac:dyDescent="0.3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255"/>
        <v>0</v>
      </c>
      <c r="G1474" s="17">
        <f t="shared" si="256"/>
        <v>0</v>
      </c>
      <c r="S1474">
        <f t="shared" si="246"/>
        <v>1</v>
      </c>
      <c r="T1474" t="str">
        <f t="shared" si="247"/>
        <v/>
      </c>
      <c r="U1474">
        <f t="shared" si="248"/>
        <v>0</v>
      </c>
      <c r="W1474">
        <f t="shared" si="249"/>
        <v>0</v>
      </c>
      <c r="X1474">
        <f t="shared" si="250"/>
        <v>135.9666</v>
      </c>
      <c r="Y1474">
        <f t="shared" si="251"/>
        <v>0</v>
      </c>
      <c r="Z1474">
        <f>Table1[[#This Row],[Accel (N)]]+Table1[[#This Row],[RR (N)]]+Table1[[#This Row],[Aero Drag (N)]]</f>
        <v>135.9666</v>
      </c>
      <c r="AA1474">
        <f>Table1[[#This Row],[Total (N)]]*((E1474/3.6)/1000)</f>
        <v>0</v>
      </c>
      <c r="AB1474">
        <f>Table1[[#This Row],[Power (kW)]]*1000</f>
        <v>0</v>
      </c>
      <c r="AC1474">
        <f>(Table1[[#This Row],[Power (kW)]]*1000)*D1474</f>
        <v>0</v>
      </c>
      <c r="AD1474" s="25">
        <f t="shared" si="252"/>
        <v>0</v>
      </c>
      <c r="AE1474" s="25">
        <f t="shared" si="253"/>
        <v>0</v>
      </c>
      <c r="AF1474" s="25">
        <f>SUM($AD$8:AD1474)</f>
        <v>1401538.4278529992</v>
      </c>
      <c r="AG1474" s="25">
        <f>SUM($AE$8:AE1474)</f>
        <v>5815377.4295456596</v>
      </c>
      <c r="AH1474" s="25"/>
      <c r="AI1474" s="39">
        <f>SUM($AD$1031:AD1474)</f>
        <v>444592.50355343946</v>
      </c>
      <c r="AJ1474" s="39">
        <f>SUM($AE$1031:AE1474)</f>
        <v>3074372.2032520478</v>
      </c>
      <c r="AK1474" s="39">
        <f t="shared" si="254"/>
        <v>311214.75248740759</v>
      </c>
    </row>
    <row r="1475" spans="2:37" x14ac:dyDescent="0.3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255"/>
        <v>0</v>
      </c>
      <c r="G1475" s="17">
        <f t="shared" si="256"/>
        <v>0</v>
      </c>
      <c r="S1475">
        <f t="shared" si="246"/>
        <v>1</v>
      </c>
      <c r="T1475" t="str">
        <f t="shared" si="247"/>
        <v/>
      </c>
      <c r="U1475">
        <f t="shared" si="248"/>
        <v>0</v>
      </c>
      <c r="W1475">
        <f t="shared" si="249"/>
        <v>0</v>
      </c>
      <c r="X1475">
        <f t="shared" si="250"/>
        <v>135.9666</v>
      </c>
      <c r="Y1475">
        <f t="shared" si="251"/>
        <v>0</v>
      </c>
      <c r="Z1475">
        <f>Table1[[#This Row],[Accel (N)]]+Table1[[#This Row],[RR (N)]]+Table1[[#This Row],[Aero Drag (N)]]</f>
        <v>135.9666</v>
      </c>
      <c r="AA1475">
        <f>Table1[[#This Row],[Total (N)]]*((E1475/3.6)/1000)</f>
        <v>0</v>
      </c>
      <c r="AB1475">
        <f>Table1[[#This Row],[Power (kW)]]*1000</f>
        <v>0</v>
      </c>
      <c r="AC1475">
        <f>(Table1[[#This Row],[Power (kW)]]*1000)*D1475</f>
        <v>0</v>
      </c>
      <c r="AD1475" s="25">
        <f t="shared" si="252"/>
        <v>0</v>
      </c>
      <c r="AE1475" s="25">
        <f t="shared" si="253"/>
        <v>0</v>
      </c>
      <c r="AF1475" s="25">
        <f>SUM($AD$8:AD1475)</f>
        <v>1401538.4278529992</v>
      </c>
      <c r="AG1475" s="25">
        <f>SUM($AE$8:AE1475)</f>
        <v>5815377.4295456596</v>
      </c>
      <c r="AH1475" s="25"/>
      <c r="AI1475" s="39">
        <f>SUM($AD$1031:AD1475)</f>
        <v>444592.50355343946</v>
      </c>
      <c r="AJ1475" s="39">
        <f>SUM($AE$1031:AE1475)</f>
        <v>3074372.2032520478</v>
      </c>
      <c r="AK1475" s="39">
        <f t="shared" si="254"/>
        <v>311214.75248740759</v>
      </c>
    </row>
    <row r="1476" spans="2:37" x14ac:dyDescent="0.3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255"/>
        <v>0</v>
      </c>
      <c r="G1476" s="17">
        <f t="shared" si="256"/>
        <v>0</v>
      </c>
      <c r="S1476">
        <f t="shared" si="246"/>
        <v>1</v>
      </c>
      <c r="T1476" t="str">
        <f t="shared" si="247"/>
        <v/>
      </c>
      <c r="U1476">
        <f t="shared" si="248"/>
        <v>0</v>
      </c>
      <c r="W1476">
        <f t="shared" si="249"/>
        <v>0</v>
      </c>
      <c r="X1476">
        <f t="shared" si="250"/>
        <v>135.9666</v>
      </c>
      <c r="Y1476">
        <f t="shared" si="251"/>
        <v>0</v>
      </c>
      <c r="Z1476">
        <f>Table1[[#This Row],[Accel (N)]]+Table1[[#This Row],[RR (N)]]+Table1[[#This Row],[Aero Drag (N)]]</f>
        <v>135.9666</v>
      </c>
      <c r="AA1476">
        <f>Table1[[#This Row],[Total (N)]]*((E1476/3.6)/1000)</f>
        <v>0</v>
      </c>
      <c r="AB1476">
        <f>Table1[[#This Row],[Power (kW)]]*1000</f>
        <v>0</v>
      </c>
      <c r="AC1476">
        <f>(Table1[[#This Row],[Power (kW)]]*1000)*D1476</f>
        <v>0</v>
      </c>
      <c r="AD1476" s="25">
        <f t="shared" si="252"/>
        <v>0</v>
      </c>
      <c r="AE1476" s="25">
        <f t="shared" si="253"/>
        <v>0</v>
      </c>
      <c r="AF1476" s="25">
        <f>SUM($AD$8:AD1476)</f>
        <v>1401538.4278529992</v>
      </c>
      <c r="AG1476" s="25">
        <f>SUM($AE$8:AE1476)</f>
        <v>5815377.4295456596</v>
      </c>
      <c r="AH1476" s="25"/>
      <c r="AI1476" s="39">
        <f>SUM($AD$1031:AD1476)</f>
        <v>444592.50355343946</v>
      </c>
      <c r="AJ1476" s="39">
        <f>SUM($AE$1031:AE1476)</f>
        <v>3074372.2032520478</v>
      </c>
      <c r="AK1476" s="39">
        <f t="shared" si="254"/>
        <v>311214.75248740759</v>
      </c>
    </row>
    <row r="1477" spans="2:37" x14ac:dyDescent="0.3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255"/>
        <v>0</v>
      </c>
      <c r="G1477" s="17">
        <f t="shared" si="256"/>
        <v>0</v>
      </c>
      <c r="S1477">
        <f t="shared" si="246"/>
        <v>1</v>
      </c>
      <c r="T1477" t="str">
        <f t="shared" si="247"/>
        <v/>
      </c>
      <c r="U1477">
        <f t="shared" si="248"/>
        <v>0</v>
      </c>
      <c r="W1477">
        <f t="shared" si="249"/>
        <v>0</v>
      </c>
      <c r="X1477">
        <f t="shared" si="250"/>
        <v>135.9666</v>
      </c>
      <c r="Y1477">
        <f t="shared" si="251"/>
        <v>0</v>
      </c>
      <c r="Z1477">
        <f>Table1[[#This Row],[Accel (N)]]+Table1[[#This Row],[RR (N)]]+Table1[[#This Row],[Aero Drag (N)]]</f>
        <v>135.9666</v>
      </c>
      <c r="AA1477">
        <f>Table1[[#This Row],[Total (N)]]*((E1477/3.6)/1000)</f>
        <v>0</v>
      </c>
      <c r="AB1477">
        <f>Table1[[#This Row],[Power (kW)]]*1000</f>
        <v>0</v>
      </c>
      <c r="AC1477">
        <f>(Table1[[#This Row],[Power (kW)]]*1000)*D1477</f>
        <v>0</v>
      </c>
      <c r="AD1477" s="25">
        <f t="shared" si="252"/>
        <v>0</v>
      </c>
      <c r="AE1477" s="25">
        <f t="shared" si="253"/>
        <v>0</v>
      </c>
      <c r="AF1477" s="25">
        <f>SUM($AD$8:AD1477)</f>
        <v>1401538.4278529992</v>
      </c>
      <c r="AG1477" s="25">
        <f>SUM($AE$8:AE1477)</f>
        <v>5815377.4295456596</v>
      </c>
      <c r="AH1477" s="25"/>
      <c r="AI1477" s="39">
        <f>SUM($AD$1031:AD1477)</f>
        <v>444592.50355343946</v>
      </c>
      <c r="AJ1477" s="39">
        <f>SUM($AE$1031:AE1477)</f>
        <v>3074372.2032520478</v>
      </c>
      <c r="AK1477" s="39">
        <f t="shared" si="254"/>
        <v>311214.75248740759</v>
      </c>
    </row>
    <row r="1478" spans="2:37" x14ac:dyDescent="0.3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255"/>
        <v>0</v>
      </c>
      <c r="G1478" s="17">
        <f t="shared" si="256"/>
        <v>0</v>
      </c>
      <c r="S1478">
        <f t="shared" si="246"/>
        <v>1</v>
      </c>
      <c r="T1478" t="str">
        <f t="shared" si="247"/>
        <v/>
      </c>
      <c r="U1478">
        <f t="shared" si="248"/>
        <v>0</v>
      </c>
      <c r="W1478">
        <f t="shared" si="249"/>
        <v>0</v>
      </c>
      <c r="X1478">
        <f t="shared" si="250"/>
        <v>135.9666</v>
      </c>
      <c r="Y1478">
        <f t="shared" si="251"/>
        <v>0</v>
      </c>
      <c r="Z1478">
        <f>Table1[[#This Row],[Accel (N)]]+Table1[[#This Row],[RR (N)]]+Table1[[#This Row],[Aero Drag (N)]]</f>
        <v>135.9666</v>
      </c>
      <c r="AA1478">
        <f>Table1[[#This Row],[Total (N)]]*((E1478/3.6)/1000)</f>
        <v>0</v>
      </c>
      <c r="AB1478">
        <f>Table1[[#This Row],[Power (kW)]]*1000</f>
        <v>0</v>
      </c>
      <c r="AC1478">
        <f>(Table1[[#This Row],[Power (kW)]]*1000)*D1478</f>
        <v>0</v>
      </c>
      <c r="AD1478" s="25">
        <f t="shared" si="252"/>
        <v>0</v>
      </c>
      <c r="AE1478" s="25">
        <f t="shared" si="253"/>
        <v>0</v>
      </c>
      <c r="AF1478" s="25">
        <f>SUM($AD$8:AD1478)</f>
        <v>1401538.4278529992</v>
      </c>
      <c r="AG1478" s="25">
        <f>SUM($AE$8:AE1478)</f>
        <v>5815377.4295456596</v>
      </c>
      <c r="AH1478" s="25"/>
      <c r="AI1478" s="39">
        <f>SUM($AD$1031:AD1478)</f>
        <v>444592.50355343946</v>
      </c>
      <c r="AJ1478" s="39">
        <f>SUM($AE$1031:AE1478)</f>
        <v>3074372.2032520478</v>
      </c>
      <c r="AK1478" s="39">
        <f t="shared" si="254"/>
        <v>311214.75248740759</v>
      </c>
    </row>
    <row r="1479" spans="2:37" x14ac:dyDescent="0.3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255"/>
        <v>0</v>
      </c>
      <c r="G1479" s="17">
        <f t="shared" si="256"/>
        <v>0</v>
      </c>
      <c r="S1479">
        <f t="shared" si="246"/>
        <v>1</v>
      </c>
      <c r="T1479" t="str">
        <f t="shared" si="247"/>
        <v/>
      </c>
      <c r="U1479">
        <f t="shared" si="248"/>
        <v>0</v>
      </c>
      <c r="W1479">
        <f t="shared" si="249"/>
        <v>0</v>
      </c>
      <c r="X1479">
        <f t="shared" si="250"/>
        <v>135.9666</v>
      </c>
      <c r="Y1479">
        <f t="shared" si="251"/>
        <v>0</v>
      </c>
      <c r="Z1479">
        <f>Table1[[#This Row],[Accel (N)]]+Table1[[#This Row],[RR (N)]]+Table1[[#This Row],[Aero Drag (N)]]</f>
        <v>135.9666</v>
      </c>
      <c r="AA1479">
        <f>Table1[[#This Row],[Total (N)]]*((E1479/3.6)/1000)</f>
        <v>0</v>
      </c>
      <c r="AB1479">
        <f>Table1[[#This Row],[Power (kW)]]*1000</f>
        <v>0</v>
      </c>
      <c r="AC1479">
        <f>(Table1[[#This Row],[Power (kW)]]*1000)*D1479</f>
        <v>0</v>
      </c>
      <c r="AD1479" s="25">
        <f t="shared" si="252"/>
        <v>0</v>
      </c>
      <c r="AE1479" s="25">
        <f t="shared" si="253"/>
        <v>0</v>
      </c>
      <c r="AF1479" s="25">
        <f>SUM($AD$8:AD1479)</f>
        <v>1401538.4278529992</v>
      </c>
      <c r="AG1479" s="25">
        <f>SUM($AE$8:AE1479)</f>
        <v>5815377.4295456596</v>
      </c>
      <c r="AH1479" s="25"/>
      <c r="AI1479" s="39">
        <f>SUM($AD$1031:AD1479)</f>
        <v>444592.50355343946</v>
      </c>
      <c r="AJ1479" s="39">
        <f>SUM($AE$1031:AE1479)</f>
        <v>3074372.2032520478</v>
      </c>
      <c r="AK1479" s="39">
        <f t="shared" si="254"/>
        <v>311214.75248740759</v>
      </c>
    </row>
    <row r="1480" spans="2:37" x14ac:dyDescent="0.3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255"/>
        <v>0</v>
      </c>
      <c r="G1480" s="17">
        <f t="shared" si="256"/>
        <v>0</v>
      </c>
      <c r="S1480">
        <f t="shared" ref="S1480:S1543" si="257">IF(E1480&lt;1,1,0)</f>
        <v>1</v>
      </c>
      <c r="T1480" t="str">
        <f t="shared" ref="T1480:T1543" si="258">IF(S1480=1,"",E1480)</f>
        <v/>
      </c>
      <c r="U1480">
        <f t="shared" ref="U1480:U1543" si="259">E1480/3.6</f>
        <v>0</v>
      </c>
      <c r="W1480">
        <f t="shared" ref="W1480:W1543" si="260">$J$17*F1480</f>
        <v>0</v>
      </c>
      <c r="X1480">
        <f t="shared" ref="X1480:X1543" si="261">$J$17*9.81*$J$18</f>
        <v>135.9666</v>
      </c>
      <c r="Y1480">
        <f t="shared" ref="Y1480:Y1543" si="262">0.5*$J$14*$J$21*1.29^2*(E1480/3.6)^2</f>
        <v>0</v>
      </c>
      <c r="Z1480">
        <f>Table1[[#This Row],[Accel (N)]]+Table1[[#This Row],[RR (N)]]+Table1[[#This Row],[Aero Drag (N)]]</f>
        <v>135.9666</v>
      </c>
      <c r="AA1480">
        <f>Table1[[#This Row],[Total (N)]]*((E1480/3.6)/1000)</f>
        <v>0</v>
      </c>
      <c r="AB1480">
        <f>Table1[[#This Row],[Power (kW)]]*1000</f>
        <v>0</v>
      </c>
      <c r="AC1480">
        <f>(Table1[[#This Row],[Power (kW)]]*1000)*D1480</f>
        <v>0</v>
      </c>
      <c r="AD1480" s="25">
        <f t="shared" ref="AD1480:AD1543" si="263">IF(AB1480&lt;0, AB1480, 0) *-1</f>
        <v>0</v>
      </c>
      <c r="AE1480" s="25">
        <f t="shared" ref="AE1480:AE1543" si="264">IF(AB1480&gt;0, AB1480, 0)</f>
        <v>0</v>
      </c>
      <c r="AF1480" s="25">
        <f>SUM($AD$8:AD1480)</f>
        <v>1401538.4278529992</v>
      </c>
      <c r="AG1480" s="25">
        <f>SUM($AE$8:AE1480)</f>
        <v>5815377.4295456596</v>
      </c>
      <c r="AH1480" s="25"/>
      <c r="AI1480" s="39">
        <f>SUM($AD$1031:AD1480)</f>
        <v>444592.50355343946</v>
      </c>
      <c r="AJ1480" s="39">
        <f>SUM($AE$1031:AE1480)</f>
        <v>3074372.2032520478</v>
      </c>
      <c r="AK1480" s="39">
        <f t="shared" si="254"/>
        <v>311214.75248740759</v>
      </c>
    </row>
    <row r="1481" spans="2:37" x14ac:dyDescent="0.3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255"/>
        <v>0</v>
      </c>
      <c r="G1481" s="17">
        <f t="shared" si="256"/>
        <v>0</v>
      </c>
      <c r="S1481">
        <f t="shared" si="257"/>
        <v>1</v>
      </c>
      <c r="T1481" t="str">
        <f t="shared" si="258"/>
        <v/>
      </c>
      <c r="U1481">
        <f t="shared" si="259"/>
        <v>0</v>
      </c>
      <c r="W1481">
        <f t="shared" si="260"/>
        <v>0</v>
      </c>
      <c r="X1481">
        <f t="shared" si="261"/>
        <v>135.9666</v>
      </c>
      <c r="Y1481">
        <f t="shared" si="262"/>
        <v>0</v>
      </c>
      <c r="Z1481">
        <f>Table1[[#This Row],[Accel (N)]]+Table1[[#This Row],[RR (N)]]+Table1[[#This Row],[Aero Drag (N)]]</f>
        <v>135.9666</v>
      </c>
      <c r="AA1481">
        <f>Table1[[#This Row],[Total (N)]]*((E1481/3.6)/1000)</f>
        <v>0</v>
      </c>
      <c r="AB1481">
        <f>Table1[[#This Row],[Power (kW)]]*1000</f>
        <v>0</v>
      </c>
      <c r="AC1481">
        <f>(Table1[[#This Row],[Power (kW)]]*1000)*D1481</f>
        <v>0</v>
      </c>
      <c r="AD1481" s="25">
        <f t="shared" si="263"/>
        <v>0</v>
      </c>
      <c r="AE1481" s="25">
        <f t="shared" si="264"/>
        <v>0</v>
      </c>
      <c r="AF1481" s="25">
        <f>SUM($AD$8:AD1481)</f>
        <v>1401538.4278529992</v>
      </c>
      <c r="AG1481" s="25">
        <f>SUM($AE$8:AE1481)</f>
        <v>5815377.4295456596</v>
      </c>
      <c r="AH1481" s="25"/>
      <c r="AI1481" s="39">
        <f>SUM($AD$1031:AD1481)</f>
        <v>444592.50355343946</v>
      </c>
      <c r="AJ1481" s="39">
        <f>SUM($AE$1031:AE1481)</f>
        <v>3074372.2032520478</v>
      </c>
      <c r="AK1481" s="39">
        <f t="shared" ref="AK1481:AK1544" si="265">AI1481*0.7</f>
        <v>311214.75248740759</v>
      </c>
    </row>
    <row r="1482" spans="2:37" x14ac:dyDescent="0.3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ref="F1482:F1545" si="266">($E1483-$E1481)/2/3.6</f>
        <v>0</v>
      </c>
      <c r="G1482" s="17">
        <f t="shared" ref="G1482:G1545" si="267">($E1483-$E1481)/2</f>
        <v>0</v>
      </c>
      <c r="S1482">
        <f t="shared" si="257"/>
        <v>1</v>
      </c>
      <c r="T1482" t="str">
        <f t="shared" si="258"/>
        <v/>
      </c>
      <c r="U1482">
        <f t="shared" si="259"/>
        <v>0</v>
      </c>
      <c r="W1482">
        <f t="shared" si="260"/>
        <v>0</v>
      </c>
      <c r="X1482">
        <f t="shared" si="261"/>
        <v>135.9666</v>
      </c>
      <c r="Y1482">
        <f t="shared" si="262"/>
        <v>0</v>
      </c>
      <c r="Z1482">
        <f>Table1[[#This Row],[Accel (N)]]+Table1[[#This Row],[RR (N)]]+Table1[[#This Row],[Aero Drag (N)]]</f>
        <v>135.9666</v>
      </c>
      <c r="AA1482">
        <f>Table1[[#This Row],[Total (N)]]*((E1482/3.6)/1000)</f>
        <v>0</v>
      </c>
      <c r="AB1482">
        <f>Table1[[#This Row],[Power (kW)]]*1000</f>
        <v>0</v>
      </c>
      <c r="AC1482">
        <f>(Table1[[#This Row],[Power (kW)]]*1000)*D1482</f>
        <v>0</v>
      </c>
      <c r="AD1482" s="25">
        <f t="shared" si="263"/>
        <v>0</v>
      </c>
      <c r="AE1482" s="25">
        <f t="shared" si="264"/>
        <v>0</v>
      </c>
      <c r="AF1482" s="25">
        <f>SUM($AD$8:AD1482)</f>
        <v>1401538.4278529992</v>
      </c>
      <c r="AG1482" s="25">
        <f>SUM($AE$8:AE1482)</f>
        <v>5815377.4295456596</v>
      </c>
      <c r="AH1482" s="25"/>
      <c r="AI1482" s="39">
        <f>SUM($AD$1031:AD1482)</f>
        <v>444592.50355343946</v>
      </c>
      <c r="AJ1482" s="39">
        <f>SUM($AE$1031:AE1482)</f>
        <v>3074372.2032520478</v>
      </c>
      <c r="AK1482" s="39">
        <f t="shared" si="265"/>
        <v>311214.75248740759</v>
      </c>
    </row>
    <row r="1483" spans="2:37" x14ac:dyDescent="0.3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266"/>
        <v>0</v>
      </c>
      <c r="G1483" s="17">
        <f t="shared" si="267"/>
        <v>0</v>
      </c>
      <c r="S1483">
        <f t="shared" si="257"/>
        <v>1</v>
      </c>
      <c r="T1483" t="str">
        <f t="shared" si="258"/>
        <v/>
      </c>
      <c r="U1483">
        <f t="shared" si="259"/>
        <v>0</v>
      </c>
      <c r="W1483">
        <f t="shared" si="260"/>
        <v>0</v>
      </c>
      <c r="X1483">
        <f t="shared" si="261"/>
        <v>135.9666</v>
      </c>
      <c r="Y1483">
        <f t="shared" si="262"/>
        <v>0</v>
      </c>
      <c r="Z1483">
        <f>Table1[[#This Row],[Accel (N)]]+Table1[[#This Row],[RR (N)]]+Table1[[#This Row],[Aero Drag (N)]]</f>
        <v>135.9666</v>
      </c>
      <c r="AA1483">
        <f>Table1[[#This Row],[Total (N)]]*((E1483/3.6)/1000)</f>
        <v>0</v>
      </c>
      <c r="AB1483">
        <f>Table1[[#This Row],[Power (kW)]]*1000</f>
        <v>0</v>
      </c>
      <c r="AC1483">
        <f>(Table1[[#This Row],[Power (kW)]]*1000)*D1483</f>
        <v>0</v>
      </c>
      <c r="AD1483" s="25">
        <f t="shared" si="263"/>
        <v>0</v>
      </c>
      <c r="AE1483" s="25">
        <f t="shared" si="264"/>
        <v>0</v>
      </c>
      <c r="AF1483" s="25">
        <f>SUM($AD$8:AD1483)</f>
        <v>1401538.4278529992</v>
      </c>
      <c r="AG1483" s="25">
        <f>SUM($AE$8:AE1483)</f>
        <v>5815377.4295456596</v>
      </c>
      <c r="AH1483" s="25"/>
      <c r="AI1483" s="39">
        <f>SUM($AD$1031:AD1483)</f>
        <v>444592.50355343946</v>
      </c>
      <c r="AJ1483" s="39">
        <f>SUM($AE$1031:AE1483)</f>
        <v>3074372.2032520478</v>
      </c>
      <c r="AK1483" s="39">
        <f t="shared" si="265"/>
        <v>311214.75248740759</v>
      </c>
    </row>
    <row r="1484" spans="2:37" x14ac:dyDescent="0.3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266"/>
        <v>0</v>
      </c>
      <c r="G1484" s="17">
        <f t="shared" si="267"/>
        <v>0</v>
      </c>
      <c r="S1484">
        <f t="shared" si="257"/>
        <v>1</v>
      </c>
      <c r="T1484" t="str">
        <f t="shared" si="258"/>
        <v/>
      </c>
      <c r="U1484">
        <f t="shared" si="259"/>
        <v>0</v>
      </c>
      <c r="W1484">
        <f t="shared" si="260"/>
        <v>0</v>
      </c>
      <c r="X1484">
        <f t="shared" si="261"/>
        <v>135.9666</v>
      </c>
      <c r="Y1484">
        <f t="shared" si="262"/>
        <v>0</v>
      </c>
      <c r="Z1484">
        <f>Table1[[#This Row],[Accel (N)]]+Table1[[#This Row],[RR (N)]]+Table1[[#This Row],[Aero Drag (N)]]</f>
        <v>135.9666</v>
      </c>
      <c r="AA1484">
        <f>Table1[[#This Row],[Total (N)]]*((E1484/3.6)/1000)</f>
        <v>0</v>
      </c>
      <c r="AB1484">
        <f>Table1[[#This Row],[Power (kW)]]*1000</f>
        <v>0</v>
      </c>
      <c r="AC1484">
        <f>(Table1[[#This Row],[Power (kW)]]*1000)*D1484</f>
        <v>0</v>
      </c>
      <c r="AD1484" s="25">
        <f t="shared" si="263"/>
        <v>0</v>
      </c>
      <c r="AE1484" s="25">
        <f t="shared" si="264"/>
        <v>0</v>
      </c>
      <c r="AF1484" s="25">
        <f>SUM($AD$8:AD1484)</f>
        <v>1401538.4278529992</v>
      </c>
      <c r="AG1484" s="25">
        <f>SUM($AE$8:AE1484)</f>
        <v>5815377.4295456596</v>
      </c>
      <c r="AH1484" s="25"/>
      <c r="AI1484" s="39">
        <f>SUM($AD$1031:AD1484)</f>
        <v>444592.50355343946</v>
      </c>
      <c r="AJ1484" s="39">
        <f>SUM($AE$1031:AE1484)</f>
        <v>3074372.2032520478</v>
      </c>
      <c r="AK1484" s="39">
        <f t="shared" si="265"/>
        <v>311214.75248740759</v>
      </c>
    </row>
    <row r="1485" spans="2:37" x14ac:dyDescent="0.3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266"/>
        <v>0</v>
      </c>
      <c r="G1485" s="17">
        <f t="shared" si="267"/>
        <v>0</v>
      </c>
      <c r="S1485">
        <f t="shared" si="257"/>
        <v>1</v>
      </c>
      <c r="T1485" t="str">
        <f t="shared" si="258"/>
        <v/>
      </c>
      <c r="U1485">
        <f t="shared" si="259"/>
        <v>0</v>
      </c>
      <c r="V1485" t="s">
        <v>81</v>
      </c>
      <c r="W1485">
        <f t="shared" si="260"/>
        <v>0</v>
      </c>
      <c r="X1485">
        <f t="shared" si="261"/>
        <v>135.9666</v>
      </c>
      <c r="Y1485">
        <f t="shared" si="262"/>
        <v>0</v>
      </c>
      <c r="Z1485">
        <f>Table1[[#This Row],[Accel (N)]]+Table1[[#This Row],[RR (N)]]+Table1[[#This Row],[Aero Drag (N)]]</f>
        <v>135.9666</v>
      </c>
      <c r="AA1485">
        <f>Table1[[#This Row],[Total (N)]]*((E1485/3.6)/1000)</f>
        <v>0</v>
      </c>
      <c r="AB1485">
        <f>Table1[[#This Row],[Power (kW)]]*1000</f>
        <v>0</v>
      </c>
      <c r="AC1485">
        <f>(Table1[[#This Row],[Power (kW)]]*1000)*D1485</f>
        <v>0</v>
      </c>
      <c r="AD1485" s="25">
        <f t="shared" si="263"/>
        <v>0</v>
      </c>
      <c r="AE1485" s="25">
        <f t="shared" si="264"/>
        <v>0</v>
      </c>
      <c r="AF1485" s="25">
        <f>SUM($AD$8:AD1485)</f>
        <v>1401538.4278529992</v>
      </c>
      <c r="AG1485" s="25">
        <f>SUM($AE$8:AE1485)</f>
        <v>5815377.4295456596</v>
      </c>
      <c r="AH1485" s="25"/>
      <c r="AI1485" s="39">
        <f>SUM($AD$1031:AD1485)</f>
        <v>444592.50355343946</v>
      </c>
      <c r="AJ1485" s="39">
        <f>SUM($AE$1031:AE1485)</f>
        <v>3074372.2032520478</v>
      </c>
      <c r="AK1485" s="39">
        <f t="shared" si="265"/>
        <v>311214.75248740759</v>
      </c>
    </row>
    <row r="1486" spans="2:37" x14ac:dyDescent="0.3">
      <c r="B1486" s="7" t="s">
        <v>54</v>
      </c>
      <c r="C1486" s="7">
        <v>1478</v>
      </c>
      <c r="D1486" s="7">
        <v>1</v>
      </c>
      <c r="E1486" s="13">
        <v>0</v>
      </c>
      <c r="F1486" s="17">
        <f t="shared" si="266"/>
        <v>0.30555555555555558</v>
      </c>
      <c r="G1486" s="17">
        <f t="shared" si="267"/>
        <v>1.1000000000000001</v>
      </c>
      <c r="S1486">
        <f t="shared" si="257"/>
        <v>1</v>
      </c>
      <c r="T1486" t="str">
        <f t="shared" si="258"/>
        <v/>
      </c>
      <c r="U1486">
        <f t="shared" si="259"/>
        <v>0</v>
      </c>
      <c r="V1486" t="s">
        <v>82</v>
      </c>
      <c r="W1486">
        <f t="shared" si="260"/>
        <v>302.5</v>
      </c>
      <c r="X1486">
        <f t="shared" si="261"/>
        <v>135.9666</v>
      </c>
      <c r="Y1486">
        <f t="shared" si="262"/>
        <v>0</v>
      </c>
      <c r="Z1486">
        <f>Table1[[#This Row],[Accel (N)]]+Table1[[#This Row],[RR (N)]]+Table1[[#This Row],[Aero Drag (N)]]</f>
        <v>438.46659999999997</v>
      </c>
      <c r="AA1486">
        <f>Table1[[#This Row],[Total (N)]]*((E1486/3.6)/1000)</f>
        <v>0</v>
      </c>
      <c r="AB1486">
        <f>Table1[[#This Row],[Power (kW)]]*1000</f>
        <v>0</v>
      </c>
      <c r="AC1486">
        <f>(Table1[[#This Row],[Power (kW)]]*1000)*D1486</f>
        <v>0</v>
      </c>
      <c r="AD1486" s="25">
        <f t="shared" si="263"/>
        <v>0</v>
      </c>
      <c r="AE1486" s="25">
        <f t="shared" si="264"/>
        <v>0</v>
      </c>
      <c r="AF1486" s="25">
        <f>SUM($AD$8:AD1486)</f>
        <v>1401538.4278529992</v>
      </c>
      <c r="AG1486" s="25">
        <f>SUM($AE$8:AE1486)</f>
        <v>5815377.4295456596</v>
      </c>
      <c r="AH1486" s="25"/>
      <c r="AI1486" s="40">
        <f>SUM($AD$1486:AD1486)</f>
        <v>0</v>
      </c>
      <c r="AJ1486" s="40">
        <f>SUM($AE$1486:AE1486)</f>
        <v>0</v>
      </c>
      <c r="AK1486" s="40">
        <f t="shared" si="265"/>
        <v>0</v>
      </c>
    </row>
    <row r="1487" spans="2:37" x14ac:dyDescent="0.3">
      <c r="B1487" s="7" t="s">
        <v>54</v>
      </c>
      <c r="C1487" s="7">
        <v>1479</v>
      </c>
      <c r="D1487" s="7">
        <v>2</v>
      </c>
      <c r="E1487" s="13">
        <v>2.2000000000000002</v>
      </c>
      <c r="F1487" s="17">
        <f t="shared" si="266"/>
        <v>0.61111111111111116</v>
      </c>
      <c r="G1487" s="17">
        <f t="shared" si="267"/>
        <v>2.2000000000000002</v>
      </c>
      <c r="S1487">
        <f t="shared" si="257"/>
        <v>0</v>
      </c>
      <c r="T1487">
        <f t="shared" si="258"/>
        <v>2.2000000000000002</v>
      </c>
      <c r="U1487">
        <f t="shared" si="259"/>
        <v>0.61111111111111116</v>
      </c>
      <c r="W1487">
        <f t="shared" si="260"/>
        <v>605</v>
      </c>
      <c r="X1487">
        <f t="shared" si="261"/>
        <v>135.9666</v>
      </c>
      <c r="Y1487">
        <f t="shared" si="262"/>
        <v>0.20206892545277783</v>
      </c>
      <c r="Z1487">
        <f>Table1[[#This Row],[Accel (N)]]+Table1[[#This Row],[RR (N)]]+Table1[[#This Row],[Aero Drag (N)]]</f>
        <v>741.16866892545272</v>
      </c>
      <c r="AA1487">
        <f>Table1[[#This Row],[Total (N)]]*((E1487/3.6)/1000)</f>
        <v>0.45293640878777675</v>
      </c>
      <c r="AB1487">
        <f>Table1[[#This Row],[Power (kW)]]*1000</f>
        <v>452.93640878777677</v>
      </c>
      <c r="AC1487">
        <f>(Table1[[#This Row],[Power (kW)]]*1000)*D1487</f>
        <v>905.87281757555354</v>
      </c>
      <c r="AD1487" s="25">
        <f t="shared" si="263"/>
        <v>0</v>
      </c>
      <c r="AE1487" s="25">
        <f t="shared" si="264"/>
        <v>452.93640878777677</v>
      </c>
      <c r="AF1487" s="25">
        <f>SUM($AD$8:AD1487)</f>
        <v>1401538.4278529992</v>
      </c>
      <c r="AG1487" s="25">
        <f>SUM($AE$8:AE1487)</f>
        <v>5815830.3659544475</v>
      </c>
      <c r="AH1487" s="25"/>
      <c r="AI1487" s="40">
        <f>SUM($AD$1486:AD1487)</f>
        <v>0</v>
      </c>
      <c r="AJ1487" s="40">
        <f>SUM($AE$1486:AE1487)</f>
        <v>452.93640878777677</v>
      </c>
      <c r="AK1487" s="40">
        <f t="shared" si="265"/>
        <v>0</v>
      </c>
    </row>
    <row r="1488" spans="2:37" x14ac:dyDescent="0.3">
      <c r="B1488" s="7" t="s">
        <v>54</v>
      </c>
      <c r="C1488" s="7">
        <v>1480</v>
      </c>
      <c r="D1488" s="7">
        <v>3</v>
      </c>
      <c r="E1488" s="13">
        <v>4.4000000000000004</v>
      </c>
      <c r="F1488" s="17">
        <f t="shared" si="266"/>
        <v>0.56944444444444442</v>
      </c>
      <c r="G1488" s="17">
        <f t="shared" si="267"/>
        <v>2.0499999999999998</v>
      </c>
      <c r="S1488">
        <f t="shared" si="257"/>
        <v>0</v>
      </c>
      <c r="T1488">
        <f t="shared" si="258"/>
        <v>4.4000000000000004</v>
      </c>
      <c r="U1488">
        <f t="shared" si="259"/>
        <v>1.2222222222222223</v>
      </c>
      <c r="W1488">
        <f t="shared" si="260"/>
        <v>563.75</v>
      </c>
      <c r="X1488">
        <f t="shared" si="261"/>
        <v>135.9666</v>
      </c>
      <c r="Y1488">
        <f t="shared" si="262"/>
        <v>0.8082757018111113</v>
      </c>
      <c r="Z1488">
        <f>Table1[[#This Row],[Accel (N)]]+Table1[[#This Row],[RR (N)]]+Table1[[#This Row],[Aero Drag (N)]]</f>
        <v>700.52487570181108</v>
      </c>
      <c r="AA1488">
        <f>Table1[[#This Row],[Total (N)]]*((E1488/3.6)/1000)</f>
        <v>0.8561970703022137</v>
      </c>
      <c r="AB1488">
        <f>Table1[[#This Row],[Power (kW)]]*1000</f>
        <v>856.19707030221366</v>
      </c>
      <c r="AC1488">
        <f>(Table1[[#This Row],[Power (kW)]]*1000)*D1488</f>
        <v>2568.5912109066412</v>
      </c>
      <c r="AD1488" s="25">
        <f t="shared" si="263"/>
        <v>0</v>
      </c>
      <c r="AE1488" s="25">
        <f t="shared" si="264"/>
        <v>856.19707030221366</v>
      </c>
      <c r="AF1488" s="25">
        <f>SUM($AD$8:AD1488)</f>
        <v>1401538.4278529992</v>
      </c>
      <c r="AG1488" s="25">
        <f>SUM($AE$8:AE1488)</f>
        <v>5816686.56302475</v>
      </c>
      <c r="AH1488" s="25"/>
      <c r="AI1488" s="40">
        <f>SUM($AD$1486:AD1488)</f>
        <v>0</v>
      </c>
      <c r="AJ1488" s="40">
        <f>SUM($AE$1486:AE1488)</f>
        <v>1309.1334790899905</v>
      </c>
      <c r="AK1488" s="40">
        <f t="shared" si="265"/>
        <v>0</v>
      </c>
    </row>
    <row r="1489" spans="2:37" x14ac:dyDescent="0.3">
      <c r="B1489" s="7" t="s">
        <v>54</v>
      </c>
      <c r="C1489" s="7">
        <v>1481</v>
      </c>
      <c r="D1489" s="7">
        <v>4</v>
      </c>
      <c r="E1489" s="13">
        <v>6.3</v>
      </c>
      <c r="F1489" s="17">
        <f t="shared" si="266"/>
        <v>0.4861111111111111</v>
      </c>
      <c r="G1489" s="17">
        <f t="shared" si="267"/>
        <v>1.75</v>
      </c>
      <c r="S1489">
        <f t="shared" si="257"/>
        <v>0</v>
      </c>
      <c r="T1489">
        <f t="shared" si="258"/>
        <v>6.3</v>
      </c>
      <c r="U1489">
        <f t="shared" si="259"/>
        <v>1.75</v>
      </c>
      <c r="W1489">
        <f t="shared" si="260"/>
        <v>481.25</v>
      </c>
      <c r="X1489">
        <f t="shared" si="261"/>
        <v>135.9666</v>
      </c>
      <c r="Y1489">
        <f t="shared" si="262"/>
        <v>1.6570486882687503</v>
      </c>
      <c r="Z1489">
        <f>Table1[[#This Row],[Accel (N)]]+Table1[[#This Row],[RR (N)]]+Table1[[#This Row],[Aero Drag (N)]]</f>
        <v>618.87364868826876</v>
      </c>
      <c r="AA1489">
        <f>Table1[[#This Row],[Total (N)]]*((E1489/3.6)/1000)</f>
        <v>1.0830288852044703</v>
      </c>
      <c r="AB1489">
        <f>Table1[[#This Row],[Power (kW)]]*1000</f>
        <v>1083.0288852044703</v>
      </c>
      <c r="AC1489">
        <f>(Table1[[#This Row],[Power (kW)]]*1000)*D1489</f>
        <v>4332.1155408178811</v>
      </c>
      <c r="AD1489" s="25">
        <f t="shared" si="263"/>
        <v>0</v>
      </c>
      <c r="AE1489" s="25">
        <f t="shared" si="264"/>
        <v>1083.0288852044703</v>
      </c>
      <c r="AF1489" s="25">
        <f>SUM($AD$8:AD1489)</f>
        <v>1401538.4278529992</v>
      </c>
      <c r="AG1489" s="25">
        <f>SUM($AE$8:AE1489)</f>
        <v>5817769.5919099543</v>
      </c>
      <c r="AH1489" s="25"/>
      <c r="AI1489" s="40">
        <f>SUM($AD$1486:AD1489)</f>
        <v>0</v>
      </c>
      <c r="AJ1489" s="40">
        <f>SUM($AE$1486:AE1489)</f>
        <v>2392.1623642944605</v>
      </c>
      <c r="AK1489" s="40">
        <f t="shared" si="265"/>
        <v>0</v>
      </c>
    </row>
    <row r="1490" spans="2:37" x14ac:dyDescent="0.3">
      <c r="B1490" s="7" t="s">
        <v>54</v>
      </c>
      <c r="C1490" s="7">
        <v>1482</v>
      </c>
      <c r="D1490" s="7">
        <v>5</v>
      </c>
      <c r="E1490" s="13">
        <v>7.9</v>
      </c>
      <c r="F1490" s="17">
        <f t="shared" si="266"/>
        <v>0.40277777777777768</v>
      </c>
      <c r="G1490" s="17">
        <f t="shared" si="267"/>
        <v>1.4499999999999997</v>
      </c>
      <c r="S1490">
        <f t="shared" si="257"/>
        <v>0</v>
      </c>
      <c r="T1490">
        <f t="shared" si="258"/>
        <v>7.9</v>
      </c>
      <c r="U1490">
        <f t="shared" si="259"/>
        <v>2.1944444444444446</v>
      </c>
      <c r="W1490">
        <f t="shared" si="260"/>
        <v>398.74999999999989</v>
      </c>
      <c r="X1490">
        <f t="shared" si="261"/>
        <v>135.9666</v>
      </c>
      <c r="Y1490">
        <f t="shared" si="262"/>
        <v>2.6056036441131951</v>
      </c>
      <c r="Z1490">
        <f>Table1[[#This Row],[Accel (N)]]+Table1[[#This Row],[RR (N)]]+Table1[[#This Row],[Aero Drag (N)]]</f>
        <v>537.32220364411307</v>
      </c>
      <c r="AA1490">
        <f>Table1[[#This Row],[Total (N)]]*((E1490/3.6)/1000)</f>
        <v>1.1791237246634705</v>
      </c>
      <c r="AB1490">
        <f>Table1[[#This Row],[Power (kW)]]*1000</f>
        <v>1179.1237246634705</v>
      </c>
      <c r="AC1490">
        <f>(Table1[[#This Row],[Power (kW)]]*1000)*D1490</f>
        <v>5895.6186233173521</v>
      </c>
      <c r="AD1490" s="25">
        <f t="shared" si="263"/>
        <v>0</v>
      </c>
      <c r="AE1490" s="25">
        <f t="shared" si="264"/>
        <v>1179.1237246634705</v>
      </c>
      <c r="AF1490" s="25">
        <f>SUM($AD$8:AD1490)</f>
        <v>1401538.4278529992</v>
      </c>
      <c r="AG1490" s="25">
        <f>SUM($AE$8:AE1490)</f>
        <v>5818948.715634618</v>
      </c>
      <c r="AH1490" s="25"/>
      <c r="AI1490" s="40">
        <f>SUM($AD$1486:AD1490)</f>
        <v>0</v>
      </c>
      <c r="AJ1490" s="40">
        <f>SUM($AE$1486:AE1490)</f>
        <v>3571.286088957931</v>
      </c>
      <c r="AK1490" s="40">
        <f t="shared" si="265"/>
        <v>0</v>
      </c>
    </row>
    <row r="1491" spans="2:37" x14ac:dyDescent="0.3">
      <c r="B1491" s="7" t="s">
        <v>54</v>
      </c>
      <c r="C1491" s="7">
        <v>1483</v>
      </c>
      <c r="D1491" s="7">
        <v>6</v>
      </c>
      <c r="E1491" s="13">
        <v>9.1999999999999993</v>
      </c>
      <c r="F1491" s="17">
        <f t="shared" si="266"/>
        <v>0.34722222222222221</v>
      </c>
      <c r="G1491" s="17">
        <f t="shared" si="267"/>
        <v>1.25</v>
      </c>
      <c r="S1491">
        <f t="shared" si="257"/>
        <v>0</v>
      </c>
      <c r="T1491">
        <f t="shared" si="258"/>
        <v>9.1999999999999993</v>
      </c>
      <c r="U1491">
        <f t="shared" si="259"/>
        <v>2.5555555555555554</v>
      </c>
      <c r="W1491">
        <f t="shared" si="260"/>
        <v>343.75</v>
      </c>
      <c r="X1491">
        <f t="shared" si="261"/>
        <v>135.9666</v>
      </c>
      <c r="Y1491">
        <f t="shared" si="262"/>
        <v>3.5337012087444442</v>
      </c>
      <c r="Z1491">
        <f>Table1[[#This Row],[Accel (N)]]+Table1[[#This Row],[RR (N)]]+Table1[[#This Row],[Aero Drag (N)]]</f>
        <v>483.25030120874442</v>
      </c>
      <c r="AA1491">
        <f>Table1[[#This Row],[Total (N)]]*((E1491/3.6)/1000)</f>
        <v>1.2349729919779022</v>
      </c>
      <c r="AB1491">
        <f>Table1[[#This Row],[Power (kW)]]*1000</f>
        <v>1234.9729919779022</v>
      </c>
      <c r="AC1491">
        <f>(Table1[[#This Row],[Power (kW)]]*1000)*D1491</f>
        <v>7409.8379518674137</v>
      </c>
      <c r="AD1491" s="25">
        <f t="shared" si="263"/>
        <v>0</v>
      </c>
      <c r="AE1491" s="25">
        <f t="shared" si="264"/>
        <v>1234.9729919779022</v>
      </c>
      <c r="AF1491" s="25">
        <f>SUM($AD$8:AD1491)</f>
        <v>1401538.4278529992</v>
      </c>
      <c r="AG1491" s="25">
        <f>SUM($AE$8:AE1491)</f>
        <v>5820183.6886265958</v>
      </c>
      <c r="AH1491" s="25"/>
      <c r="AI1491" s="40">
        <f>SUM($AD$1486:AD1491)</f>
        <v>0</v>
      </c>
      <c r="AJ1491" s="40">
        <f>SUM($AE$1486:AE1491)</f>
        <v>4806.2590809358335</v>
      </c>
      <c r="AK1491" s="40">
        <f t="shared" si="265"/>
        <v>0</v>
      </c>
    </row>
    <row r="1492" spans="2:37" x14ac:dyDescent="0.3">
      <c r="B1492" s="7" t="s">
        <v>54</v>
      </c>
      <c r="C1492" s="7">
        <v>1484</v>
      </c>
      <c r="D1492" s="7">
        <v>7</v>
      </c>
      <c r="E1492" s="13">
        <v>10.4</v>
      </c>
      <c r="F1492" s="17">
        <f t="shared" si="266"/>
        <v>0.31944444444444453</v>
      </c>
      <c r="G1492" s="17">
        <f t="shared" si="267"/>
        <v>1.1500000000000004</v>
      </c>
      <c r="S1492">
        <f t="shared" si="257"/>
        <v>0</v>
      </c>
      <c r="T1492">
        <f t="shared" si="258"/>
        <v>10.4</v>
      </c>
      <c r="U1492">
        <f t="shared" si="259"/>
        <v>2.8888888888888888</v>
      </c>
      <c r="W1492">
        <f t="shared" si="260"/>
        <v>316.25000000000011</v>
      </c>
      <c r="X1492">
        <f t="shared" si="261"/>
        <v>135.9666</v>
      </c>
      <c r="Y1492">
        <f t="shared" si="262"/>
        <v>4.5156559869777784</v>
      </c>
      <c r="Z1492">
        <f>Table1[[#This Row],[Accel (N)]]+Table1[[#This Row],[RR (N)]]+Table1[[#This Row],[Aero Drag (N)]]</f>
        <v>456.73225598697786</v>
      </c>
      <c r="AA1492">
        <f>Table1[[#This Row],[Total (N)]]*((E1492/3.6)/1000)</f>
        <v>1.319448739517936</v>
      </c>
      <c r="AB1492">
        <f>Table1[[#This Row],[Power (kW)]]*1000</f>
        <v>1319.448739517936</v>
      </c>
      <c r="AC1492">
        <f>(Table1[[#This Row],[Power (kW)]]*1000)*D1492</f>
        <v>9236.1411766255515</v>
      </c>
      <c r="AD1492" s="25">
        <f t="shared" si="263"/>
        <v>0</v>
      </c>
      <c r="AE1492" s="25">
        <f t="shared" si="264"/>
        <v>1319.448739517936</v>
      </c>
      <c r="AF1492" s="25">
        <f>SUM($AD$8:AD1492)</f>
        <v>1401538.4278529992</v>
      </c>
      <c r="AG1492" s="25">
        <f>SUM($AE$8:AE1492)</f>
        <v>5821503.1373661133</v>
      </c>
      <c r="AH1492" s="25"/>
      <c r="AI1492" s="40">
        <f>SUM($AD$1486:AD1492)</f>
        <v>0</v>
      </c>
      <c r="AJ1492" s="40">
        <f>SUM($AE$1486:AE1492)</f>
        <v>6125.7078204537693</v>
      </c>
      <c r="AK1492" s="40">
        <f t="shared" si="265"/>
        <v>0</v>
      </c>
    </row>
    <row r="1493" spans="2:37" x14ac:dyDescent="0.3">
      <c r="B1493" s="7" t="s">
        <v>54</v>
      </c>
      <c r="C1493" s="7">
        <v>1485</v>
      </c>
      <c r="D1493" s="7">
        <v>8</v>
      </c>
      <c r="E1493" s="13">
        <v>11.5</v>
      </c>
      <c r="F1493" s="17">
        <f t="shared" si="266"/>
        <v>0.34722222222222221</v>
      </c>
      <c r="G1493" s="17">
        <f t="shared" si="267"/>
        <v>1.25</v>
      </c>
      <c r="S1493">
        <f t="shared" si="257"/>
        <v>0</v>
      </c>
      <c r="T1493">
        <f t="shared" si="258"/>
        <v>11.5</v>
      </c>
      <c r="U1493">
        <f t="shared" si="259"/>
        <v>3.1944444444444442</v>
      </c>
      <c r="W1493">
        <f t="shared" si="260"/>
        <v>343.75</v>
      </c>
      <c r="X1493">
        <f t="shared" si="261"/>
        <v>135.9666</v>
      </c>
      <c r="Y1493">
        <f t="shared" si="262"/>
        <v>5.5214081386631948</v>
      </c>
      <c r="Z1493">
        <f>Table1[[#This Row],[Accel (N)]]+Table1[[#This Row],[RR (N)]]+Table1[[#This Row],[Aero Drag (N)]]</f>
        <v>485.23800813866319</v>
      </c>
      <c r="AA1493">
        <f>Table1[[#This Row],[Total (N)]]*((E1493/3.6)/1000)</f>
        <v>1.5500658593318406</v>
      </c>
      <c r="AB1493">
        <f>Table1[[#This Row],[Power (kW)]]*1000</f>
        <v>1550.0658593318406</v>
      </c>
      <c r="AC1493">
        <f>(Table1[[#This Row],[Power (kW)]]*1000)*D1493</f>
        <v>12400.526874654724</v>
      </c>
      <c r="AD1493" s="25">
        <f t="shared" si="263"/>
        <v>0</v>
      </c>
      <c r="AE1493" s="25">
        <f t="shared" si="264"/>
        <v>1550.0658593318406</v>
      </c>
      <c r="AF1493" s="25">
        <f>SUM($AD$8:AD1493)</f>
        <v>1401538.4278529992</v>
      </c>
      <c r="AG1493" s="25">
        <f>SUM($AE$8:AE1493)</f>
        <v>5823053.203225445</v>
      </c>
      <c r="AH1493" s="25"/>
      <c r="AI1493" s="40">
        <f>SUM($AD$1486:AD1493)</f>
        <v>0</v>
      </c>
      <c r="AJ1493" s="40">
        <f>SUM($AE$1486:AE1493)</f>
        <v>7675.7736797856096</v>
      </c>
      <c r="AK1493" s="40">
        <f t="shared" si="265"/>
        <v>0</v>
      </c>
    </row>
    <row r="1494" spans="2:37" x14ac:dyDescent="0.3">
      <c r="B1494" s="7" t="s">
        <v>54</v>
      </c>
      <c r="C1494" s="7">
        <v>1486</v>
      </c>
      <c r="D1494" s="7">
        <v>9</v>
      </c>
      <c r="E1494" s="13">
        <v>12.9</v>
      </c>
      <c r="F1494" s="17">
        <f t="shared" si="266"/>
        <v>0.44444444444444431</v>
      </c>
      <c r="G1494" s="17">
        <f t="shared" si="267"/>
        <v>1.5999999999999996</v>
      </c>
      <c r="S1494">
        <f t="shared" si="257"/>
        <v>0</v>
      </c>
      <c r="T1494">
        <f t="shared" si="258"/>
        <v>12.9</v>
      </c>
      <c r="U1494">
        <f t="shared" si="259"/>
        <v>3.5833333333333335</v>
      </c>
      <c r="W1494">
        <f t="shared" si="260"/>
        <v>439.99999999999989</v>
      </c>
      <c r="X1494">
        <f t="shared" si="261"/>
        <v>135.9666</v>
      </c>
      <c r="Y1494">
        <f t="shared" si="262"/>
        <v>6.9475805546687512</v>
      </c>
      <c r="Z1494">
        <f>Table1[[#This Row],[Accel (N)]]+Table1[[#This Row],[RR (N)]]+Table1[[#This Row],[Aero Drag (N)]]</f>
        <v>582.91418055466863</v>
      </c>
      <c r="AA1494">
        <f>Table1[[#This Row],[Total (N)]]*((E1494/3.6)/1000)</f>
        <v>2.0887758136542294</v>
      </c>
      <c r="AB1494">
        <f>Table1[[#This Row],[Power (kW)]]*1000</f>
        <v>2088.7758136542293</v>
      </c>
      <c r="AC1494">
        <f>(Table1[[#This Row],[Power (kW)]]*1000)*D1494</f>
        <v>18798.982322888063</v>
      </c>
      <c r="AD1494" s="25">
        <f t="shared" si="263"/>
        <v>0</v>
      </c>
      <c r="AE1494" s="25">
        <f t="shared" si="264"/>
        <v>2088.7758136542293</v>
      </c>
      <c r="AF1494" s="25">
        <f>SUM($AD$8:AD1494)</f>
        <v>1401538.4278529992</v>
      </c>
      <c r="AG1494" s="25">
        <f>SUM($AE$8:AE1494)</f>
        <v>5825141.9790390991</v>
      </c>
      <c r="AH1494" s="25"/>
      <c r="AI1494" s="40">
        <f>SUM($AD$1486:AD1494)</f>
        <v>0</v>
      </c>
      <c r="AJ1494" s="40">
        <f>SUM($AE$1486:AE1494)</f>
        <v>9764.5494934398394</v>
      </c>
      <c r="AK1494" s="40">
        <f t="shared" si="265"/>
        <v>0</v>
      </c>
    </row>
    <row r="1495" spans="2:37" x14ac:dyDescent="0.3">
      <c r="B1495" s="7" t="s">
        <v>54</v>
      </c>
      <c r="C1495" s="7">
        <v>1487</v>
      </c>
      <c r="D1495" s="7">
        <v>10</v>
      </c>
      <c r="E1495" s="13">
        <v>14.7</v>
      </c>
      <c r="F1495" s="17">
        <f t="shared" si="266"/>
        <v>0.56944444444444442</v>
      </c>
      <c r="G1495" s="17">
        <f t="shared" si="267"/>
        <v>2.0499999999999998</v>
      </c>
      <c r="S1495">
        <f t="shared" si="257"/>
        <v>0</v>
      </c>
      <c r="T1495">
        <f t="shared" si="258"/>
        <v>14.7</v>
      </c>
      <c r="U1495">
        <f t="shared" si="259"/>
        <v>4.083333333333333</v>
      </c>
      <c r="W1495">
        <f t="shared" si="260"/>
        <v>563.75</v>
      </c>
      <c r="X1495">
        <f t="shared" si="261"/>
        <v>135.9666</v>
      </c>
      <c r="Y1495">
        <f t="shared" si="262"/>
        <v>9.0217095250187498</v>
      </c>
      <c r="Z1495">
        <f>Table1[[#This Row],[Accel (N)]]+Table1[[#This Row],[RR (N)]]+Table1[[#This Row],[Aero Drag (N)]]</f>
        <v>708.73830952501874</v>
      </c>
      <c r="AA1495">
        <f>Table1[[#This Row],[Total (N)]]*((E1495/3.6)/1000)</f>
        <v>2.8940147638938263</v>
      </c>
      <c r="AB1495">
        <f>Table1[[#This Row],[Power (kW)]]*1000</f>
        <v>2894.0147638938261</v>
      </c>
      <c r="AC1495">
        <f>(Table1[[#This Row],[Power (kW)]]*1000)*D1495</f>
        <v>28940.147638938259</v>
      </c>
      <c r="AD1495" s="25">
        <f t="shared" si="263"/>
        <v>0</v>
      </c>
      <c r="AE1495" s="25">
        <f t="shared" si="264"/>
        <v>2894.0147638938261</v>
      </c>
      <c r="AF1495" s="25">
        <f>SUM($AD$8:AD1495)</f>
        <v>1401538.4278529992</v>
      </c>
      <c r="AG1495" s="25">
        <f>SUM($AE$8:AE1495)</f>
        <v>5828035.9938029926</v>
      </c>
      <c r="AH1495" s="25"/>
      <c r="AI1495" s="40">
        <f>SUM($AD$1486:AD1495)</f>
        <v>0</v>
      </c>
      <c r="AJ1495" s="40">
        <f>SUM($AE$1486:AE1495)</f>
        <v>12658.564257333666</v>
      </c>
      <c r="AK1495" s="40">
        <f t="shared" si="265"/>
        <v>0</v>
      </c>
    </row>
    <row r="1496" spans="2:37" x14ac:dyDescent="0.3">
      <c r="B1496" s="7" t="s">
        <v>54</v>
      </c>
      <c r="C1496" s="7">
        <v>1488</v>
      </c>
      <c r="D1496" s="7">
        <v>11</v>
      </c>
      <c r="E1496" s="13">
        <v>17</v>
      </c>
      <c r="F1496" s="17">
        <f t="shared" si="266"/>
        <v>0.70833333333333348</v>
      </c>
      <c r="G1496" s="17">
        <f t="shared" si="267"/>
        <v>2.5500000000000007</v>
      </c>
      <c r="S1496">
        <f t="shared" si="257"/>
        <v>0</v>
      </c>
      <c r="T1496">
        <f t="shared" si="258"/>
        <v>17</v>
      </c>
      <c r="U1496">
        <f t="shared" si="259"/>
        <v>4.7222222222222223</v>
      </c>
      <c r="W1496">
        <f t="shared" si="260"/>
        <v>701.25000000000011</v>
      </c>
      <c r="X1496">
        <f t="shared" si="261"/>
        <v>135.9666</v>
      </c>
      <c r="Y1496">
        <f t="shared" si="262"/>
        <v>12.065685837986113</v>
      </c>
      <c r="Z1496">
        <f>Table1[[#This Row],[Accel (N)]]+Table1[[#This Row],[RR (N)]]+Table1[[#This Row],[Aero Drag (N)]]</f>
        <v>849.28228583798625</v>
      </c>
      <c r="AA1496">
        <f>Table1[[#This Row],[Total (N)]]*((E1496/3.6)/1000)</f>
        <v>4.0104996831238244</v>
      </c>
      <c r="AB1496">
        <f>Table1[[#This Row],[Power (kW)]]*1000</f>
        <v>4010.4996831238245</v>
      </c>
      <c r="AC1496">
        <f>(Table1[[#This Row],[Power (kW)]]*1000)*D1496</f>
        <v>44115.496514362072</v>
      </c>
      <c r="AD1496" s="25">
        <f t="shared" si="263"/>
        <v>0</v>
      </c>
      <c r="AE1496" s="25">
        <f t="shared" si="264"/>
        <v>4010.4996831238245</v>
      </c>
      <c r="AF1496" s="25">
        <f>SUM($AD$8:AD1496)</f>
        <v>1401538.4278529992</v>
      </c>
      <c r="AG1496" s="25">
        <f>SUM($AE$8:AE1496)</f>
        <v>5832046.4934861166</v>
      </c>
      <c r="AH1496" s="25"/>
      <c r="AI1496" s="40">
        <f>SUM($AD$1486:AD1496)</f>
        <v>0</v>
      </c>
      <c r="AJ1496" s="40">
        <f>SUM($AE$1486:AE1496)</f>
        <v>16669.06394045749</v>
      </c>
      <c r="AK1496" s="40">
        <f t="shared" si="265"/>
        <v>0</v>
      </c>
    </row>
    <row r="1497" spans="2:37" x14ac:dyDescent="0.3">
      <c r="B1497" s="7" t="s">
        <v>54</v>
      </c>
      <c r="C1497" s="7">
        <v>1489</v>
      </c>
      <c r="D1497" s="7">
        <v>12</v>
      </c>
      <c r="E1497" s="13">
        <v>19.8</v>
      </c>
      <c r="F1497" s="17">
        <f t="shared" si="266"/>
        <v>0.84722222222222243</v>
      </c>
      <c r="G1497" s="17">
        <f t="shared" si="267"/>
        <v>3.0500000000000007</v>
      </c>
      <c r="S1497">
        <f t="shared" si="257"/>
        <v>0</v>
      </c>
      <c r="T1497">
        <f t="shared" si="258"/>
        <v>19.8</v>
      </c>
      <c r="U1497">
        <f t="shared" si="259"/>
        <v>5.5</v>
      </c>
      <c r="W1497">
        <f t="shared" si="260"/>
        <v>838.75000000000023</v>
      </c>
      <c r="X1497">
        <f t="shared" si="261"/>
        <v>135.9666</v>
      </c>
      <c r="Y1497">
        <f t="shared" si="262"/>
        <v>16.367582961675001</v>
      </c>
      <c r="Z1497">
        <f>Table1[[#This Row],[Accel (N)]]+Table1[[#This Row],[RR (N)]]+Table1[[#This Row],[Aero Drag (N)]]</f>
        <v>991.0841829616752</v>
      </c>
      <c r="AA1497">
        <f>Table1[[#This Row],[Total (N)]]*((E1497/3.6)/1000)</f>
        <v>5.4509630062892134</v>
      </c>
      <c r="AB1497">
        <f>Table1[[#This Row],[Power (kW)]]*1000</f>
        <v>5450.9630062892138</v>
      </c>
      <c r="AC1497">
        <f>(Table1[[#This Row],[Power (kW)]]*1000)*D1497</f>
        <v>65411.556075470566</v>
      </c>
      <c r="AD1497" s="25">
        <f t="shared" si="263"/>
        <v>0</v>
      </c>
      <c r="AE1497" s="25">
        <f t="shared" si="264"/>
        <v>5450.9630062892138</v>
      </c>
      <c r="AF1497" s="25">
        <f>SUM($AD$8:AD1497)</f>
        <v>1401538.4278529992</v>
      </c>
      <c r="AG1497" s="25">
        <f>SUM($AE$8:AE1497)</f>
        <v>5837497.4564924063</v>
      </c>
      <c r="AH1497" s="25"/>
      <c r="AI1497" s="40">
        <f>SUM($AD$1486:AD1497)</f>
        <v>0</v>
      </c>
      <c r="AJ1497" s="40">
        <f>SUM($AE$1486:AE1497)</f>
        <v>22120.026946746704</v>
      </c>
      <c r="AK1497" s="40">
        <f t="shared" si="265"/>
        <v>0</v>
      </c>
    </row>
    <row r="1498" spans="2:37" x14ac:dyDescent="0.3">
      <c r="B1498" s="7" t="s">
        <v>54</v>
      </c>
      <c r="C1498" s="7">
        <v>1490</v>
      </c>
      <c r="D1498" s="7">
        <v>13</v>
      </c>
      <c r="E1498" s="13">
        <v>23.1</v>
      </c>
      <c r="F1498" s="17">
        <f t="shared" si="266"/>
        <v>0.95833333333333315</v>
      </c>
      <c r="G1498" s="17">
        <f t="shared" si="267"/>
        <v>3.4499999999999993</v>
      </c>
      <c r="S1498">
        <f t="shared" si="257"/>
        <v>0</v>
      </c>
      <c r="T1498">
        <f t="shared" si="258"/>
        <v>23.1</v>
      </c>
      <c r="U1498">
        <f t="shared" si="259"/>
        <v>6.416666666666667</v>
      </c>
      <c r="W1498">
        <f t="shared" si="260"/>
        <v>948.74999999999977</v>
      </c>
      <c r="X1498">
        <f t="shared" si="261"/>
        <v>135.9666</v>
      </c>
      <c r="Y1498">
        <f t="shared" si="262"/>
        <v>22.278099031168754</v>
      </c>
      <c r="Z1498">
        <f>Table1[[#This Row],[Accel (N)]]+Table1[[#This Row],[RR (N)]]+Table1[[#This Row],[Aero Drag (N)]]</f>
        <v>1106.9946990311685</v>
      </c>
      <c r="AA1498">
        <f>Table1[[#This Row],[Total (N)]]*((E1498/3.6)/1000)</f>
        <v>7.1032159854499977</v>
      </c>
      <c r="AB1498">
        <f>Table1[[#This Row],[Power (kW)]]*1000</f>
        <v>7103.2159854499978</v>
      </c>
      <c r="AC1498">
        <f>(Table1[[#This Row],[Power (kW)]]*1000)*D1498</f>
        <v>92341.807810849976</v>
      </c>
      <c r="AD1498" s="25">
        <f t="shared" si="263"/>
        <v>0</v>
      </c>
      <c r="AE1498" s="25">
        <f t="shared" si="264"/>
        <v>7103.2159854499978</v>
      </c>
      <c r="AF1498" s="25">
        <f>SUM($AD$8:AD1498)</f>
        <v>1401538.4278529992</v>
      </c>
      <c r="AG1498" s="25">
        <f>SUM($AE$8:AE1498)</f>
        <v>5844600.6724778563</v>
      </c>
      <c r="AH1498" s="25"/>
      <c r="AI1498" s="40">
        <f>SUM($AD$1486:AD1498)</f>
        <v>0</v>
      </c>
      <c r="AJ1498" s="40">
        <f>SUM($AE$1486:AE1498)</f>
        <v>29223.242932196703</v>
      </c>
      <c r="AK1498" s="40">
        <f t="shared" si="265"/>
        <v>0</v>
      </c>
    </row>
    <row r="1499" spans="2:37" x14ac:dyDescent="0.3">
      <c r="B1499" s="7" t="s">
        <v>54</v>
      </c>
      <c r="C1499" s="7">
        <v>1491</v>
      </c>
      <c r="D1499" s="7">
        <v>14</v>
      </c>
      <c r="E1499" s="13">
        <v>26.7</v>
      </c>
      <c r="F1499" s="17">
        <f t="shared" si="266"/>
        <v>1.0277777777777775</v>
      </c>
      <c r="G1499" s="17">
        <f t="shared" si="267"/>
        <v>3.6999999999999993</v>
      </c>
      <c r="S1499">
        <f t="shared" si="257"/>
        <v>0</v>
      </c>
      <c r="T1499">
        <f t="shared" si="258"/>
        <v>26.7</v>
      </c>
      <c r="U1499">
        <f t="shared" si="259"/>
        <v>7.4166666666666661</v>
      </c>
      <c r="W1499">
        <f t="shared" si="260"/>
        <v>1017.4999999999997</v>
      </c>
      <c r="X1499">
        <f t="shared" si="261"/>
        <v>135.9666</v>
      </c>
      <c r="Y1499">
        <f t="shared" si="262"/>
        <v>29.762999228518751</v>
      </c>
      <c r="Z1499">
        <f>Table1[[#This Row],[Accel (N)]]+Table1[[#This Row],[RR (N)]]+Table1[[#This Row],[Aero Drag (N)]]</f>
        <v>1183.2295992285185</v>
      </c>
      <c r="AA1499">
        <f>Table1[[#This Row],[Total (N)]]*((E1499/3.6)/1000)</f>
        <v>8.7756195276115108</v>
      </c>
      <c r="AB1499">
        <f>Table1[[#This Row],[Power (kW)]]*1000</f>
        <v>8775.6195276115104</v>
      </c>
      <c r="AC1499">
        <f>(Table1[[#This Row],[Power (kW)]]*1000)*D1499</f>
        <v>122858.67338656115</v>
      </c>
      <c r="AD1499" s="25">
        <f t="shared" si="263"/>
        <v>0</v>
      </c>
      <c r="AE1499" s="25">
        <f t="shared" si="264"/>
        <v>8775.6195276115104</v>
      </c>
      <c r="AF1499" s="25">
        <f>SUM($AD$8:AD1499)</f>
        <v>1401538.4278529992</v>
      </c>
      <c r="AG1499" s="25">
        <f>SUM($AE$8:AE1499)</f>
        <v>5853376.2920054682</v>
      </c>
      <c r="AH1499" s="25"/>
      <c r="AI1499" s="40">
        <f>SUM($AD$1486:AD1499)</f>
        <v>0</v>
      </c>
      <c r="AJ1499" s="40">
        <f>SUM($AE$1486:AE1499)</f>
        <v>37998.86245980821</v>
      </c>
      <c r="AK1499" s="40">
        <f t="shared" si="265"/>
        <v>0</v>
      </c>
    </row>
    <row r="1500" spans="2:37" x14ac:dyDescent="0.3">
      <c r="B1500" s="7" t="s">
        <v>54</v>
      </c>
      <c r="C1500" s="7">
        <v>1492</v>
      </c>
      <c r="D1500" s="7">
        <v>15</v>
      </c>
      <c r="E1500" s="13">
        <v>30.5</v>
      </c>
      <c r="F1500" s="17">
        <f t="shared" si="266"/>
        <v>1.0277777777777781</v>
      </c>
      <c r="G1500" s="17">
        <f t="shared" si="267"/>
        <v>3.7000000000000011</v>
      </c>
      <c r="S1500">
        <f t="shared" si="257"/>
        <v>0</v>
      </c>
      <c r="T1500">
        <f t="shared" si="258"/>
        <v>30.5</v>
      </c>
      <c r="U1500">
        <f t="shared" si="259"/>
        <v>8.4722222222222214</v>
      </c>
      <c r="W1500">
        <f t="shared" si="260"/>
        <v>1017.5000000000003</v>
      </c>
      <c r="X1500">
        <f t="shared" si="261"/>
        <v>135.9666</v>
      </c>
      <c r="Y1500">
        <f t="shared" si="262"/>
        <v>38.837730971579859</v>
      </c>
      <c r="Z1500">
        <f>Table1[[#This Row],[Accel (N)]]+Table1[[#This Row],[RR (N)]]+Table1[[#This Row],[Aero Drag (N)]]</f>
        <v>1192.3043309715804</v>
      </c>
      <c r="AA1500">
        <f>Table1[[#This Row],[Total (N)]]*((E1500/3.6)/1000)</f>
        <v>10.101467248509222</v>
      </c>
      <c r="AB1500">
        <f>Table1[[#This Row],[Power (kW)]]*1000</f>
        <v>10101.467248509221</v>
      </c>
      <c r="AC1500">
        <f>(Table1[[#This Row],[Power (kW)]]*1000)*D1500</f>
        <v>151522.00872763831</v>
      </c>
      <c r="AD1500" s="25">
        <f t="shared" si="263"/>
        <v>0</v>
      </c>
      <c r="AE1500" s="25">
        <f t="shared" si="264"/>
        <v>10101.467248509221</v>
      </c>
      <c r="AF1500" s="25">
        <f>SUM($AD$8:AD1500)</f>
        <v>1401538.4278529992</v>
      </c>
      <c r="AG1500" s="25">
        <f>SUM($AE$8:AE1500)</f>
        <v>5863477.7592539778</v>
      </c>
      <c r="AH1500" s="25"/>
      <c r="AI1500" s="40">
        <f>SUM($AD$1486:AD1500)</f>
        <v>0</v>
      </c>
      <c r="AJ1500" s="40">
        <f>SUM($AE$1486:AE1500)</f>
        <v>48100.329708317433</v>
      </c>
      <c r="AK1500" s="40">
        <f t="shared" si="265"/>
        <v>0</v>
      </c>
    </row>
    <row r="1501" spans="2:37" x14ac:dyDescent="0.3">
      <c r="B1501" s="7" t="s">
        <v>54</v>
      </c>
      <c r="C1501" s="7">
        <v>1493</v>
      </c>
      <c r="D1501" s="7">
        <v>16</v>
      </c>
      <c r="E1501" s="13">
        <v>34.1</v>
      </c>
      <c r="F1501" s="17">
        <f t="shared" si="266"/>
        <v>0.97222222222222221</v>
      </c>
      <c r="G1501" s="17">
        <f t="shared" si="267"/>
        <v>3.5</v>
      </c>
      <c r="S1501">
        <f t="shared" si="257"/>
        <v>0</v>
      </c>
      <c r="T1501">
        <f t="shared" si="258"/>
        <v>34.1</v>
      </c>
      <c r="U1501">
        <f t="shared" si="259"/>
        <v>9.4722222222222232</v>
      </c>
      <c r="W1501">
        <f t="shared" si="260"/>
        <v>962.5</v>
      </c>
      <c r="X1501">
        <f t="shared" si="261"/>
        <v>135.9666</v>
      </c>
      <c r="Y1501">
        <f t="shared" si="262"/>
        <v>48.547059340029875</v>
      </c>
      <c r="Z1501">
        <f>Table1[[#This Row],[Accel (N)]]+Table1[[#This Row],[RR (N)]]+Table1[[#This Row],[Aero Drag (N)]]</f>
        <v>1147.0136593400298</v>
      </c>
      <c r="AA1501">
        <f>Table1[[#This Row],[Total (N)]]*((E1501/3.6)/1000)</f>
        <v>10.864768273193063</v>
      </c>
      <c r="AB1501">
        <f>Table1[[#This Row],[Power (kW)]]*1000</f>
        <v>10864.768273193062</v>
      </c>
      <c r="AC1501">
        <f>(Table1[[#This Row],[Power (kW)]]*1000)*D1501</f>
        <v>173836.29237108899</v>
      </c>
      <c r="AD1501" s="25">
        <f t="shared" si="263"/>
        <v>0</v>
      </c>
      <c r="AE1501" s="25">
        <f t="shared" si="264"/>
        <v>10864.768273193062</v>
      </c>
      <c r="AF1501" s="25">
        <f>SUM($AD$8:AD1501)</f>
        <v>1401538.4278529992</v>
      </c>
      <c r="AG1501" s="25">
        <f>SUM($AE$8:AE1501)</f>
        <v>5874342.5275271712</v>
      </c>
      <c r="AH1501" s="25"/>
      <c r="AI1501" s="40">
        <f>SUM($AD$1486:AD1501)</f>
        <v>0</v>
      </c>
      <c r="AJ1501" s="40">
        <f>SUM($AE$1486:AE1501)</f>
        <v>58965.097981510495</v>
      </c>
      <c r="AK1501" s="40">
        <f t="shared" si="265"/>
        <v>0</v>
      </c>
    </row>
    <row r="1502" spans="2:37" x14ac:dyDescent="0.3">
      <c r="B1502" s="7" t="s">
        <v>54</v>
      </c>
      <c r="C1502" s="7">
        <v>1494</v>
      </c>
      <c r="D1502" s="7">
        <v>17</v>
      </c>
      <c r="E1502" s="13">
        <v>37.5</v>
      </c>
      <c r="F1502" s="17">
        <f t="shared" si="266"/>
        <v>0.90277777777777779</v>
      </c>
      <c r="G1502" s="17">
        <f t="shared" si="267"/>
        <v>3.25</v>
      </c>
      <c r="S1502">
        <f t="shared" si="257"/>
        <v>0</v>
      </c>
      <c r="T1502">
        <f t="shared" si="258"/>
        <v>37.5</v>
      </c>
      <c r="U1502">
        <f t="shared" si="259"/>
        <v>10.416666666666666</v>
      </c>
      <c r="W1502">
        <f t="shared" si="260"/>
        <v>893.75</v>
      </c>
      <c r="X1502">
        <f t="shared" si="261"/>
        <v>135.9666</v>
      </c>
      <c r="Y1502">
        <f t="shared" si="262"/>
        <v>58.71062529296875</v>
      </c>
      <c r="Z1502">
        <f>Table1[[#This Row],[Accel (N)]]+Table1[[#This Row],[RR (N)]]+Table1[[#This Row],[Aero Drag (N)]]</f>
        <v>1088.4272252929686</v>
      </c>
      <c r="AA1502">
        <f>Table1[[#This Row],[Total (N)]]*((E1502/3.6)/1000)</f>
        <v>11.337783596801756</v>
      </c>
      <c r="AB1502">
        <f>Table1[[#This Row],[Power (kW)]]*1000</f>
        <v>11337.783596801757</v>
      </c>
      <c r="AC1502">
        <f>(Table1[[#This Row],[Power (kW)]]*1000)*D1502</f>
        <v>192742.32114562986</v>
      </c>
      <c r="AD1502" s="25">
        <f t="shared" si="263"/>
        <v>0</v>
      </c>
      <c r="AE1502" s="25">
        <f t="shared" si="264"/>
        <v>11337.783596801757</v>
      </c>
      <c r="AF1502" s="25">
        <f>SUM($AD$8:AD1502)</f>
        <v>1401538.4278529992</v>
      </c>
      <c r="AG1502" s="25">
        <f>SUM($AE$8:AE1502)</f>
        <v>5885680.3111239728</v>
      </c>
      <c r="AH1502" s="25"/>
      <c r="AI1502" s="40">
        <f>SUM($AD$1486:AD1502)</f>
        <v>0</v>
      </c>
      <c r="AJ1502" s="40">
        <f>SUM($AE$1486:AE1502)</f>
        <v>70302.881578312255</v>
      </c>
      <c r="AK1502" s="40">
        <f t="shared" si="265"/>
        <v>0</v>
      </c>
    </row>
    <row r="1503" spans="2:37" x14ac:dyDescent="0.3">
      <c r="B1503" s="7" t="s">
        <v>54</v>
      </c>
      <c r="C1503" s="7">
        <v>1495</v>
      </c>
      <c r="D1503" s="7">
        <v>18</v>
      </c>
      <c r="E1503" s="13">
        <v>40.6</v>
      </c>
      <c r="F1503" s="17">
        <f t="shared" si="266"/>
        <v>0.80555555555555514</v>
      </c>
      <c r="G1503" s="17">
        <f t="shared" si="267"/>
        <v>2.8999999999999986</v>
      </c>
      <c r="S1503">
        <f t="shared" si="257"/>
        <v>0</v>
      </c>
      <c r="T1503">
        <f t="shared" si="258"/>
        <v>40.6</v>
      </c>
      <c r="U1503">
        <f t="shared" si="259"/>
        <v>11.277777777777779</v>
      </c>
      <c r="W1503">
        <f t="shared" si="260"/>
        <v>797.49999999999955</v>
      </c>
      <c r="X1503">
        <f t="shared" si="261"/>
        <v>135.9666</v>
      </c>
      <c r="Y1503">
        <f t="shared" si="262"/>
        <v>68.818664041186139</v>
      </c>
      <c r="Z1503">
        <f>Table1[[#This Row],[Accel (N)]]+Table1[[#This Row],[RR (N)]]+Table1[[#This Row],[Aero Drag (N)]]</f>
        <v>1002.2852640411857</v>
      </c>
      <c r="AA1503">
        <f>Table1[[#This Row],[Total (N)]]*((E1503/3.6)/1000)</f>
        <v>11.303550477797817</v>
      </c>
      <c r="AB1503">
        <f>Table1[[#This Row],[Power (kW)]]*1000</f>
        <v>11303.550477797817</v>
      </c>
      <c r="AC1503">
        <f>(Table1[[#This Row],[Power (kW)]]*1000)*D1503</f>
        <v>203463.90860036071</v>
      </c>
      <c r="AD1503" s="25">
        <f t="shared" si="263"/>
        <v>0</v>
      </c>
      <c r="AE1503" s="25">
        <f t="shared" si="264"/>
        <v>11303.550477797817</v>
      </c>
      <c r="AF1503" s="25">
        <f>SUM($AD$8:AD1503)</f>
        <v>1401538.4278529992</v>
      </c>
      <c r="AG1503" s="25">
        <f>SUM($AE$8:AE1503)</f>
        <v>5896983.8616017709</v>
      </c>
      <c r="AH1503" s="25"/>
      <c r="AI1503" s="40">
        <f>SUM($AD$1486:AD1503)</f>
        <v>0</v>
      </c>
      <c r="AJ1503" s="40">
        <f>SUM($AE$1486:AE1503)</f>
        <v>81606.432056110076</v>
      </c>
      <c r="AK1503" s="40">
        <f t="shared" si="265"/>
        <v>0</v>
      </c>
    </row>
    <row r="1504" spans="2:37" x14ac:dyDescent="0.3">
      <c r="B1504" s="7" t="s">
        <v>54</v>
      </c>
      <c r="C1504" s="7">
        <v>1496</v>
      </c>
      <c r="D1504" s="7">
        <v>19</v>
      </c>
      <c r="E1504" s="13">
        <v>43.3</v>
      </c>
      <c r="F1504" s="17">
        <f t="shared" si="266"/>
        <v>0.70833333333333348</v>
      </c>
      <c r="G1504" s="17">
        <f t="shared" si="267"/>
        <v>2.5500000000000007</v>
      </c>
      <c r="S1504">
        <f t="shared" si="257"/>
        <v>0</v>
      </c>
      <c r="T1504">
        <f t="shared" si="258"/>
        <v>43.3</v>
      </c>
      <c r="U1504">
        <f t="shared" si="259"/>
        <v>12.027777777777777</v>
      </c>
      <c r="W1504">
        <f t="shared" si="260"/>
        <v>701.25000000000011</v>
      </c>
      <c r="X1504">
        <f t="shared" si="261"/>
        <v>135.9666</v>
      </c>
      <c r="Y1504">
        <f t="shared" si="262"/>
        <v>78.276241248379861</v>
      </c>
      <c r="Z1504">
        <f>Table1[[#This Row],[Accel (N)]]+Table1[[#This Row],[RR (N)]]+Table1[[#This Row],[Aero Drag (N)]]</f>
        <v>915.49284124837993</v>
      </c>
      <c r="AA1504">
        <f>Table1[[#This Row],[Total (N)]]*((E1504/3.6)/1000)</f>
        <v>11.011344451681902</v>
      </c>
      <c r="AB1504">
        <f>Table1[[#This Row],[Power (kW)]]*1000</f>
        <v>11011.344451681902</v>
      </c>
      <c r="AC1504">
        <f>(Table1[[#This Row],[Power (kW)]]*1000)*D1504</f>
        <v>209215.54458195614</v>
      </c>
      <c r="AD1504" s="25">
        <f t="shared" si="263"/>
        <v>0</v>
      </c>
      <c r="AE1504" s="25">
        <f t="shared" si="264"/>
        <v>11011.344451681902</v>
      </c>
      <c r="AF1504" s="25">
        <f>SUM($AD$8:AD1504)</f>
        <v>1401538.4278529992</v>
      </c>
      <c r="AG1504" s="25">
        <f>SUM($AE$8:AE1504)</f>
        <v>5907995.2060534526</v>
      </c>
      <c r="AH1504" s="25"/>
      <c r="AI1504" s="40">
        <f>SUM($AD$1486:AD1504)</f>
        <v>0</v>
      </c>
      <c r="AJ1504" s="40">
        <f>SUM($AE$1486:AE1504)</f>
        <v>92617.776507791976</v>
      </c>
      <c r="AK1504" s="40">
        <f t="shared" si="265"/>
        <v>0</v>
      </c>
    </row>
    <row r="1505" spans="2:37" x14ac:dyDescent="0.3">
      <c r="B1505" s="7" t="s">
        <v>54</v>
      </c>
      <c r="C1505" s="7">
        <v>1497</v>
      </c>
      <c r="D1505" s="7">
        <v>20</v>
      </c>
      <c r="E1505" s="13">
        <v>45.7</v>
      </c>
      <c r="F1505" s="17">
        <f t="shared" si="266"/>
        <v>0.61111111111111194</v>
      </c>
      <c r="G1505" s="17">
        <f t="shared" si="267"/>
        <v>2.2000000000000028</v>
      </c>
      <c r="S1505">
        <f t="shared" si="257"/>
        <v>0</v>
      </c>
      <c r="T1505">
        <f t="shared" si="258"/>
        <v>45.7</v>
      </c>
      <c r="U1505">
        <f t="shared" si="259"/>
        <v>12.694444444444445</v>
      </c>
      <c r="W1505">
        <f t="shared" si="260"/>
        <v>605.0000000000008</v>
      </c>
      <c r="X1505">
        <f t="shared" si="261"/>
        <v>135.9666</v>
      </c>
      <c r="Y1505">
        <f t="shared" si="262"/>
        <v>87.193993826213216</v>
      </c>
      <c r="Z1505">
        <f>Table1[[#This Row],[Accel (N)]]+Table1[[#This Row],[RR (N)]]+Table1[[#This Row],[Aero Drag (N)]]</f>
        <v>828.16059382621393</v>
      </c>
      <c r="AA1505">
        <f>Table1[[#This Row],[Total (N)]]*((E1505/3.6)/1000)</f>
        <v>10.513038649404994</v>
      </c>
      <c r="AB1505">
        <f>Table1[[#This Row],[Power (kW)]]*1000</f>
        <v>10513.038649404994</v>
      </c>
      <c r="AC1505">
        <f>(Table1[[#This Row],[Power (kW)]]*1000)*D1505</f>
        <v>210260.7729880999</v>
      </c>
      <c r="AD1505" s="25">
        <f t="shared" si="263"/>
        <v>0</v>
      </c>
      <c r="AE1505" s="25">
        <f t="shared" si="264"/>
        <v>10513.038649404994</v>
      </c>
      <c r="AF1505" s="25">
        <f>SUM($AD$8:AD1505)</f>
        <v>1401538.4278529992</v>
      </c>
      <c r="AG1505" s="25">
        <f>SUM($AE$8:AE1505)</f>
        <v>5918508.2447028579</v>
      </c>
      <c r="AH1505" s="25"/>
      <c r="AI1505" s="40">
        <f>SUM($AD$1486:AD1505)</f>
        <v>0</v>
      </c>
      <c r="AJ1505" s="40">
        <f>SUM($AE$1486:AE1505)</f>
        <v>103130.81515719696</v>
      </c>
      <c r="AK1505" s="40">
        <f t="shared" si="265"/>
        <v>0</v>
      </c>
    </row>
    <row r="1506" spans="2:37" x14ac:dyDescent="0.3">
      <c r="B1506" s="7" t="s">
        <v>54</v>
      </c>
      <c r="C1506" s="7">
        <v>1498</v>
      </c>
      <c r="D1506" s="7">
        <v>21</v>
      </c>
      <c r="E1506" s="13">
        <v>47.7</v>
      </c>
      <c r="F1506" s="17">
        <f t="shared" si="266"/>
        <v>0.49999999999999922</v>
      </c>
      <c r="G1506" s="17">
        <f t="shared" si="267"/>
        <v>1.7999999999999972</v>
      </c>
      <c r="S1506">
        <f t="shared" si="257"/>
        <v>0</v>
      </c>
      <c r="T1506">
        <f t="shared" si="258"/>
        <v>47.7</v>
      </c>
      <c r="U1506">
        <f t="shared" si="259"/>
        <v>13.25</v>
      </c>
      <c r="W1506">
        <f t="shared" si="260"/>
        <v>494.9999999999992</v>
      </c>
      <c r="X1506">
        <f t="shared" si="261"/>
        <v>135.9666</v>
      </c>
      <c r="Y1506">
        <f t="shared" si="262"/>
        <v>94.992852354018765</v>
      </c>
      <c r="Z1506">
        <f>Table1[[#This Row],[Accel (N)]]+Table1[[#This Row],[RR (N)]]+Table1[[#This Row],[Aero Drag (N)]]</f>
        <v>725.95945235401791</v>
      </c>
      <c r="AA1506">
        <f>Table1[[#This Row],[Total (N)]]*((E1506/3.6)/1000)</f>
        <v>9.6189627436907372</v>
      </c>
      <c r="AB1506">
        <f>Table1[[#This Row],[Power (kW)]]*1000</f>
        <v>9618.9627436907376</v>
      </c>
      <c r="AC1506">
        <f>(Table1[[#This Row],[Power (kW)]]*1000)*D1506</f>
        <v>201998.21761750549</v>
      </c>
      <c r="AD1506" s="25">
        <f t="shared" si="263"/>
        <v>0</v>
      </c>
      <c r="AE1506" s="25">
        <f t="shared" si="264"/>
        <v>9618.9627436907376</v>
      </c>
      <c r="AF1506" s="25">
        <f>SUM($AD$8:AD1506)</f>
        <v>1401538.4278529992</v>
      </c>
      <c r="AG1506" s="25">
        <f>SUM($AE$8:AE1506)</f>
        <v>5928127.2074465491</v>
      </c>
      <c r="AH1506" s="25"/>
      <c r="AI1506" s="40">
        <f>SUM($AD$1486:AD1506)</f>
        <v>0</v>
      </c>
      <c r="AJ1506" s="40">
        <f>SUM($AE$1486:AE1506)</f>
        <v>112749.7779008877</v>
      </c>
      <c r="AK1506" s="40">
        <f t="shared" si="265"/>
        <v>0</v>
      </c>
    </row>
    <row r="1507" spans="2:37" x14ac:dyDescent="0.3">
      <c r="B1507" s="7" t="s">
        <v>54</v>
      </c>
      <c r="C1507" s="7">
        <v>1499</v>
      </c>
      <c r="D1507" s="7">
        <v>22</v>
      </c>
      <c r="E1507" s="13">
        <v>49.3</v>
      </c>
      <c r="F1507" s="17">
        <f t="shared" si="266"/>
        <v>0.38888888888888851</v>
      </c>
      <c r="G1507" s="17">
        <f t="shared" si="267"/>
        <v>1.3999999999999986</v>
      </c>
      <c r="S1507">
        <f t="shared" si="257"/>
        <v>0</v>
      </c>
      <c r="T1507">
        <f t="shared" si="258"/>
        <v>49.3</v>
      </c>
      <c r="U1507">
        <f t="shared" si="259"/>
        <v>13.694444444444443</v>
      </c>
      <c r="W1507">
        <f t="shared" si="260"/>
        <v>384.9999999999996</v>
      </c>
      <c r="X1507">
        <f t="shared" si="261"/>
        <v>135.9666</v>
      </c>
      <c r="Y1507">
        <f t="shared" si="262"/>
        <v>101.47241789746319</v>
      </c>
      <c r="Z1507">
        <f>Table1[[#This Row],[Accel (N)]]+Table1[[#This Row],[RR (N)]]+Table1[[#This Row],[Aero Drag (N)]]</f>
        <v>622.4390178974628</v>
      </c>
      <c r="AA1507">
        <f>Table1[[#This Row],[Total (N)]]*((E1507/3.6)/1000)</f>
        <v>8.5239565506513646</v>
      </c>
      <c r="AB1507">
        <f>Table1[[#This Row],[Power (kW)]]*1000</f>
        <v>8523.9565506513645</v>
      </c>
      <c r="AC1507">
        <f>(Table1[[#This Row],[Power (kW)]]*1000)*D1507</f>
        <v>187527.04411433003</v>
      </c>
      <c r="AD1507" s="25">
        <f t="shared" si="263"/>
        <v>0</v>
      </c>
      <c r="AE1507" s="25">
        <f t="shared" si="264"/>
        <v>8523.9565506513645</v>
      </c>
      <c r="AF1507" s="25">
        <f>SUM($AD$8:AD1507)</f>
        <v>1401538.4278529992</v>
      </c>
      <c r="AG1507" s="25">
        <f>SUM($AE$8:AE1507)</f>
        <v>5936651.1639972003</v>
      </c>
      <c r="AH1507" s="25"/>
      <c r="AI1507" s="40">
        <f>SUM($AD$1486:AD1507)</f>
        <v>0</v>
      </c>
      <c r="AJ1507" s="40">
        <f>SUM($AE$1486:AE1507)</f>
        <v>121273.73445153906</v>
      </c>
      <c r="AK1507" s="40">
        <f t="shared" si="265"/>
        <v>0</v>
      </c>
    </row>
    <row r="1508" spans="2:37" x14ac:dyDescent="0.3">
      <c r="B1508" s="7" t="s">
        <v>54</v>
      </c>
      <c r="C1508" s="7">
        <v>1500</v>
      </c>
      <c r="D1508" s="7">
        <v>23</v>
      </c>
      <c r="E1508" s="13">
        <v>50.5</v>
      </c>
      <c r="F1508" s="17">
        <f t="shared" si="266"/>
        <v>0.27777777777777779</v>
      </c>
      <c r="G1508" s="17">
        <f t="shared" si="267"/>
        <v>1</v>
      </c>
      <c r="S1508">
        <f t="shared" si="257"/>
        <v>0</v>
      </c>
      <c r="T1508">
        <f t="shared" si="258"/>
        <v>50.5</v>
      </c>
      <c r="U1508">
        <f t="shared" si="259"/>
        <v>14.027777777777777</v>
      </c>
      <c r="W1508">
        <f t="shared" si="260"/>
        <v>275</v>
      </c>
      <c r="X1508">
        <f t="shared" si="261"/>
        <v>135.9666</v>
      </c>
      <c r="Y1508">
        <f t="shared" si="262"/>
        <v>106.47237130907986</v>
      </c>
      <c r="Z1508">
        <f>Table1[[#This Row],[Accel (N)]]+Table1[[#This Row],[RR (N)]]+Table1[[#This Row],[Aero Drag (N)]]</f>
        <v>517.43897130907988</v>
      </c>
      <c r="AA1508">
        <f>Table1[[#This Row],[Total (N)]]*((E1508/3.6)/1000)</f>
        <v>7.2585189030857027</v>
      </c>
      <c r="AB1508">
        <f>Table1[[#This Row],[Power (kW)]]*1000</f>
        <v>7258.5189030857027</v>
      </c>
      <c r="AC1508">
        <f>(Table1[[#This Row],[Power (kW)]]*1000)*D1508</f>
        <v>166945.93477097116</v>
      </c>
      <c r="AD1508" s="25">
        <f t="shared" si="263"/>
        <v>0</v>
      </c>
      <c r="AE1508" s="25">
        <f t="shared" si="264"/>
        <v>7258.5189030857027</v>
      </c>
      <c r="AF1508" s="25">
        <f>SUM($AD$8:AD1508)</f>
        <v>1401538.4278529992</v>
      </c>
      <c r="AG1508" s="25">
        <f>SUM($AE$8:AE1508)</f>
        <v>5943909.6829002863</v>
      </c>
      <c r="AH1508" s="25"/>
      <c r="AI1508" s="40">
        <f>SUM($AD$1486:AD1508)</f>
        <v>0</v>
      </c>
      <c r="AJ1508" s="40">
        <f>SUM($AE$1486:AE1508)</f>
        <v>128532.25335462476</v>
      </c>
      <c r="AK1508" s="40">
        <f t="shared" si="265"/>
        <v>0</v>
      </c>
    </row>
    <row r="1509" spans="2:37" x14ac:dyDescent="0.3">
      <c r="B1509" s="7" t="s">
        <v>54</v>
      </c>
      <c r="C1509" s="7">
        <v>1501</v>
      </c>
      <c r="D1509" s="7">
        <v>24</v>
      </c>
      <c r="E1509" s="13">
        <v>51.3</v>
      </c>
      <c r="F1509" s="17">
        <f t="shared" si="266"/>
        <v>0.2222222222222224</v>
      </c>
      <c r="G1509" s="17">
        <f t="shared" si="267"/>
        <v>0.80000000000000071</v>
      </c>
      <c r="S1509">
        <f t="shared" si="257"/>
        <v>0</v>
      </c>
      <c r="T1509">
        <f t="shared" si="258"/>
        <v>51.3</v>
      </c>
      <c r="U1509">
        <f t="shared" si="259"/>
        <v>14.249999999999998</v>
      </c>
      <c r="W1509">
        <f t="shared" si="260"/>
        <v>220.00000000000017</v>
      </c>
      <c r="X1509">
        <f t="shared" si="261"/>
        <v>135.9666</v>
      </c>
      <c r="Y1509">
        <f t="shared" si="262"/>
        <v>109.87247322826873</v>
      </c>
      <c r="Z1509">
        <f>Table1[[#This Row],[Accel (N)]]+Table1[[#This Row],[RR (N)]]+Table1[[#This Row],[Aero Drag (N)]]</f>
        <v>465.83907322826894</v>
      </c>
      <c r="AA1509">
        <f>Table1[[#This Row],[Total (N)]]*((E1509/3.6)/1000)</f>
        <v>6.6382067935028317</v>
      </c>
      <c r="AB1509">
        <f>Table1[[#This Row],[Power (kW)]]*1000</f>
        <v>6638.2067935028317</v>
      </c>
      <c r="AC1509">
        <f>(Table1[[#This Row],[Power (kW)]]*1000)*D1509</f>
        <v>159316.96304406796</v>
      </c>
      <c r="AD1509" s="25">
        <f t="shared" si="263"/>
        <v>0</v>
      </c>
      <c r="AE1509" s="25">
        <f t="shared" si="264"/>
        <v>6638.2067935028317</v>
      </c>
      <c r="AF1509" s="25">
        <f>SUM($AD$8:AD1509)</f>
        <v>1401538.4278529992</v>
      </c>
      <c r="AG1509" s="25">
        <f>SUM($AE$8:AE1509)</f>
        <v>5950547.8896937892</v>
      </c>
      <c r="AH1509" s="25"/>
      <c r="AI1509" s="40">
        <f>SUM($AD$1486:AD1509)</f>
        <v>0</v>
      </c>
      <c r="AJ1509" s="40">
        <f>SUM($AE$1486:AE1509)</f>
        <v>135170.46014812757</v>
      </c>
      <c r="AK1509" s="40">
        <f t="shared" si="265"/>
        <v>0</v>
      </c>
    </row>
    <row r="1510" spans="2:37" x14ac:dyDescent="0.3">
      <c r="B1510" s="7" t="s">
        <v>54</v>
      </c>
      <c r="C1510" s="7">
        <v>1502</v>
      </c>
      <c r="D1510" s="7">
        <v>25</v>
      </c>
      <c r="E1510" s="13">
        <v>52.1</v>
      </c>
      <c r="F1510" s="17">
        <f t="shared" si="266"/>
        <v>0.19444444444444522</v>
      </c>
      <c r="G1510" s="17">
        <f t="shared" si="267"/>
        <v>0.70000000000000284</v>
      </c>
      <c r="S1510">
        <f t="shared" si="257"/>
        <v>0</v>
      </c>
      <c r="T1510">
        <f t="shared" si="258"/>
        <v>52.1</v>
      </c>
      <c r="U1510">
        <f t="shared" si="259"/>
        <v>14.472222222222221</v>
      </c>
      <c r="W1510">
        <f t="shared" si="260"/>
        <v>192.50000000000077</v>
      </c>
      <c r="X1510">
        <f t="shared" si="261"/>
        <v>135.9666</v>
      </c>
      <c r="Y1510">
        <f t="shared" si="262"/>
        <v>113.32601486327985</v>
      </c>
      <c r="Z1510">
        <f>Table1[[#This Row],[Accel (N)]]+Table1[[#This Row],[RR (N)]]+Table1[[#This Row],[Aero Drag (N)]]</f>
        <v>441.79261486328062</v>
      </c>
      <c r="AA1510">
        <f>Table1[[#This Row],[Total (N)]]*((E1510/3.6)/1000)</f>
        <v>6.3937208984380334</v>
      </c>
      <c r="AB1510">
        <f>Table1[[#This Row],[Power (kW)]]*1000</f>
        <v>6393.7208984380331</v>
      </c>
      <c r="AC1510">
        <f>(Table1[[#This Row],[Power (kW)]]*1000)*D1510</f>
        <v>159843.02246095083</v>
      </c>
      <c r="AD1510" s="25">
        <f t="shared" si="263"/>
        <v>0</v>
      </c>
      <c r="AE1510" s="25">
        <f t="shared" si="264"/>
        <v>6393.7208984380331</v>
      </c>
      <c r="AF1510" s="25">
        <f>SUM($AD$8:AD1510)</f>
        <v>1401538.4278529992</v>
      </c>
      <c r="AG1510" s="25">
        <f>SUM($AE$8:AE1510)</f>
        <v>5956941.6105922274</v>
      </c>
      <c r="AH1510" s="25"/>
      <c r="AI1510" s="40">
        <f>SUM($AD$1486:AD1510)</f>
        <v>0</v>
      </c>
      <c r="AJ1510" s="40">
        <f>SUM($AE$1486:AE1510)</f>
        <v>141564.18104656562</v>
      </c>
      <c r="AK1510" s="40">
        <f t="shared" si="265"/>
        <v>0</v>
      </c>
    </row>
    <row r="1511" spans="2:37" x14ac:dyDescent="0.3">
      <c r="B1511" s="7" t="s">
        <v>54</v>
      </c>
      <c r="C1511" s="7">
        <v>1503</v>
      </c>
      <c r="D1511" s="7">
        <v>26</v>
      </c>
      <c r="E1511" s="13">
        <v>52.7</v>
      </c>
      <c r="F1511" s="17">
        <f t="shared" si="266"/>
        <v>0.18055555555555516</v>
      </c>
      <c r="G1511" s="17">
        <f t="shared" si="267"/>
        <v>0.64999999999999858</v>
      </c>
      <c r="S1511">
        <f t="shared" si="257"/>
        <v>0</v>
      </c>
      <c r="T1511">
        <f t="shared" si="258"/>
        <v>52.7</v>
      </c>
      <c r="U1511">
        <f t="shared" si="259"/>
        <v>14.638888888888889</v>
      </c>
      <c r="W1511">
        <f t="shared" si="260"/>
        <v>178.7499999999996</v>
      </c>
      <c r="X1511">
        <f t="shared" si="261"/>
        <v>135.9666</v>
      </c>
      <c r="Y1511">
        <f t="shared" si="262"/>
        <v>115.95124090304655</v>
      </c>
      <c r="Z1511">
        <f>Table1[[#This Row],[Accel (N)]]+Table1[[#This Row],[RR (N)]]+Table1[[#This Row],[Aero Drag (N)]]</f>
        <v>430.66784090304617</v>
      </c>
      <c r="AA1511">
        <f>Table1[[#This Row],[Total (N)]]*((E1511/3.6)/1000)</f>
        <v>6.3044986709973703</v>
      </c>
      <c r="AB1511">
        <f>Table1[[#This Row],[Power (kW)]]*1000</f>
        <v>6304.49867099737</v>
      </c>
      <c r="AC1511">
        <f>(Table1[[#This Row],[Power (kW)]]*1000)*D1511</f>
        <v>163916.96544593162</v>
      </c>
      <c r="AD1511" s="25">
        <f t="shared" si="263"/>
        <v>0</v>
      </c>
      <c r="AE1511" s="25">
        <f t="shared" si="264"/>
        <v>6304.49867099737</v>
      </c>
      <c r="AF1511" s="25">
        <f>SUM($AD$8:AD1511)</f>
        <v>1401538.4278529992</v>
      </c>
      <c r="AG1511" s="25">
        <f>SUM($AE$8:AE1511)</f>
        <v>5963246.1092632245</v>
      </c>
      <c r="AH1511" s="25"/>
      <c r="AI1511" s="40">
        <f>SUM($AD$1486:AD1511)</f>
        <v>0</v>
      </c>
      <c r="AJ1511" s="40">
        <f>SUM($AE$1486:AE1511)</f>
        <v>147868.67971756298</v>
      </c>
      <c r="AK1511" s="40">
        <f t="shared" si="265"/>
        <v>0</v>
      </c>
    </row>
    <row r="1512" spans="2:37" x14ac:dyDescent="0.3">
      <c r="B1512" s="7" t="s">
        <v>54</v>
      </c>
      <c r="C1512" s="7">
        <v>1504</v>
      </c>
      <c r="D1512" s="7">
        <v>27</v>
      </c>
      <c r="E1512" s="13">
        <v>53.4</v>
      </c>
      <c r="F1512" s="17">
        <f t="shared" si="266"/>
        <v>0.18055555555555516</v>
      </c>
      <c r="G1512" s="17">
        <f t="shared" si="267"/>
        <v>0.64999999999999858</v>
      </c>
      <c r="S1512">
        <f t="shared" si="257"/>
        <v>0</v>
      </c>
      <c r="T1512">
        <f t="shared" si="258"/>
        <v>53.4</v>
      </c>
      <c r="U1512">
        <f t="shared" si="259"/>
        <v>14.833333333333332</v>
      </c>
      <c r="W1512">
        <f t="shared" si="260"/>
        <v>178.7499999999996</v>
      </c>
      <c r="X1512">
        <f t="shared" si="261"/>
        <v>135.9666</v>
      </c>
      <c r="Y1512">
        <f t="shared" si="262"/>
        <v>119.051996914075</v>
      </c>
      <c r="Z1512">
        <f>Table1[[#This Row],[Accel (N)]]+Table1[[#This Row],[RR (N)]]+Table1[[#This Row],[Aero Drag (N)]]</f>
        <v>433.76859691407464</v>
      </c>
      <c r="AA1512">
        <f>Table1[[#This Row],[Total (N)]]*((E1512/3.6)/1000)</f>
        <v>6.434234187558773</v>
      </c>
      <c r="AB1512">
        <f>Table1[[#This Row],[Power (kW)]]*1000</f>
        <v>6434.2341875587726</v>
      </c>
      <c r="AC1512">
        <f>(Table1[[#This Row],[Power (kW)]]*1000)*D1512</f>
        <v>173724.32306408687</v>
      </c>
      <c r="AD1512" s="25">
        <f t="shared" si="263"/>
        <v>0</v>
      </c>
      <c r="AE1512" s="25">
        <f t="shared" si="264"/>
        <v>6434.2341875587726</v>
      </c>
      <c r="AF1512" s="25">
        <f>SUM($AD$8:AD1512)</f>
        <v>1401538.4278529992</v>
      </c>
      <c r="AG1512" s="25">
        <f>SUM($AE$8:AE1512)</f>
        <v>5969680.3434507838</v>
      </c>
      <c r="AH1512" s="25"/>
      <c r="AI1512" s="40">
        <f>SUM($AD$1486:AD1512)</f>
        <v>0</v>
      </c>
      <c r="AJ1512" s="40">
        <f>SUM($AE$1486:AE1512)</f>
        <v>154302.91390512174</v>
      </c>
      <c r="AK1512" s="40">
        <f t="shared" si="265"/>
        <v>0</v>
      </c>
    </row>
    <row r="1513" spans="2:37" x14ac:dyDescent="0.3">
      <c r="B1513" s="7" t="s">
        <v>54</v>
      </c>
      <c r="C1513" s="7">
        <v>1505</v>
      </c>
      <c r="D1513" s="7">
        <v>28</v>
      </c>
      <c r="E1513" s="13">
        <v>54</v>
      </c>
      <c r="F1513" s="17">
        <f t="shared" si="266"/>
        <v>0.15277777777777798</v>
      </c>
      <c r="G1513" s="17">
        <f t="shared" si="267"/>
        <v>0.55000000000000071</v>
      </c>
      <c r="S1513">
        <f t="shared" si="257"/>
        <v>0</v>
      </c>
      <c r="T1513">
        <f t="shared" si="258"/>
        <v>54</v>
      </c>
      <c r="U1513">
        <f t="shared" si="259"/>
        <v>15</v>
      </c>
      <c r="W1513">
        <f t="shared" si="260"/>
        <v>151.2500000000002</v>
      </c>
      <c r="X1513">
        <f t="shared" si="261"/>
        <v>135.9666</v>
      </c>
      <c r="Y1513">
        <f t="shared" si="262"/>
        <v>121.74235260750002</v>
      </c>
      <c r="Z1513">
        <f>Table1[[#This Row],[Accel (N)]]+Table1[[#This Row],[RR (N)]]+Table1[[#This Row],[Aero Drag (N)]]</f>
        <v>408.95895260750024</v>
      </c>
      <c r="AA1513">
        <f>Table1[[#This Row],[Total (N)]]*((E1513/3.6)/1000)</f>
        <v>6.1343842891125036</v>
      </c>
      <c r="AB1513">
        <f>Table1[[#This Row],[Power (kW)]]*1000</f>
        <v>6134.3842891125032</v>
      </c>
      <c r="AC1513">
        <f>(Table1[[#This Row],[Power (kW)]]*1000)*D1513</f>
        <v>171762.76009515009</v>
      </c>
      <c r="AD1513" s="25">
        <f t="shared" si="263"/>
        <v>0</v>
      </c>
      <c r="AE1513" s="25">
        <f t="shared" si="264"/>
        <v>6134.3842891125032</v>
      </c>
      <c r="AF1513" s="25">
        <f>SUM($AD$8:AD1513)</f>
        <v>1401538.4278529992</v>
      </c>
      <c r="AG1513" s="25">
        <f>SUM($AE$8:AE1513)</f>
        <v>5975814.7277398966</v>
      </c>
      <c r="AH1513" s="25"/>
      <c r="AI1513" s="40">
        <f>SUM($AD$1486:AD1513)</f>
        <v>0</v>
      </c>
      <c r="AJ1513" s="40">
        <f>SUM($AE$1486:AE1513)</f>
        <v>160437.29819423423</v>
      </c>
      <c r="AK1513" s="40">
        <f t="shared" si="265"/>
        <v>0</v>
      </c>
    </row>
    <row r="1514" spans="2:37" x14ac:dyDescent="0.3">
      <c r="B1514" s="7" t="s">
        <v>54</v>
      </c>
      <c r="C1514" s="7">
        <v>1506</v>
      </c>
      <c r="D1514" s="7">
        <v>29</v>
      </c>
      <c r="E1514" s="13">
        <v>54.5</v>
      </c>
      <c r="F1514" s="17">
        <f t="shared" si="266"/>
        <v>0.1388888888888889</v>
      </c>
      <c r="G1514" s="17">
        <f t="shared" si="267"/>
        <v>0.5</v>
      </c>
      <c r="S1514">
        <f t="shared" si="257"/>
        <v>0</v>
      </c>
      <c r="T1514">
        <f t="shared" si="258"/>
        <v>54.5</v>
      </c>
      <c r="U1514">
        <f t="shared" si="259"/>
        <v>15.138888888888889</v>
      </c>
      <c r="W1514">
        <f t="shared" si="260"/>
        <v>137.5</v>
      </c>
      <c r="X1514">
        <f t="shared" si="261"/>
        <v>135.9666</v>
      </c>
      <c r="Y1514">
        <f t="shared" si="262"/>
        <v>124.00727806324656</v>
      </c>
      <c r="Z1514">
        <f>Table1[[#This Row],[Accel (N)]]+Table1[[#This Row],[RR (N)]]+Table1[[#This Row],[Aero Drag (N)]]</f>
        <v>397.4738780632465</v>
      </c>
      <c r="AA1514">
        <f>Table1[[#This Row],[Total (N)]]*((E1514/3.6)/1000)</f>
        <v>6.0173128762352599</v>
      </c>
      <c r="AB1514">
        <f>Table1[[#This Row],[Power (kW)]]*1000</f>
        <v>6017.3128762352599</v>
      </c>
      <c r="AC1514">
        <f>(Table1[[#This Row],[Power (kW)]]*1000)*D1514</f>
        <v>174502.07341082254</v>
      </c>
      <c r="AD1514" s="25">
        <f t="shared" si="263"/>
        <v>0</v>
      </c>
      <c r="AE1514" s="25">
        <f t="shared" si="264"/>
        <v>6017.3128762352599</v>
      </c>
      <c r="AF1514" s="25">
        <f>SUM($AD$8:AD1514)</f>
        <v>1401538.4278529992</v>
      </c>
      <c r="AG1514" s="25">
        <f>SUM($AE$8:AE1514)</f>
        <v>5981832.0406161323</v>
      </c>
      <c r="AH1514" s="25"/>
      <c r="AI1514" s="40">
        <f>SUM($AD$1486:AD1514)</f>
        <v>0</v>
      </c>
      <c r="AJ1514" s="40">
        <f>SUM($AE$1486:AE1514)</f>
        <v>166454.61107046949</v>
      </c>
      <c r="AK1514" s="40">
        <f t="shared" si="265"/>
        <v>0</v>
      </c>
    </row>
    <row r="1515" spans="2:37" x14ac:dyDescent="0.3">
      <c r="B1515" s="7" t="s">
        <v>54</v>
      </c>
      <c r="C1515" s="7">
        <v>1507</v>
      </c>
      <c r="D1515" s="7">
        <v>30</v>
      </c>
      <c r="E1515" s="13">
        <v>55</v>
      </c>
      <c r="F1515" s="17">
        <f t="shared" si="266"/>
        <v>0.15277777777777798</v>
      </c>
      <c r="G1515" s="17">
        <f t="shared" si="267"/>
        <v>0.55000000000000071</v>
      </c>
      <c r="S1515">
        <f t="shared" si="257"/>
        <v>0</v>
      </c>
      <c r="T1515">
        <f t="shared" si="258"/>
        <v>55</v>
      </c>
      <c r="U1515">
        <f t="shared" si="259"/>
        <v>15.277777777777777</v>
      </c>
      <c r="W1515">
        <f t="shared" si="260"/>
        <v>151.2500000000002</v>
      </c>
      <c r="X1515">
        <f t="shared" si="261"/>
        <v>135.9666</v>
      </c>
      <c r="Y1515">
        <f t="shared" si="262"/>
        <v>126.2930784079861</v>
      </c>
      <c r="Z1515">
        <f>Table1[[#This Row],[Accel (N)]]+Table1[[#This Row],[RR (N)]]+Table1[[#This Row],[Aero Drag (N)]]</f>
        <v>413.50967840798631</v>
      </c>
      <c r="AA1515">
        <f>Table1[[#This Row],[Total (N)]]*((E1515/3.6)/1000)</f>
        <v>6.3175089756775682</v>
      </c>
      <c r="AB1515">
        <f>Table1[[#This Row],[Power (kW)]]*1000</f>
        <v>6317.5089756775678</v>
      </c>
      <c r="AC1515">
        <f>(Table1[[#This Row],[Power (kW)]]*1000)*D1515</f>
        <v>189525.26927032703</v>
      </c>
      <c r="AD1515" s="25">
        <f t="shared" si="263"/>
        <v>0</v>
      </c>
      <c r="AE1515" s="25">
        <f t="shared" si="264"/>
        <v>6317.5089756775678</v>
      </c>
      <c r="AF1515" s="25">
        <f>SUM($AD$8:AD1515)</f>
        <v>1401538.4278529992</v>
      </c>
      <c r="AG1515" s="25">
        <f>SUM($AE$8:AE1515)</f>
        <v>5988149.5495918095</v>
      </c>
      <c r="AH1515" s="25"/>
      <c r="AI1515" s="40">
        <f>SUM($AD$1486:AD1515)</f>
        <v>0</v>
      </c>
      <c r="AJ1515" s="40">
        <f>SUM($AE$1486:AE1515)</f>
        <v>172772.12004614706</v>
      </c>
      <c r="AK1515" s="40">
        <f t="shared" si="265"/>
        <v>0</v>
      </c>
    </row>
    <row r="1516" spans="2:37" x14ac:dyDescent="0.3">
      <c r="B1516" s="7" t="s">
        <v>54</v>
      </c>
      <c r="C1516" s="7">
        <v>1508</v>
      </c>
      <c r="D1516" s="7">
        <v>31</v>
      </c>
      <c r="E1516" s="13">
        <v>55.6</v>
      </c>
      <c r="F1516" s="17">
        <f t="shared" si="266"/>
        <v>0.18055555555555516</v>
      </c>
      <c r="G1516" s="17">
        <f t="shared" si="267"/>
        <v>0.64999999999999858</v>
      </c>
      <c r="S1516">
        <f t="shared" si="257"/>
        <v>0</v>
      </c>
      <c r="T1516">
        <f t="shared" si="258"/>
        <v>55.6</v>
      </c>
      <c r="U1516">
        <f t="shared" si="259"/>
        <v>15.444444444444445</v>
      </c>
      <c r="W1516">
        <f t="shared" si="260"/>
        <v>178.7499999999996</v>
      </c>
      <c r="X1516">
        <f t="shared" si="261"/>
        <v>135.9666</v>
      </c>
      <c r="Y1516">
        <f t="shared" si="262"/>
        <v>129.06359367514446</v>
      </c>
      <c r="Z1516">
        <f>Table1[[#This Row],[Accel (N)]]+Table1[[#This Row],[RR (N)]]+Table1[[#This Row],[Aero Drag (N)]]</f>
        <v>443.78019367514412</v>
      </c>
      <c r="AA1516">
        <f>Table1[[#This Row],[Total (N)]]*((E1516/3.6)/1000)</f>
        <v>6.8539385467605589</v>
      </c>
      <c r="AB1516">
        <f>Table1[[#This Row],[Power (kW)]]*1000</f>
        <v>6853.9385467605589</v>
      </c>
      <c r="AC1516">
        <f>(Table1[[#This Row],[Power (kW)]]*1000)*D1516</f>
        <v>212472.09494957732</v>
      </c>
      <c r="AD1516" s="25">
        <f t="shared" si="263"/>
        <v>0</v>
      </c>
      <c r="AE1516" s="25">
        <f t="shared" si="264"/>
        <v>6853.9385467605589</v>
      </c>
      <c r="AF1516" s="25">
        <f>SUM($AD$8:AD1516)</f>
        <v>1401538.4278529992</v>
      </c>
      <c r="AG1516" s="25">
        <f>SUM($AE$8:AE1516)</f>
        <v>5995003.4881385705</v>
      </c>
      <c r="AH1516" s="25"/>
      <c r="AI1516" s="40">
        <f>SUM($AD$1486:AD1516)</f>
        <v>0</v>
      </c>
      <c r="AJ1516" s="40">
        <f>SUM($AE$1486:AE1516)</f>
        <v>179626.05859290762</v>
      </c>
      <c r="AK1516" s="40">
        <f t="shared" si="265"/>
        <v>0</v>
      </c>
    </row>
    <row r="1517" spans="2:37" x14ac:dyDescent="0.3">
      <c r="B1517" s="7" t="s">
        <v>54</v>
      </c>
      <c r="C1517" s="7">
        <v>1509</v>
      </c>
      <c r="D1517" s="7">
        <v>32</v>
      </c>
      <c r="E1517" s="13">
        <v>56.3</v>
      </c>
      <c r="F1517" s="17">
        <f t="shared" si="266"/>
        <v>0.2222222222222224</v>
      </c>
      <c r="G1517" s="17">
        <f t="shared" si="267"/>
        <v>0.80000000000000071</v>
      </c>
      <c r="S1517">
        <f t="shared" si="257"/>
        <v>0</v>
      </c>
      <c r="T1517">
        <f t="shared" si="258"/>
        <v>56.3</v>
      </c>
      <c r="U1517">
        <f t="shared" si="259"/>
        <v>15.638888888888888</v>
      </c>
      <c r="W1517">
        <f t="shared" si="260"/>
        <v>220.00000000000017</v>
      </c>
      <c r="X1517">
        <f t="shared" si="261"/>
        <v>135.9666</v>
      </c>
      <c r="Y1517">
        <f t="shared" si="262"/>
        <v>132.33385378479653</v>
      </c>
      <c r="Z1517">
        <f>Table1[[#This Row],[Accel (N)]]+Table1[[#This Row],[RR (N)]]+Table1[[#This Row],[Aero Drag (N)]]</f>
        <v>488.30045378479673</v>
      </c>
      <c r="AA1517">
        <f>Table1[[#This Row],[Total (N)]]*((E1517/3.6)/1000)</f>
        <v>7.6364765411344591</v>
      </c>
      <c r="AB1517">
        <f>Table1[[#This Row],[Power (kW)]]*1000</f>
        <v>7636.4765411344588</v>
      </c>
      <c r="AC1517">
        <f>(Table1[[#This Row],[Power (kW)]]*1000)*D1517</f>
        <v>244367.24931630268</v>
      </c>
      <c r="AD1517" s="25">
        <f t="shared" si="263"/>
        <v>0</v>
      </c>
      <c r="AE1517" s="25">
        <f t="shared" si="264"/>
        <v>7636.4765411344588</v>
      </c>
      <c r="AF1517" s="25">
        <f>SUM($AD$8:AD1517)</f>
        <v>1401538.4278529992</v>
      </c>
      <c r="AG1517" s="25">
        <f>SUM($AE$8:AE1517)</f>
        <v>6002639.964679705</v>
      </c>
      <c r="AH1517" s="25"/>
      <c r="AI1517" s="40">
        <f>SUM($AD$1486:AD1517)</f>
        <v>0</v>
      </c>
      <c r="AJ1517" s="40">
        <f>SUM($AE$1486:AE1517)</f>
        <v>187262.53513404209</v>
      </c>
      <c r="AK1517" s="40">
        <f t="shared" si="265"/>
        <v>0</v>
      </c>
    </row>
    <row r="1518" spans="2:37" x14ac:dyDescent="0.3">
      <c r="B1518" s="7" t="s">
        <v>54</v>
      </c>
      <c r="C1518" s="7">
        <v>1510</v>
      </c>
      <c r="D1518" s="7">
        <v>33</v>
      </c>
      <c r="E1518" s="13">
        <v>57.2</v>
      </c>
      <c r="F1518" s="17">
        <f t="shared" si="266"/>
        <v>0.30555555555555597</v>
      </c>
      <c r="G1518" s="17">
        <f t="shared" si="267"/>
        <v>1.1000000000000014</v>
      </c>
      <c r="S1518">
        <f t="shared" si="257"/>
        <v>0</v>
      </c>
      <c r="T1518">
        <f t="shared" si="258"/>
        <v>57.2</v>
      </c>
      <c r="U1518">
        <f t="shared" si="259"/>
        <v>15.888888888888889</v>
      </c>
      <c r="W1518">
        <f t="shared" si="260"/>
        <v>302.5000000000004</v>
      </c>
      <c r="X1518">
        <f t="shared" si="261"/>
        <v>135.9666</v>
      </c>
      <c r="Y1518">
        <f t="shared" si="262"/>
        <v>136.5985936060778</v>
      </c>
      <c r="Z1518">
        <f>Table1[[#This Row],[Accel (N)]]+Table1[[#This Row],[RR (N)]]+Table1[[#This Row],[Aero Drag (N)]]</f>
        <v>575.0651936060782</v>
      </c>
      <c r="AA1518">
        <f>Table1[[#This Row],[Total (N)]]*((E1518/3.6)/1000)</f>
        <v>9.1371469650743542</v>
      </c>
      <c r="AB1518">
        <f>Table1[[#This Row],[Power (kW)]]*1000</f>
        <v>9137.1469650743547</v>
      </c>
      <c r="AC1518">
        <f>(Table1[[#This Row],[Power (kW)]]*1000)*D1518</f>
        <v>301525.8498474537</v>
      </c>
      <c r="AD1518" s="25">
        <f t="shared" si="263"/>
        <v>0</v>
      </c>
      <c r="AE1518" s="25">
        <f t="shared" si="264"/>
        <v>9137.1469650743547</v>
      </c>
      <c r="AF1518" s="25">
        <f>SUM($AD$8:AD1518)</f>
        <v>1401538.4278529992</v>
      </c>
      <c r="AG1518" s="25">
        <f>SUM($AE$8:AE1518)</f>
        <v>6011777.1116447793</v>
      </c>
      <c r="AH1518" s="25"/>
      <c r="AI1518" s="40">
        <f>SUM($AD$1486:AD1518)</f>
        <v>0</v>
      </c>
      <c r="AJ1518" s="40">
        <f>SUM($AE$1486:AE1518)</f>
        <v>196399.68209911644</v>
      </c>
      <c r="AK1518" s="40">
        <f t="shared" si="265"/>
        <v>0</v>
      </c>
    </row>
    <row r="1519" spans="2:37" x14ac:dyDescent="0.3">
      <c r="B1519" s="7" t="s">
        <v>54</v>
      </c>
      <c r="C1519" s="7">
        <v>1511</v>
      </c>
      <c r="D1519" s="7">
        <v>34</v>
      </c>
      <c r="E1519" s="13">
        <v>58.5</v>
      </c>
      <c r="F1519" s="17">
        <f t="shared" si="266"/>
        <v>0.41666666666666663</v>
      </c>
      <c r="G1519" s="17">
        <f t="shared" si="267"/>
        <v>1.5</v>
      </c>
      <c r="S1519">
        <f t="shared" si="257"/>
        <v>0</v>
      </c>
      <c r="T1519">
        <f t="shared" si="258"/>
        <v>58.5</v>
      </c>
      <c r="U1519">
        <f t="shared" si="259"/>
        <v>16.25</v>
      </c>
      <c r="W1519">
        <f t="shared" si="260"/>
        <v>412.49999999999994</v>
      </c>
      <c r="X1519">
        <f t="shared" si="261"/>
        <v>135.9666</v>
      </c>
      <c r="Y1519">
        <f t="shared" si="262"/>
        <v>142.87817771296878</v>
      </c>
      <c r="Z1519">
        <f>Table1[[#This Row],[Accel (N)]]+Table1[[#This Row],[RR (N)]]+Table1[[#This Row],[Aero Drag (N)]]</f>
        <v>691.34477771296872</v>
      </c>
      <c r="AA1519">
        <f>Table1[[#This Row],[Total (N)]]*((E1519/3.6)/1000)</f>
        <v>11.234352637835743</v>
      </c>
      <c r="AB1519">
        <f>Table1[[#This Row],[Power (kW)]]*1000</f>
        <v>11234.352637835742</v>
      </c>
      <c r="AC1519">
        <f>(Table1[[#This Row],[Power (kW)]]*1000)*D1519</f>
        <v>381967.98968641524</v>
      </c>
      <c r="AD1519" s="25">
        <f t="shared" si="263"/>
        <v>0</v>
      </c>
      <c r="AE1519" s="25">
        <f t="shared" si="264"/>
        <v>11234.352637835742</v>
      </c>
      <c r="AF1519" s="25">
        <f>SUM($AD$8:AD1519)</f>
        <v>1401538.4278529992</v>
      </c>
      <c r="AG1519" s="25">
        <f>SUM($AE$8:AE1519)</f>
        <v>6023011.4642826151</v>
      </c>
      <c r="AH1519" s="25"/>
      <c r="AI1519" s="40">
        <f>SUM($AD$1486:AD1519)</f>
        <v>0</v>
      </c>
      <c r="AJ1519" s="40">
        <f>SUM($AE$1486:AE1519)</f>
        <v>207634.03473695219</v>
      </c>
      <c r="AK1519" s="40">
        <f t="shared" si="265"/>
        <v>0</v>
      </c>
    </row>
    <row r="1520" spans="2:37" x14ac:dyDescent="0.3">
      <c r="B1520" s="7" t="s">
        <v>54</v>
      </c>
      <c r="C1520" s="7">
        <v>1512</v>
      </c>
      <c r="D1520" s="7">
        <v>35</v>
      </c>
      <c r="E1520" s="13">
        <v>60.2</v>
      </c>
      <c r="F1520" s="17">
        <f t="shared" si="266"/>
        <v>0.52777777777777735</v>
      </c>
      <c r="G1520" s="17">
        <f t="shared" si="267"/>
        <v>1.8999999999999986</v>
      </c>
      <c r="S1520">
        <f t="shared" si="257"/>
        <v>0</v>
      </c>
      <c r="T1520">
        <f t="shared" si="258"/>
        <v>60.2</v>
      </c>
      <c r="U1520">
        <f t="shared" si="259"/>
        <v>16.722222222222221</v>
      </c>
      <c r="W1520">
        <f t="shared" si="260"/>
        <v>522.49999999999955</v>
      </c>
      <c r="X1520">
        <f t="shared" si="261"/>
        <v>135.9666</v>
      </c>
      <c r="Y1520">
        <f t="shared" si="262"/>
        <v>151.3028654127861</v>
      </c>
      <c r="Z1520">
        <f>Table1[[#This Row],[Accel (N)]]+Table1[[#This Row],[RR (N)]]+Table1[[#This Row],[Aero Drag (N)]]</f>
        <v>809.76946541278562</v>
      </c>
      <c r="AA1520">
        <f>Table1[[#This Row],[Total (N)]]*((E1520/3.6)/1000)</f>
        <v>13.541144949402693</v>
      </c>
      <c r="AB1520">
        <f>Table1[[#This Row],[Power (kW)]]*1000</f>
        <v>13541.144949402693</v>
      </c>
      <c r="AC1520">
        <f>(Table1[[#This Row],[Power (kW)]]*1000)*D1520</f>
        <v>473940.07322909427</v>
      </c>
      <c r="AD1520" s="25">
        <f t="shared" si="263"/>
        <v>0</v>
      </c>
      <c r="AE1520" s="25">
        <f t="shared" si="264"/>
        <v>13541.144949402693</v>
      </c>
      <c r="AF1520" s="25">
        <f>SUM($AD$8:AD1520)</f>
        <v>1401538.4278529992</v>
      </c>
      <c r="AG1520" s="25">
        <f>SUM($AE$8:AE1520)</f>
        <v>6036552.6092320178</v>
      </c>
      <c r="AH1520" s="25"/>
      <c r="AI1520" s="40">
        <f>SUM($AD$1486:AD1520)</f>
        <v>0</v>
      </c>
      <c r="AJ1520" s="40">
        <f>SUM($AE$1486:AE1520)</f>
        <v>221175.17968635488</v>
      </c>
      <c r="AK1520" s="40">
        <f t="shared" si="265"/>
        <v>0</v>
      </c>
    </row>
    <row r="1521" spans="2:37" x14ac:dyDescent="0.3">
      <c r="B1521" s="7" t="s">
        <v>54</v>
      </c>
      <c r="C1521" s="7">
        <v>1513</v>
      </c>
      <c r="D1521" s="7">
        <v>36</v>
      </c>
      <c r="E1521" s="13">
        <v>62.3</v>
      </c>
      <c r="F1521" s="17">
        <f t="shared" si="266"/>
        <v>0.625</v>
      </c>
      <c r="G1521" s="17">
        <f t="shared" si="267"/>
        <v>2.25</v>
      </c>
      <c r="S1521">
        <f t="shared" si="257"/>
        <v>0</v>
      </c>
      <c r="T1521">
        <f t="shared" si="258"/>
        <v>62.3</v>
      </c>
      <c r="U1521">
        <f t="shared" si="259"/>
        <v>17.305555555555554</v>
      </c>
      <c r="W1521">
        <f t="shared" si="260"/>
        <v>618.75</v>
      </c>
      <c r="X1521">
        <f t="shared" si="261"/>
        <v>135.9666</v>
      </c>
      <c r="Y1521">
        <f t="shared" si="262"/>
        <v>162.0429957997132</v>
      </c>
      <c r="Z1521">
        <f>Table1[[#This Row],[Accel (N)]]+Table1[[#This Row],[RR (N)]]+Table1[[#This Row],[Aero Drag (N)]]</f>
        <v>916.75959579971322</v>
      </c>
      <c r="AA1521">
        <f>Table1[[#This Row],[Total (N)]]*((E1521/3.6)/1000)</f>
        <v>15.86503411620059</v>
      </c>
      <c r="AB1521">
        <f>Table1[[#This Row],[Power (kW)]]*1000</f>
        <v>15865.03411620059</v>
      </c>
      <c r="AC1521">
        <f>(Table1[[#This Row],[Power (kW)]]*1000)*D1521</f>
        <v>571141.22818322119</v>
      </c>
      <c r="AD1521" s="25">
        <f t="shared" si="263"/>
        <v>0</v>
      </c>
      <c r="AE1521" s="25">
        <f t="shared" si="264"/>
        <v>15865.03411620059</v>
      </c>
      <c r="AF1521" s="25">
        <f>SUM($AD$8:AD1521)</f>
        <v>1401538.4278529992</v>
      </c>
      <c r="AG1521" s="25">
        <f>SUM($AE$8:AE1521)</f>
        <v>6052417.6433482179</v>
      </c>
      <c r="AH1521" s="25"/>
      <c r="AI1521" s="40">
        <f>SUM($AD$1486:AD1521)</f>
        <v>0</v>
      </c>
      <c r="AJ1521" s="40">
        <f>SUM($AE$1486:AE1521)</f>
        <v>237040.21380255546</v>
      </c>
      <c r="AK1521" s="40">
        <f t="shared" si="265"/>
        <v>0</v>
      </c>
    </row>
    <row r="1522" spans="2:37" x14ac:dyDescent="0.3">
      <c r="B1522" s="7" t="s">
        <v>54</v>
      </c>
      <c r="C1522" s="7">
        <v>1514</v>
      </c>
      <c r="D1522" s="7">
        <v>37</v>
      </c>
      <c r="E1522" s="13">
        <v>64.7</v>
      </c>
      <c r="F1522" s="17">
        <f t="shared" si="266"/>
        <v>0.6666666666666663</v>
      </c>
      <c r="G1522" s="17">
        <f t="shared" si="267"/>
        <v>2.3999999999999986</v>
      </c>
      <c r="S1522">
        <f t="shared" si="257"/>
        <v>0</v>
      </c>
      <c r="T1522">
        <f t="shared" si="258"/>
        <v>64.7</v>
      </c>
      <c r="U1522">
        <f t="shared" si="259"/>
        <v>17.972222222222221</v>
      </c>
      <c r="W1522">
        <f t="shared" si="260"/>
        <v>659.99999999999966</v>
      </c>
      <c r="X1522">
        <f t="shared" si="261"/>
        <v>135.9666</v>
      </c>
      <c r="Y1522">
        <f t="shared" si="262"/>
        <v>174.76832812987985</v>
      </c>
      <c r="Z1522">
        <f>Table1[[#This Row],[Accel (N)]]+Table1[[#This Row],[RR (N)]]+Table1[[#This Row],[Aero Drag (N)]]</f>
        <v>970.73492812987945</v>
      </c>
      <c r="AA1522">
        <f>Table1[[#This Row],[Total (N)]]*((E1522/3.6)/1000)</f>
        <v>17.446263847223111</v>
      </c>
      <c r="AB1522">
        <f>Table1[[#This Row],[Power (kW)]]*1000</f>
        <v>17446.263847223112</v>
      </c>
      <c r="AC1522">
        <f>(Table1[[#This Row],[Power (kW)]]*1000)*D1522</f>
        <v>645511.76234725513</v>
      </c>
      <c r="AD1522" s="25">
        <f t="shared" si="263"/>
        <v>0</v>
      </c>
      <c r="AE1522" s="25">
        <f t="shared" si="264"/>
        <v>17446.263847223112</v>
      </c>
      <c r="AF1522" s="25">
        <f>SUM($AD$8:AD1522)</f>
        <v>1401538.4278529992</v>
      </c>
      <c r="AG1522" s="25">
        <f>SUM($AE$8:AE1522)</f>
        <v>6069863.9071954414</v>
      </c>
      <c r="AH1522" s="25"/>
      <c r="AI1522" s="40">
        <f>SUM($AD$1486:AD1522)</f>
        <v>0</v>
      </c>
      <c r="AJ1522" s="40">
        <f>SUM($AE$1486:AE1522)</f>
        <v>254486.47764977856</v>
      </c>
      <c r="AK1522" s="40">
        <f t="shared" si="265"/>
        <v>0</v>
      </c>
    </row>
    <row r="1523" spans="2:37" x14ac:dyDescent="0.3">
      <c r="B1523" s="7" t="s">
        <v>54</v>
      </c>
      <c r="C1523" s="7">
        <v>1515</v>
      </c>
      <c r="D1523" s="7">
        <v>38</v>
      </c>
      <c r="E1523" s="13">
        <v>67.099999999999994</v>
      </c>
      <c r="F1523" s="17">
        <f t="shared" si="266"/>
        <v>0.625</v>
      </c>
      <c r="G1523" s="17">
        <f t="shared" si="267"/>
        <v>2.25</v>
      </c>
      <c r="S1523">
        <f t="shared" si="257"/>
        <v>0</v>
      </c>
      <c r="T1523">
        <f t="shared" si="258"/>
        <v>67.099999999999994</v>
      </c>
      <c r="U1523">
        <f t="shared" si="259"/>
        <v>18.638888888888886</v>
      </c>
      <c r="W1523">
        <f t="shared" si="260"/>
        <v>618.75</v>
      </c>
      <c r="X1523">
        <f t="shared" si="261"/>
        <v>135.9666</v>
      </c>
      <c r="Y1523">
        <f t="shared" si="262"/>
        <v>187.97461790244648</v>
      </c>
      <c r="Z1523">
        <f>Table1[[#This Row],[Accel (N)]]+Table1[[#This Row],[RR (N)]]+Table1[[#This Row],[Aero Drag (N)]]</f>
        <v>942.6912179024464</v>
      </c>
      <c r="AA1523">
        <f>Table1[[#This Row],[Total (N)]]*((E1523/3.6)/1000)</f>
        <v>17.57071686701504</v>
      </c>
      <c r="AB1523">
        <f>Table1[[#This Row],[Power (kW)]]*1000</f>
        <v>17570.716867015039</v>
      </c>
      <c r="AC1523">
        <f>(Table1[[#This Row],[Power (kW)]]*1000)*D1523</f>
        <v>667687.24094657146</v>
      </c>
      <c r="AD1523" s="25">
        <f t="shared" si="263"/>
        <v>0</v>
      </c>
      <c r="AE1523" s="25">
        <f t="shared" si="264"/>
        <v>17570.716867015039</v>
      </c>
      <c r="AF1523" s="25">
        <f>SUM($AD$8:AD1523)</f>
        <v>1401538.4278529992</v>
      </c>
      <c r="AG1523" s="25">
        <f>SUM($AE$8:AE1523)</f>
        <v>6087434.6240624562</v>
      </c>
      <c r="AH1523" s="25"/>
      <c r="AI1523" s="40">
        <f>SUM($AD$1486:AD1523)</f>
        <v>0</v>
      </c>
      <c r="AJ1523" s="40">
        <f>SUM($AE$1486:AE1523)</f>
        <v>272057.19451679359</v>
      </c>
      <c r="AK1523" s="40">
        <f t="shared" si="265"/>
        <v>0</v>
      </c>
    </row>
    <row r="1524" spans="2:37" x14ac:dyDescent="0.3">
      <c r="B1524" s="7" t="s">
        <v>54</v>
      </c>
      <c r="C1524" s="7">
        <v>1516</v>
      </c>
      <c r="D1524" s="7">
        <v>39</v>
      </c>
      <c r="E1524" s="13">
        <v>69.2</v>
      </c>
      <c r="F1524" s="17">
        <f t="shared" si="266"/>
        <v>0.50000000000000122</v>
      </c>
      <c r="G1524" s="17">
        <f t="shared" si="267"/>
        <v>1.8000000000000043</v>
      </c>
      <c r="S1524">
        <f t="shared" si="257"/>
        <v>0</v>
      </c>
      <c r="T1524">
        <f t="shared" si="258"/>
        <v>69.2</v>
      </c>
      <c r="U1524">
        <f t="shared" si="259"/>
        <v>19.222222222222221</v>
      </c>
      <c r="W1524">
        <f t="shared" si="260"/>
        <v>495.00000000000119</v>
      </c>
      <c r="X1524">
        <f t="shared" si="261"/>
        <v>135.9666</v>
      </c>
      <c r="Y1524">
        <f t="shared" si="262"/>
        <v>199.92465685541114</v>
      </c>
      <c r="Z1524">
        <f>Table1[[#This Row],[Accel (N)]]+Table1[[#This Row],[RR (N)]]+Table1[[#This Row],[Aero Drag (N)]]</f>
        <v>830.89125685541239</v>
      </c>
      <c r="AA1524">
        <f>Table1[[#This Row],[Total (N)]]*((E1524/3.6)/1000)</f>
        <v>15.971576381776259</v>
      </c>
      <c r="AB1524">
        <f>Table1[[#This Row],[Power (kW)]]*1000</f>
        <v>15971.57638177626</v>
      </c>
      <c r="AC1524">
        <f>(Table1[[#This Row],[Power (kW)]]*1000)*D1524</f>
        <v>622891.47888927418</v>
      </c>
      <c r="AD1524" s="25">
        <f t="shared" si="263"/>
        <v>0</v>
      </c>
      <c r="AE1524" s="25">
        <f t="shared" si="264"/>
        <v>15971.57638177626</v>
      </c>
      <c r="AF1524" s="25">
        <f>SUM($AD$8:AD1524)</f>
        <v>1401538.4278529992</v>
      </c>
      <c r="AG1524" s="25">
        <f>SUM($AE$8:AE1524)</f>
        <v>6103406.2004442327</v>
      </c>
      <c r="AH1524" s="25"/>
      <c r="AI1524" s="40">
        <f>SUM($AD$1486:AD1524)</f>
        <v>0</v>
      </c>
      <c r="AJ1524" s="40">
        <f>SUM($AE$1486:AE1524)</f>
        <v>288028.77089856984</v>
      </c>
      <c r="AK1524" s="40">
        <f t="shared" si="265"/>
        <v>0</v>
      </c>
    </row>
    <row r="1525" spans="2:37" x14ac:dyDescent="0.3">
      <c r="B1525" s="7" t="s">
        <v>54</v>
      </c>
      <c r="C1525" s="7">
        <v>1517</v>
      </c>
      <c r="D1525" s="7">
        <v>40</v>
      </c>
      <c r="E1525" s="13">
        <v>70.7</v>
      </c>
      <c r="F1525" s="17">
        <f t="shared" si="266"/>
        <v>0.37500000000000039</v>
      </c>
      <c r="G1525" s="17">
        <f t="shared" si="267"/>
        <v>1.3500000000000014</v>
      </c>
      <c r="S1525">
        <f t="shared" si="257"/>
        <v>0</v>
      </c>
      <c r="T1525">
        <f t="shared" si="258"/>
        <v>70.7</v>
      </c>
      <c r="U1525">
        <f t="shared" si="259"/>
        <v>19.638888888888889</v>
      </c>
      <c r="W1525">
        <f t="shared" si="260"/>
        <v>371.2500000000004</v>
      </c>
      <c r="X1525">
        <f t="shared" si="261"/>
        <v>135.9666</v>
      </c>
      <c r="Y1525">
        <f t="shared" si="262"/>
        <v>208.68584776579658</v>
      </c>
      <c r="Z1525">
        <f>Table1[[#This Row],[Accel (N)]]+Table1[[#This Row],[RR (N)]]+Table1[[#This Row],[Aero Drag (N)]]</f>
        <v>715.90244776579698</v>
      </c>
      <c r="AA1525">
        <f>Table1[[#This Row],[Total (N)]]*((E1525/3.6)/1000)</f>
        <v>14.05952862695607</v>
      </c>
      <c r="AB1525">
        <f>Table1[[#This Row],[Power (kW)]]*1000</f>
        <v>14059.528626956069</v>
      </c>
      <c r="AC1525">
        <f>(Table1[[#This Row],[Power (kW)]]*1000)*D1525</f>
        <v>562381.14507824276</v>
      </c>
      <c r="AD1525" s="25">
        <f t="shared" si="263"/>
        <v>0</v>
      </c>
      <c r="AE1525" s="25">
        <f t="shared" si="264"/>
        <v>14059.528626956069</v>
      </c>
      <c r="AF1525" s="25">
        <f>SUM($AD$8:AD1525)</f>
        <v>1401538.4278529992</v>
      </c>
      <c r="AG1525" s="25">
        <f>SUM($AE$8:AE1525)</f>
        <v>6117465.7290711887</v>
      </c>
      <c r="AH1525" s="25"/>
      <c r="AI1525" s="40">
        <f>SUM($AD$1486:AD1525)</f>
        <v>0</v>
      </c>
      <c r="AJ1525" s="40">
        <f>SUM($AE$1486:AE1525)</f>
        <v>302088.29952552589</v>
      </c>
      <c r="AK1525" s="40">
        <f t="shared" si="265"/>
        <v>0</v>
      </c>
    </row>
    <row r="1526" spans="2:37" x14ac:dyDescent="0.3">
      <c r="B1526" s="7" t="s">
        <v>54</v>
      </c>
      <c r="C1526" s="7">
        <v>1518</v>
      </c>
      <c r="D1526" s="7">
        <v>41</v>
      </c>
      <c r="E1526" s="13">
        <v>71.900000000000006</v>
      </c>
      <c r="F1526" s="17">
        <f t="shared" si="266"/>
        <v>0.27777777777777779</v>
      </c>
      <c r="G1526" s="17">
        <f t="shared" si="267"/>
        <v>1</v>
      </c>
      <c r="S1526">
        <f t="shared" si="257"/>
        <v>0</v>
      </c>
      <c r="T1526">
        <f t="shared" si="258"/>
        <v>71.900000000000006</v>
      </c>
      <c r="U1526">
        <f t="shared" si="259"/>
        <v>19.972222222222225</v>
      </c>
      <c r="W1526">
        <f t="shared" si="260"/>
        <v>275</v>
      </c>
      <c r="X1526">
        <f t="shared" si="261"/>
        <v>135.9666</v>
      </c>
      <c r="Y1526">
        <f t="shared" si="262"/>
        <v>215.83006977477993</v>
      </c>
      <c r="Z1526">
        <f>Table1[[#This Row],[Accel (N)]]+Table1[[#This Row],[RR (N)]]+Table1[[#This Row],[Aero Drag (N)]]</f>
        <v>626.79666977477996</v>
      </c>
      <c r="AA1526">
        <f>Table1[[#This Row],[Total (N)]]*((E1526/3.6)/1000)</f>
        <v>12.518522376890745</v>
      </c>
      <c r="AB1526">
        <f>Table1[[#This Row],[Power (kW)]]*1000</f>
        <v>12518.522376890745</v>
      </c>
      <c r="AC1526">
        <f>(Table1[[#This Row],[Power (kW)]]*1000)*D1526</f>
        <v>513259.41745252057</v>
      </c>
      <c r="AD1526" s="25">
        <f t="shared" si="263"/>
        <v>0</v>
      </c>
      <c r="AE1526" s="25">
        <f t="shared" si="264"/>
        <v>12518.522376890745</v>
      </c>
      <c r="AF1526" s="25">
        <f>SUM($AD$8:AD1526)</f>
        <v>1401538.4278529992</v>
      </c>
      <c r="AG1526" s="25">
        <f>SUM($AE$8:AE1526)</f>
        <v>6129984.251448079</v>
      </c>
      <c r="AH1526" s="25"/>
      <c r="AI1526" s="40">
        <f>SUM($AD$1486:AD1526)</f>
        <v>0</v>
      </c>
      <c r="AJ1526" s="40">
        <f>SUM($AE$1486:AE1526)</f>
        <v>314606.82190241665</v>
      </c>
      <c r="AK1526" s="40">
        <f t="shared" si="265"/>
        <v>0</v>
      </c>
    </row>
    <row r="1527" spans="2:37" x14ac:dyDescent="0.3">
      <c r="B1527" s="7" t="s">
        <v>54</v>
      </c>
      <c r="C1527" s="7">
        <v>1519</v>
      </c>
      <c r="D1527" s="7">
        <v>42</v>
      </c>
      <c r="E1527" s="13">
        <v>72.7</v>
      </c>
      <c r="F1527" s="17">
        <f t="shared" si="266"/>
        <v>0.20833333333333331</v>
      </c>
      <c r="G1527" s="17">
        <f t="shared" si="267"/>
        <v>0.75</v>
      </c>
      <c r="S1527">
        <f t="shared" si="257"/>
        <v>0</v>
      </c>
      <c r="T1527">
        <f t="shared" si="258"/>
        <v>72.7</v>
      </c>
      <c r="U1527">
        <f t="shared" si="259"/>
        <v>20.194444444444446</v>
      </c>
      <c r="W1527">
        <f t="shared" si="260"/>
        <v>206.24999999999997</v>
      </c>
      <c r="X1527">
        <f t="shared" si="261"/>
        <v>135.9666</v>
      </c>
      <c r="Y1527">
        <f t="shared" si="262"/>
        <v>220.65968409221327</v>
      </c>
      <c r="Z1527">
        <f>Table1[[#This Row],[Accel (N)]]+Table1[[#This Row],[RR (N)]]+Table1[[#This Row],[Aero Drag (N)]]</f>
        <v>562.87628409221327</v>
      </c>
      <c r="AA1527">
        <f>Table1[[#This Row],[Total (N)]]*((E1527/3.6)/1000)</f>
        <v>11.36697384819553</v>
      </c>
      <c r="AB1527">
        <f>Table1[[#This Row],[Power (kW)]]*1000</f>
        <v>11366.97384819553</v>
      </c>
      <c r="AC1527">
        <f>(Table1[[#This Row],[Power (kW)]]*1000)*D1527</f>
        <v>477412.90162421227</v>
      </c>
      <c r="AD1527" s="25">
        <f t="shared" si="263"/>
        <v>0</v>
      </c>
      <c r="AE1527" s="25">
        <f t="shared" si="264"/>
        <v>11366.97384819553</v>
      </c>
      <c r="AF1527" s="25">
        <f>SUM($AD$8:AD1527)</f>
        <v>1401538.4278529992</v>
      </c>
      <c r="AG1527" s="25">
        <f>SUM($AE$8:AE1527)</f>
        <v>6141351.2252962748</v>
      </c>
      <c r="AH1527" s="25"/>
      <c r="AI1527" s="40">
        <f>SUM($AD$1486:AD1527)</f>
        <v>0</v>
      </c>
      <c r="AJ1527" s="40">
        <f>SUM($AE$1486:AE1527)</f>
        <v>325973.79575061216</v>
      </c>
      <c r="AK1527" s="40">
        <f t="shared" si="265"/>
        <v>0</v>
      </c>
    </row>
    <row r="1528" spans="2:37" x14ac:dyDescent="0.3">
      <c r="B1528" s="7" t="s">
        <v>54</v>
      </c>
      <c r="C1528" s="7">
        <v>1520</v>
      </c>
      <c r="D1528" s="7">
        <v>43</v>
      </c>
      <c r="E1528" s="13">
        <v>73.400000000000006</v>
      </c>
      <c r="F1528" s="17">
        <f t="shared" si="266"/>
        <v>0.15277777777777699</v>
      </c>
      <c r="G1528" s="17">
        <f t="shared" si="267"/>
        <v>0.54999999999999716</v>
      </c>
      <c r="S1528">
        <f t="shared" si="257"/>
        <v>0</v>
      </c>
      <c r="T1528">
        <f t="shared" si="258"/>
        <v>73.400000000000006</v>
      </c>
      <c r="U1528">
        <f t="shared" si="259"/>
        <v>20.388888888888889</v>
      </c>
      <c r="W1528">
        <f t="shared" si="260"/>
        <v>151.2499999999992</v>
      </c>
      <c r="X1528">
        <f t="shared" si="261"/>
        <v>135.9666</v>
      </c>
      <c r="Y1528">
        <f t="shared" si="262"/>
        <v>224.92943388685282</v>
      </c>
      <c r="Z1528">
        <f>Table1[[#This Row],[Accel (N)]]+Table1[[#This Row],[RR (N)]]+Table1[[#This Row],[Aero Drag (N)]]</f>
        <v>512.14603388685202</v>
      </c>
      <c r="AA1528">
        <f>Table1[[#This Row],[Total (N)]]*((E1528/3.6)/1000)</f>
        <v>10.44208857980415</v>
      </c>
      <c r="AB1528">
        <f>Table1[[#This Row],[Power (kW)]]*1000</f>
        <v>10442.088579804149</v>
      </c>
      <c r="AC1528">
        <f>(Table1[[#This Row],[Power (kW)]]*1000)*D1528</f>
        <v>449009.80893157842</v>
      </c>
      <c r="AD1528" s="25">
        <f t="shared" si="263"/>
        <v>0</v>
      </c>
      <c r="AE1528" s="25">
        <f t="shared" si="264"/>
        <v>10442.088579804149</v>
      </c>
      <c r="AF1528" s="25">
        <f>SUM($AD$8:AD1528)</f>
        <v>1401538.4278529992</v>
      </c>
      <c r="AG1528" s="25">
        <f>SUM($AE$8:AE1528)</f>
        <v>6151793.3138760785</v>
      </c>
      <c r="AH1528" s="25"/>
      <c r="AI1528" s="40">
        <f>SUM($AD$1486:AD1528)</f>
        <v>0</v>
      </c>
      <c r="AJ1528" s="40">
        <f>SUM($AE$1486:AE1528)</f>
        <v>336415.88433041633</v>
      </c>
      <c r="AK1528" s="40">
        <f t="shared" si="265"/>
        <v>0</v>
      </c>
    </row>
    <row r="1529" spans="2:37" x14ac:dyDescent="0.3">
      <c r="B1529" s="7" t="s">
        <v>54</v>
      </c>
      <c r="C1529" s="7">
        <v>1521</v>
      </c>
      <c r="D1529" s="7">
        <v>44</v>
      </c>
      <c r="E1529" s="13">
        <v>73.8</v>
      </c>
      <c r="F1529" s="17">
        <f t="shared" si="266"/>
        <v>9.7222222222220642E-2</v>
      </c>
      <c r="G1529" s="17">
        <f t="shared" si="267"/>
        <v>0.34999999999999432</v>
      </c>
      <c r="S1529">
        <f t="shared" si="257"/>
        <v>0</v>
      </c>
      <c r="T1529">
        <f t="shared" si="258"/>
        <v>73.8</v>
      </c>
      <c r="U1529">
        <f t="shared" si="259"/>
        <v>20.5</v>
      </c>
      <c r="W1529">
        <f t="shared" si="260"/>
        <v>96.249999999998437</v>
      </c>
      <c r="X1529">
        <f t="shared" si="261"/>
        <v>135.9666</v>
      </c>
      <c r="Y1529">
        <f t="shared" si="262"/>
        <v>227.38766081467503</v>
      </c>
      <c r="Z1529">
        <f>Table1[[#This Row],[Accel (N)]]+Table1[[#This Row],[RR (N)]]+Table1[[#This Row],[Aero Drag (N)]]</f>
        <v>459.60426081467347</v>
      </c>
      <c r="AA1529">
        <f>Table1[[#This Row],[Total (N)]]*((E1529/3.6)/1000)</f>
        <v>9.4218873467008066</v>
      </c>
      <c r="AB1529">
        <f>Table1[[#This Row],[Power (kW)]]*1000</f>
        <v>9421.887346700807</v>
      </c>
      <c r="AC1529">
        <f>(Table1[[#This Row],[Power (kW)]]*1000)*D1529</f>
        <v>414563.04325483553</v>
      </c>
      <c r="AD1529" s="25">
        <f t="shared" si="263"/>
        <v>0</v>
      </c>
      <c r="AE1529" s="25">
        <f t="shared" si="264"/>
        <v>9421.887346700807</v>
      </c>
      <c r="AF1529" s="25">
        <f>SUM($AD$8:AD1529)</f>
        <v>1401538.4278529992</v>
      </c>
      <c r="AG1529" s="25">
        <f>SUM($AE$8:AE1529)</f>
        <v>6161215.2012227792</v>
      </c>
      <c r="AH1529" s="25"/>
      <c r="AI1529" s="40">
        <f>SUM($AD$1486:AD1529)</f>
        <v>0</v>
      </c>
      <c r="AJ1529" s="40">
        <f>SUM($AE$1486:AE1529)</f>
        <v>345837.77167711715</v>
      </c>
      <c r="AK1529" s="40">
        <f t="shared" si="265"/>
        <v>0</v>
      </c>
    </row>
    <row r="1530" spans="2:37" x14ac:dyDescent="0.3">
      <c r="B1530" s="7" t="s">
        <v>54</v>
      </c>
      <c r="C1530" s="7">
        <v>1522</v>
      </c>
      <c r="D1530" s="7">
        <v>45</v>
      </c>
      <c r="E1530" s="13">
        <v>74.099999999999994</v>
      </c>
      <c r="F1530" s="17">
        <f t="shared" si="266"/>
        <v>2.7777777777778172E-2</v>
      </c>
      <c r="G1530" s="17">
        <f t="shared" si="267"/>
        <v>0.10000000000000142</v>
      </c>
      <c r="S1530">
        <f t="shared" si="257"/>
        <v>0</v>
      </c>
      <c r="T1530">
        <f t="shared" si="258"/>
        <v>74.099999999999994</v>
      </c>
      <c r="U1530">
        <f t="shared" si="259"/>
        <v>20.583333333333332</v>
      </c>
      <c r="W1530">
        <f t="shared" si="260"/>
        <v>27.500000000000391</v>
      </c>
      <c r="X1530">
        <f t="shared" si="261"/>
        <v>135.9666</v>
      </c>
      <c r="Y1530">
        <f t="shared" si="262"/>
        <v>229.24009846391877</v>
      </c>
      <c r="Z1530">
        <f>Table1[[#This Row],[Accel (N)]]+Table1[[#This Row],[RR (N)]]+Table1[[#This Row],[Aero Drag (N)]]</f>
        <v>392.70669846391917</v>
      </c>
      <c r="AA1530">
        <f>Table1[[#This Row],[Total (N)]]*((E1530/3.6)/1000)</f>
        <v>8.0832128767156686</v>
      </c>
      <c r="AB1530">
        <f>Table1[[#This Row],[Power (kW)]]*1000</f>
        <v>8083.2128767156682</v>
      </c>
      <c r="AC1530">
        <f>(Table1[[#This Row],[Power (kW)]]*1000)*D1530</f>
        <v>363744.5794522051</v>
      </c>
      <c r="AD1530" s="25">
        <f t="shared" si="263"/>
        <v>0</v>
      </c>
      <c r="AE1530" s="25">
        <f t="shared" si="264"/>
        <v>8083.2128767156682</v>
      </c>
      <c r="AF1530" s="25">
        <f>SUM($AD$8:AD1530)</f>
        <v>1401538.4278529992</v>
      </c>
      <c r="AG1530" s="25">
        <f>SUM($AE$8:AE1530)</f>
        <v>6169298.4140994949</v>
      </c>
      <c r="AH1530" s="25"/>
      <c r="AI1530" s="40">
        <f>SUM($AD$1486:AD1530)</f>
        <v>0</v>
      </c>
      <c r="AJ1530" s="40">
        <f>SUM($AE$1486:AE1530)</f>
        <v>353920.98455383279</v>
      </c>
      <c r="AK1530" s="40">
        <f t="shared" si="265"/>
        <v>0</v>
      </c>
    </row>
    <row r="1531" spans="2:37" x14ac:dyDescent="0.3">
      <c r="B1531" s="7" t="s">
        <v>54</v>
      </c>
      <c r="C1531" s="7">
        <v>1523</v>
      </c>
      <c r="D1531" s="7">
        <v>46</v>
      </c>
      <c r="E1531" s="13">
        <v>74</v>
      </c>
      <c r="F1531" s="17">
        <f t="shared" si="266"/>
        <v>-6.9444444444444448E-2</v>
      </c>
      <c r="G1531" s="17">
        <f t="shared" si="267"/>
        <v>-0.25</v>
      </c>
      <c r="S1531">
        <f t="shared" si="257"/>
        <v>0</v>
      </c>
      <c r="T1531">
        <f t="shared" si="258"/>
        <v>74</v>
      </c>
      <c r="U1531">
        <f t="shared" si="259"/>
        <v>20.555555555555554</v>
      </c>
      <c r="W1531">
        <f t="shared" si="260"/>
        <v>-68.75</v>
      </c>
      <c r="X1531">
        <f t="shared" si="261"/>
        <v>135.9666</v>
      </c>
      <c r="Y1531">
        <f t="shared" si="262"/>
        <v>228.62178425194443</v>
      </c>
      <c r="Z1531">
        <f>Table1[[#This Row],[Accel (N)]]+Table1[[#This Row],[RR (N)]]+Table1[[#This Row],[Aero Drag (N)]]</f>
        <v>295.83838425194443</v>
      </c>
      <c r="AA1531">
        <f>Table1[[#This Row],[Total (N)]]*((E1531/3.6)/1000)</f>
        <v>6.0811223429566343</v>
      </c>
      <c r="AB1531">
        <f>Table1[[#This Row],[Power (kW)]]*1000</f>
        <v>6081.1223429566344</v>
      </c>
      <c r="AC1531">
        <f>(Table1[[#This Row],[Power (kW)]]*1000)*D1531</f>
        <v>279731.62777600519</v>
      </c>
      <c r="AD1531" s="25">
        <f t="shared" si="263"/>
        <v>0</v>
      </c>
      <c r="AE1531" s="25">
        <f t="shared" si="264"/>
        <v>6081.1223429566344</v>
      </c>
      <c r="AF1531" s="25">
        <f>SUM($AD$8:AD1531)</f>
        <v>1401538.4278529992</v>
      </c>
      <c r="AG1531" s="25">
        <f>SUM($AE$8:AE1531)</f>
        <v>6175379.5364424512</v>
      </c>
      <c r="AH1531" s="25"/>
      <c r="AI1531" s="40">
        <f>SUM($AD$1486:AD1531)</f>
        <v>0</v>
      </c>
      <c r="AJ1531" s="40">
        <f>SUM($AE$1486:AE1531)</f>
        <v>360002.10689678945</v>
      </c>
      <c r="AK1531" s="40">
        <f t="shared" si="265"/>
        <v>0</v>
      </c>
    </row>
    <row r="1532" spans="2:37" x14ac:dyDescent="0.3">
      <c r="B1532" s="7" t="s">
        <v>54</v>
      </c>
      <c r="C1532" s="7">
        <v>1524</v>
      </c>
      <c r="D1532" s="7">
        <v>47</v>
      </c>
      <c r="E1532" s="13">
        <v>73.599999999999994</v>
      </c>
      <c r="F1532" s="17">
        <f t="shared" si="266"/>
        <v>-0.20833333333333331</v>
      </c>
      <c r="G1532" s="17">
        <f t="shared" si="267"/>
        <v>-0.75</v>
      </c>
      <c r="S1532">
        <f t="shared" si="257"/>
        <v>0</v>
      </c>
      <c r="T1532">
        <f t="shared" si="258"/>
        <v>73.599999999999994</v>
      </c>
      <c r="U1532">
        <f t="shared" si="259"/>
        <v>20.444444444444443</v>
      </c>
      <c r="W1532">
        <f t="shared" si="260"/>
        <v>-206.24999999999997</v>
      </c>
      <c r="X1532">
        <f t="shared" si="261"/>
        <v>135.9666</v>
      </c>
      <c r="Y1532">
        <f t="shared" si="262"/>
        <v>226.15687735964443</v>
      </c>
      <c r="Z1532">
        <f>Table1[[#This Row],[Accel (N)]]+Table1[[#This Row],[RR (N)]]+Table1[[#This Row],[Aero Drag (N)]]</f>
        <v>155.87347735964445</v>
      </c>
      <c r="AA1532">
        <f>Table1[[#This Row],[Total (N)]]*((E1532/3.6)/1000)</f>
        <v>3.1867466482416198</v>
      </c>
      <c r="AB1532">
        <f>Table1[[#This Row],[Power (kW)]]*1000</f>
        <v>3186.7466482416198</v>
      </c>
      <c r="AC1532">
        <f>(Table1[[#This Row],[Power (kW)]]*1000)*D1532</f>
        <v>149777.09246735612</v>
      </c>
      <c r="AD1532" s="25">
        <f t="shared" si="263"/>
        <v>0</v>
      </c>
      <c r="AE1532" s="25">
        <f t="shared" si="264"/>
        <v>3186.7466482416198</v>
      </c>
      <c r="AF1532" s="25">
        <f>SUM($AD$8:AD1532)</f>
        <v>1401538.4278529992</v>
      </c>
      <c r="AG1532" s="25">
        <f>SUM($AE$8:AE1532)</f>
        <v>6178566.2830906929</v>
      </c>
      <c r="AH1532" s="25"/>
      <c r="AI1532" s="40">
        <f>SUM($AD$1486:AD1532)</f>
        <v>0</v>
      </c>
      <c r="AJ1532" s="40">
        <f>SUM($AE$1486:AE1532)</f>
        <v>363188.85354503104</v>
      </c>
      <c r="AK1532" s="40">
        <f t="shared" si="265"/>
        <v>0</v>
      </c>
    </row>
    <row r="1533" spans="2:37" x14ac:dyDescent="0.3">
      <c r="B1533" s="7" t="s">
        <v>54</v>
      </c>
      <c r="C1533" s="7">
        <v>1525</v>
      </c>
      <c r="D1533" s="7">
        <v>48</v>
      </c>
      <c r="E1533" s="13">
        <v>72.5</v>
      </c>
      <c r="F1533" s="17">
        <f t="shared" si="266"/>
        <v>-0.38888888888888851</v>
      </c>
      <c r="G1533" s="17">
        <f t="shared" si="267"/>
        <v>-1.3999999999999986</v>
      </c>
      <c r="S1533">
        <f t="shared" si="257"/>
        <v>0</v>
      </c>
      <c r="T1533">
        <f t="shared" si="258"/>
        <v>72.5</v>
      </c>
      <c r="U1533">
        <f t="shared" si="259"/>
        <v>20.138888888888889</v>
      </c>
      <c r="W1533">
        <f t="shared" si="260"/>
        <v>-384.9999999999996</v>
      </c>
      <c r="X1533">
        <f t="shared" si="261"/>
        <v>135.9666</v>
      </c>
      <c r="Y1533">
        <f t="shared" si="262"/>
        <v>219.44727053949657</v>
      </c>
      <c r="Z1533">
        <f>Table1[[#This Row],[Accel (N)]]+Table1[[#This Row],[RR (N)]]+Table1[[#This Row],[Aero Drag (N)]]</f>
        <v>-29.586129460503031</v>
      </c>
      <c r="AA1533">
        <f>Table1[[#This Row],[Total (N)]]*((E1533/3.6)/1000)</f>
        <v>-0.59583177385735275</v>
      </c>
      <c r="AB1533">
        <f>Table1[[#This Row],[Power (kW)]]*1000</f>
        <v>-595.8317738573528</v>
      </c>
      <c r="AC1533">
        <f>(Table1[[#This Row],[Power (kW)]]*1000)*D1533</f>
        <v>-28599.925145152934</v>
      </c>
      <c r="AD1533" s="25">
        <f t="shared" si="263"/>
        <v>595.8317738573528</v>
      </c>
      <c r="AE1533" s="25">
        <f t="shared" si="264"/>
        <v>0</v>
      </c>
      <c r="AF1533" s="25">
        <f>SUM($AD$8:AD1533)</f>
        <v>1402134.2596268565</v>
      </c>
      <c r="AG1533" s="25">
        <f>SUM($AE$8:AE1533)</f>
        <v>6178566.2830906929</v>
      </c>
      <c r="AH1533" s="25"/>
      <c r="AI1533" s="40">
        <f>SUM($AD$1486:AD1533)</f>
        <v>595.8317738573528</v>
      </c>
      <c r="AJ1533" s="40">
        <f>SUM($AE$1486:AE1533)</f>
        <v>363188.85354503104</v>
      </c>
      <c r="AK1533" s="40">
        <f t="shared" si="265"/>
        <v>417.08224170014694</v>
      </c>
    </row>
    <row r="1534" spans="2:37" x14ac:dyDescent="0.3">
      <c r="B1534" s="7" t="s">
        <v>54</v>
      </c>
      <c r="C1534" s="7">
        <v>1526</v>
      </c>
      <c r="D1534" s="7">
        <v>49</v>
      </c>
      <c r="E1534" s="13">
        <v>70.8</v>
      </c>
      <c r="F1534" s="17">
        <f t="shared" si="266"/>
        <v>-0.54166666666666741</v>
      </c>
      <c r="G1534" s="17">
        <f t="shared" si="267"/>
        <v>-1.9500000000000028</v>
      </c>
      <c r="S1534">
        <f t="shared" si="257"/>
        <v>0</v>
      </c>
      <c r="T1534">
        <f t="shared" si="258"/>
        <v>70.8</v>
      </c>
      <c r="U1534">
        <f t="shared" si="259"/>
        <v>19.666666666666664</v>
      </c>
      <c r="W1534">
        <f t="shared" si="260"/>
        <v>-536.25000000000068</v>
      </c>
      <c r="X1534">
        <f t="shared" si="261"/>
        <v>135.9666</v>
      </c>
      <c r="Y1534">
        <f t="shared" si="262"/>
        <v>209.27660712429997</v>
      </c>
      <c r="Z1534">
        <f>Table1[[#This Row],[Accel (N)]]+Table1[[#This Row],[RR (N)]]+Table1[[#This Row],[Aero Drag (N)]]</f>
        <v>-191.00679287570074</v>
      </c>
      <c r="AA1534">
        <f>Table1[[#This Row],[Total (N)]]*((E1534/3.6)/1000)</f>
        <v>-3.7564669265554476</v>
      </c>
      <c r="AB1534">
        <f>Table1[[#This Row],[Power (kW)]]*1000</f>
        <v>-3756.4669265554476</v>
      </c>
      <c r="AC1534">
        <f>(Table1[[#This Row],[Power (kW)]]*1000)*D1534</f>
        <v>-184066.87940121692</v>
      </c>
      <c r="AD1534" s="25">
        <f t="shared" si="263"/>
        <v>3756.4669265554476</v>
      </c>
      <c r="AE1534" s="25">
        <f t="shared" si="264"/>
        <v>0</v>
      </c>
      <c r="AF1534" s="25">
        <f>SUM($AD$8:AD1534)</f>
        <v>1405890.7265534119</v>
      </c>
      <c r="AG1534" s="25">
        <f>SUM($AE$8:AE1534)</f>
        <v>6178566.2830906929</v>
      </c>
      <c r="AH1534" s="25"/>
      <c r="AI1534" s="40">
        <f>SUM($AD$1486:AD1534)</f>
        <v>4352.2987004128008</v>
      </c>
      <c r="AJ1534" s="40">
        <f>SUM($AE$1486:AE1534)</f>
        <v>363188.85354503104</v>
      </c>
      <c r="AK1534" s="40">
        <f t="shared" si="265"/>
        <v>3046.6090902889605</v>
      </c>
    </row>
    <row r="1535" spans="2:37" x14ac:dyDescent="0.3">
      <c r="B1535" s="7" t="s">
        <v>54</v>
      </c>
      <c r="C1535" s="7">
        <v>1527</v>
      </c>
      <c r="D1535" s="7">
        <v>50</v>
      </c>
      <c r="E1535" s="13">
        <v>68.599999999999994</v>
      </c>
      <c r="F1535" s="17">
        <f t="shared" si="266"/>
        <v>-0.63888888888888806</v>
      </c>
      <c r="G1535" s="17">
        <f t="shared" si="267"/>
        <v>-2.2999999999999972</v>
      </c>
      <c r="S1535">
        <f t="shared" si="257"/>
        <v>0</v>
      </c>
      <c r="T1535">
        <f t="shared" si="258"/>
        <v>68.599999999999994</v>
      </c>
      <c r="U1535">
        <f t="shared" si="259"/>
        <v>19.055555555555554</v>
      </c>
      <c r="W1535">
        <f t="shared" si="260"/>
        <v>-632.4999999999992</v>
      </c>
      <c r="X1535">
        <f t="shared" si="261"/>
        <v>135.9666</v>
      </c>
      <c r="Y1535">
        <f t="shared" si="262"/>
        <v>196.47278521151944</v>
      </c>
      <c r="Z1535">
        <f>Table1[[#This Row],[Accel (N)]]+Table1[[#This Row],[RR (N)]]+Table1[[#This Row],[Aero Drag (N)]]</f>
        <v>-300.06061478847982</v>
      </c>
      <c r="AA1535">
        <f>Table1[[#This Row],[Total (N)]]*((E1535/3.6)/1000)</f>
        <v>-5.717821715136032</v>
      </c>
      <c r="AB1535">
        <f>Table1[[#This Row],[Power (kW)]]*1000</f>
        <v>-5717.8217151360323</v>
      </c>
      <c r="AC1535">
        <f>(Table1[[#This Row],[Power (kW)]]*1000)*D1535</f>
        <v>-285891.08575680159</v>
      </c>
      <c r="AD1535" s="25">
        <f t="shared" si="263"/>
        <v>5717.8217151360323</v>
      </c>
      <c r="AE1535" s="25">
        <f t="shared" si="264"/>
        <v>0</v>
      </c>
      <c r="AF1535" s="25">
        <f>SUM($AD$8:AD1535)</f>
        <v>1411608.548268548</v>
      </c>
      <c r="AG1535" s="25">
        <f>SUM($AE$8:AE1535)</f>
        <v>6178566.2830906929</v>
      </c>
      <c r="AH1535" s="25"/>
      <c r="AI1535" s="40">
        <f>SUM($AD$1486:AD1535)</f>
        <v>10070.120415548834</v>
      </c>
      <c r="AJ1535" s="40">
        <f>SUM($AE$1486:AE1535)</f>
        <v>363188.85354503104</v>
      </c>
      <c r="AK1535" s="40">
        <f t="shared" si="265"/>
        <v>7049.0842908841832</v>
      </c>
    </row>
    <row r="1536" spans="2:37" x14ac:dyDescent="0.3">
      <c r="B1536" s="7" t="s">
        <v>54</v>
      </c>
      <c r="C1536" s="7">
        <v>1528</v>
      </c>
      <c r="D1536" s="7">
        <v>51</v>
      </c>
      <c r="E1536" s="13">
        <v>66.2</v>
      </c>
      <c r="F1536" s="17">
        <f t="shared" si="266"/>
        <v>-0.63888888888888806</v>
      </c>
      <c r="G1536" s="17">
        <f t="shared" si="267"/>
        <v>-2.2999999999999972</v>
      </c>
      <c r="S1536">
        <f t="shared" si="257"/>
        <v>0</v>
      </c>
      <c r="T1536">
        <f t="shared" si="258"/>
        <v>66.2</v>
      </c>
      <c r="U1536">
        <f t="shared" si="259"/>
        <v>18.388888888888889</v>
      </c>
      <c r="W1536">
        <f t="shared" si="260"/>
        <v>-632.4999999999992</v>
      </c>
      <c r="X1536">
        <f t="shared" si="261"/>
        <v>135.9666</v>
      </c>
      <c r="Y1536">
        <f t="shared" si="262"/>
        <v>182.96589703745283</v>
      </c>
      <c r="Z1536">
        <f>Table1[[#This Row],[Accel (N)]]+Table1[[#This Row],[RR (N)]]+Table1[[#This Row],[Aero Drag (N)]]</f>
        <v>-313.56750296254643</v>
      </c>
      <c r="AA1536">
        <f>Table1[[#This Row],[Total (N)]]*((E1536/3.6)/1000)</f>
        <v>-5.7661579711446036</v>
      </c>
      <c r="AB1536">
        <f>Table1[[#This Row],[Power (kW)]]*1000</f>
        <v>-5766.1579711446038</v>
      </c>
      <c r="AC1536">
        <f>(Table1[[#This Row],[Power (kW)]]*1000)*D1536</f>
        <v>-294074.05652837479</v>
      </c>
      <c r="AD1536" s="25">
        <f t="shared" si="263"/>
        <v>5766.1579711446038</v>
      </c>
      <c r="AE1536" s="25">
        <f t="shared" si="264"/>
        <v>0</v>
      </c>
      <c r="AF1536" s="25">
        <f>SUM($AD$8:AD1536)</f>
        <v>1417374.7062396926</v>
      </c>
      <c r="AG1536" s="25">
        <f>SUM($AE$8:AE1536)</f>
        <v>6178566.2830906929</v>
      </c>
      <c r="AH1536" s="25"/>
      <c r="AI1536" s="40">
        <f>SUM($AD$1486:AD1536)</f>
        <v>15836.278386693437</v>
      </c>
      <c r="AJ1536" s="40">
        <f>SUM($AE$1486:AE1536)</f>
        <v>363188.85354503104</v>
      </c>
      <c r="AK1536" s="40">
        <f t="shared" si="265"/>
        <v>11085.394870685404</v>
      </c>
    </row>
    <row r="1537" spans="2:37" x14ac:dyDescent="0.3">
      <c r="B1537" s="7" t="s">
        <v>54</v>
      </c>
      <c r="C1537" s="7">
        <v>1529</v>
      </c>
      <c r="D1537" s="7">
        <v>52</v>
      </c>
      <c r="E1537" s="13">
        <v>64</v>
      </c>
      <c r="F1537" s="17">
        <f t="shared" si="266"/>
        <v>-0.55555555555555558</v>
      </c>
      <c r="G1537" s="17">
        <f t="shared" si="267"/>
        <v>-2</v>
      </c>
      <c r="S1537">
        <f t="shared" si="257"/>
        <v>0</v>
      </c>
      <c r="T1537">
        <f t="shared" si="258"/>
        <v>64</v>
      </c>
      <c r="U1537">
        <f t="shared" si="259"/>
        <v>17.777777777777779</v>
      </c>
      <c r="W1537">
        <f t="shared" si="260"/>
        <v>-550</v>
      </c>
      <c r="X1537">
        <f t="shared" si="261"/>
        <v>135.9666</v>
      </c>
      <c r="Y1537">
        <f t="shared" si="262"/>
        <v>171.00709063111117</v>
      </c>
      <c r="Z1537">
        <f>Table1[[#This Row],[Accel (N)]]+Table1[[#This Row],[RR (N)]]+Table1[[#This Row],[Aero Drag (N)]]</f>
        <v>-243.02630936888886</v>
      </c>
      <c r="AA1537">
        <f>Table1[[#This Row],[Total (N)]]*((E1537/3.6)/1000)</f>
        <v>-4.3204677221135794</v>
      </c>
      <c r="AB1537">
        <f>Table1[[#This Row],[Power (kW)]]*1000</f>
        <v>-4320.4677221135798</v>
      </c>
      <c r="AC1537">
        <f>(Table1[[#This Row],[Power (kW)]]*1000)*D1537</f>
        <v>-224664.32154990616</v>
      </c>
      <c r="AD1537" s="25">
        <f t="shared" si="263"/>
        <v>4320.4677221135798</v>
      </c>
      <c r="AE1537" s="25">
        <f t="shared" si="264"/>
        <v>0</v>
      </c>
      <c r="AF1537" s="25">
        <f>SUM($AD$8:AD1537)</f>
        <v>1421695.1739618061</v>
      </c>
      <c r="AG1537" s="25">
        <f>SUM($AE$8:AE1537)</f>
        <v>6178566.2830906929</v>
      </c>
      <c r="AH1537" s="25"/>
      <c r="AI1537" s="40">
        <f>SUM($AD$1486:AD1537)</f>
        <v>20156.746108807016</v>
      </c>
      <c r="AJ1537" s="40">
        <f>SUM($AE$1486:AE1537)</f>
        <v>363188.85354503104</v>
      </c>
      <c r="AK1537" s="40">
        <f t="shared" si="265"/>
        <v>14109.72227616491</v>
      </c>
    </row>
    <row r="1538" spans="2:37" x14ac:dyDescent="0.3">
      <c r="B1538" s="7" t="s">
        <v>54</v>
      </c>
      <c r="C1538" s="7">
        <v>1530</v>
      </c>
      <c r="D1538" s="7">
        <v>53</v>
      </c>
      <c r="E1538" s="13">
        <v>62.2</v>
      </c>
      <c r="F1538" s="17">
        <f t="shared" si="266"/>
        <v>-0.43055555555555575</v>
      </c>
      <c r="G1538" s="17">
        <f t="shared" si="267"/>
        <v>-1.5500000000000007</v>
      </c>
      <c r="S1538">
        <f t="shared" si="257"/>
        <v>0</v>
      </c>
      <c r="T1538">
        <f t="shared" si="258"/>
        <v>62.2</v>
      </c>
      <c r="U1538">
        <f t="shared" si="259"/>
        <v>17.277777777777779</v>
      </c>
      <c r="W1538">
        <f t="shared" si="260"/>
        <v>-426.25000000000017</v>
      </c>
      <c r="X1538">
        <f t="shared" si="261"/>
        <v>135.9666</v>
      </c>
      <c r="Y1538">
        <f t="shared" si="262"/>
        <v>161.52321106378616</v>
      </c>
      <c r="Z1538">
        <f>Table1[[#This Row],[Accel (N)]]+Table1[[#This Row],[RR (N)]]+Table1[[#This Row],[Aero Drag (N)]]</f>
        <v>-128.76018893621398</v>
      </c>
      <c r="AA1538">
        <f>Table1[[#This Row],[Total (N)]]*((E1538/3.6)/1000)</f>
        <v>-2.224689931064586</v>
      </c>
      <c r="AB1538">
        <f>Table1[[#This Row],[Power (kW)]]*1000</f>
        <v>-2224.6899310645858</v>
      </c>
      <c r="AC1538">
        <f>(Table1[[#This Row],[Power (kW)]]*1000)*D1538</f>
        <v>-117908.56634642305</v>
      </c>
      <c r="AD1538" s="25">
        <f t="shared" si="263"/>
        <v>2224.6899310645858</v>
      </c>
      <c r="AE1538" s="25">
        <f t="shared" si="264"/>
        <v>0</v>
      </c>
      <c r="AF1538" s="25">
        <f>SUM($AD$8:AD1538)</f>
        <v>1423919.8638928707</v>
      </c>
      <c r="AG1538" s="25">
        <f>SUM($AE$8:AE1538)</f>
        <v>6178566.2830906929</v>
      </c>
      <c r="AH1538" s="25"/>
      <c r="AI1538" s="40">
        <f>SUM($AD$1486:AD1538)</f>
        <v>22381.436039871602</v>
      </c>
      <c r="AJ1538" s="40">
        <f>SUM($AE$1486:AE1538)</f>
        <v>363188.85354503104</v>
      </c>
      <c r="AK1538" s="40">
        <f t="shared" si="265"/>
        <v>15667.00522791012</v>
      </c>
    </row>
    <row r="1539" spans="2:37" x14ac:dyDescent="0.3">
      <c r="B1539" s="7" t="s">
        <v>54</v>
      </c>
      <c r="C1539" s="7">
        <v>1531</v>
      </c>
      <c r="D1539" s="7">
        <v>54</v>
      </c>
      <c r="E1539" s="13">
        <v>60.9</v>
      </c>
      <c r="F1539" s="17">
        <f t="shared" si="266"/>
        <v>-0.27777777777777779</v>
      </c>
      <c r="G1539" s="17">
        <f t="shared" si="267"/>
        <v>-1</v>
      </c>
      <c r="S1539">
        <f t="shared" si="257"/>
        <v>0</v>
      </c>
      <c r="T1539">
        <f t="shared" si="258"/>
        <v>60.9</v>
      </c>
      <c r="U1539">
        <f t="shared" si="259"/>
        <v>16.916666666666664</v>
      </c>
      <c r="W1539">
        <f t="shared" si="260"/>
        <v>-275</v>
      </c>
      <c r="X1539">
        <f t="shared" si="261"/>
        <v>135.9666</v>
      </c>
      <c r="Y1539">
        <f t="shared" si="262"/>
        <v>154.84199409266873</v>
      </c>
      <c r="Z1539">
        <f>Table1[[#This Row],[Accel (N)]]+Table1[[#This Row],[RR (N)]]+Table1[[#This Row],[Aero Drag (N)]]</f>
        <v>15.808594092668727</v>
      </c>
      <c r="AA1539">
        <f>Table1[[#This Row],[Total (N)]]*((E1539/3.6)/1000)</f>
        <v>0.26742871673431257</v>
      </c>
      <c r="AB1539">
        <f>Table1[[#This Row],[Power (kW)]]*1000</f>
        <v>267.42871673431256</v>
      </c>
      <c r="AC1539">
        <f>(Table1[[#This Row],[Power (kW)]]*1000)*D1539</f>
        <v>14441.150703652878</v>
      </c>
      <c r="AD1539" s="25">
        <f t="shared" si="263"/>
        <v>0</v>
      </c>
      <c r="AE1539" s="25">
        <f t="shared" si="264"/>
        <v>267.42871673431256</v>
      </c>
      <c r="AF1539" s="25">
        <f>SUM($AD$8:AD1539)</f>
        <v>1423919.8638928707</v>
      </c>
      <c r="AG1539" s="25">
        <f>SUM($AE$8:AE1539)</f>
        <v>6178833.711807427</v>
      </c>
      <c r="AH1539" s="25"/>
      <c r="AI1539" s="40">
        <f>SUM($AD$1486:AD1539)</f>
        <v>22381.436039871602</v>
      </c>
      <c r="AJ1539" s="40">
        <f>SUM($AE$1486:AE1539)</f>
        <v>363456.28226176533</v>
      </c>
      <c r="AK1539" s="40">
        <f t="shared" si="265"/>
        <v>15667.00522791012</v>
      </c>
    </row>
    <row r="1540" spans="2:37" x14ac:dyDescent="0.3">
      <c r="B1540" s="7" t="s">
        <v>54</v>
      </c>
      <c r="C1540" s="7">
        <v>1532</v>
      </c>
      <c r="D1540" s="7">
        <v>55</v>
      </c>
      <c r="E1540" s="13">
        <v>60.2</v>
      </c>
      <c r="F1540" s="17">
        <f t="shared" si="266"/>
        <v>-0.12499999999999981</v>
      </c>
      <c r="G1540" s="17">
        <f t="shared" si="267"/>
        <v>-0.44999999999999929</v>
      </c>
      <c r="S1540">
        <f t="shared" si="257"/>
        <v>0</v>
      </c>
      <c r="T1540">
        <f t="shared" si="258"/>
        <v>60.2</v>
      </c>
      <c r="U1540">
        <f t="shared" si="259"/>
        <v>16.722222222222221</v>
      </c>
      <c r="W1540">
        <f t="shared" si="260"/>
        <v>-123.7499999999998</v>
      </c>
      <c r="X1540">
        <f t="shared" si="261"/>
        <v>135.9666</v>
      </c>
      <c r="Y1540">
        <f t="shared" si="262"/>
        <v>151.3028654127861</v>
      </c>
      <c r="Z1540">
        <f>Table1[[#This Row],[Accel (N)]]+Table1[[#This Row],[RR (N)]]+Table1[[#This Row],[Aero Drag (N)]]</f>
        <v>163.5194654127863</v>
      </c>
      <c r="AA1540">
        <f>Table1[[#This Row],[Total (N)]]*((E1540/3.6)/1000)</f>
        <v>2.7344088382915932</v>
      </c>
      <c r="AB1540">
        <f>Table1[[#This Row],[Power (kW)]]*1000</f>
        <v>2734.4088382915934</v>
      </c>
      <c r="AC1540">
        <f>(Table1[[#This Row],[Power (kW)]]*1000)*D1540</f>
        <v>150392.48610603763</v>
      </c>
      <c r="AD1540" s="25">
        <f t="shared" si="263"/>
        <v>0</v>
      </c>
      <c r="AE1540" s="25">
        <f t="shared" si="264"/>
        <v>2734.4088382915934</v>
      </c>
      <c r="AF1540" s="25">
        <f>SUM($AD$8:AD1540)</f>
        <v>1423919.8638928707</v>
      </c>
      <c r="AG1540" s="25">
        <f>SUM($AE$8:AE1540)</f>
        <v>6181568.1206457186</v>
      </c>
      <c r="AH1540" s="25"/>
      <c r="AI1540" s="40">
        <f>SUM($AD$1486:AD1540)</f>
        <v>22381.436039871602</v>
      </c>
      <c r="AJ1540" s="40">
        <f>SUM($AE$1486:AE1540)</f>
        <v>366190.69110005692</v>
      </c>
      <c r="AK1540" s="40">
        <f t="shared" si="265"/>
        <v>15667.00522791012</v>
      </c>
    </row>
    <row r="1541" spans="2:37" x14ac:dyDescent="0.3">
      <c r="B1541" s="7" t="s">
        <v>54</v>
      </c>
      <c r="C1541" s="7">
        <v>1533</v>
      </c>
      <c r="D1541" s="7">
        <v>56</v>
      </c>
      <c r="E1541" s="13">
        <v>60</v>
      </c>
      <c r="F1541" s="17">
        <f t="shared" si="266"/>
        <v>2.7777777777777186E-2</v>
      </c>
      <c r="G1541" s="17">
        <f t="shared" si="267"/>
        <v>9.9999999999997868E-2</v>
      </c>
      <c r="S1541">
        <f t="shared" si="257"/>
        <v>0</v>
      </c>
      <c r="T1541">
        <f t="shared" si="258"/>
        <v>60</v>
      </c>
      <c r="U1541">
        <f t="shared" si="259"/>
        <v>16.666666666666668</v>
      </c>
      <c r="W1541">
        <f t="shared" si="260"/>
        <v>27.499999999999414</v>
      </c>
      <c r="X1541">
        <f t="shared" si="261"/>
        <v>135.9666</v>
      </c>
      <c r="Y1541">
        <f t="shared" si="262"/>
        <v>150.29920075000004</v>
      </c>
      <c r="Z1541">
        <f>Table1[[#This Row],[Accel (N)]]+Table1[[#This Row],[RR (N)]]+Table1[[#This Row],[Aero Drag (N)]]</f>
        <v>313.76580074999947</v>
      </c>
      <c r="AA1541">
        <f>Table1[[#This Row],[Total (N)]]*((E1541/3.6)/1000)</f>
        <v>5.2294300124999911</v>
      </c>
      <c r="AB1541">
        <f>Table1[[#This Row],[Power (kW)]]*1000</f>
        <v>5229.4300124999909</v>
      </c>
      <c r="AC1541">
        <f>(Table1[[#This Row],[Power (kW)]]*1000)*D1541</f>
        <v>292848.08069999947</v>
      </c>
      <c r="AD1541" s="25">
        <f t="shared" si="263"/>
        <v>0</v>
      </c>
      <c r="AE1541" s="25">
        <f t="shared" si="264"/>
        <v>5229.4300124999909</v>
      </c>
      <c r="AF1541" s="25">
        <f>SUM($AD$8:AD1541)</f>
        <v>1423919.8638928707</v>
      </c>
      <c r="AG1541" s="25">
        <f>SUM($AE$8:AE1541)</f>
        <v>6186797.5506582186</v>
      </c>
      <c r="AH1541" s="25"/>
      <c r="AI1541" s="40">
        <f>SUM($AD$1486:AD1541)</f>
        <v>22381.436039871602</v>
      </c>
      <c r="AJ1541" s="40">
        <f>SUM($AE$1486:AE1541)</f>
        <v>371420.1211125569</v>
      </c>
      <c r="AK1541" s="40">
        <f t="shared" si="265"/>
        <v>15667.00522791012</v>
      </c>
    </row>
    <row r="1542" spans="2:37" x14ac:dyDescent="0.3">
      <c r="B1542" s="7" t="s">
        <v>54</v>
      </c>
      <c r="C1542" s="7">
        <v>1534</v>
      </c>
      <c r="D1542" s="7">
        <v>57</v>
      </c>
      <c r="E1542" s="13">
        <v>60.4</v>
      </c>
      <c r="F1542" s="17">
        <f t="shared" si="266"/>
        <v>0.19444444444444425</v>
      </c>
      <c r="G1542" s="17">
        <f t="shared" si="267"/>
        <v>0.69999999999999929</v>
      </c>
      <c r="S1542">
        <f t="shared" si="257"/>
        <v>0</v>
      </c>
      <c r="T1542">
        <f t="shared" si="258"/>
        <v>60.4</v>
      </c>
      <c r="U1542">
        <f t="shared" si="259"/>
        <v>16.777777777777779</v>
      </c>
      <c r="W1542">
        <f t="shared" si="260"/>
        <v>192.4999999999998</v>
      </c>
      <c r="X1542">
        <f t="shared" si="261"/>
        <v>135.9666</v>
      </c>
      <c r="Y1542">
        <f t="shared" si="262"/>
        <v>152.30987005781117</v>
      </c>
      <c r="Z1542">
        <f>Table1[[#This Row],[Accel (N)]]+Table1[[#This Row],[RR (N)]]+Table1[[#This Row],[Aero Drag (N)]]</f>
        <v>480.77647005781097</v>
      </c>
      <c r="AA1542">
        <f>Table1[[#This Row],[Total (N)]]*((E1542/3.6)/1000)</f>
        <v>8.0663607754143829</v>
      </c>
      <c r="AB1542">
        <f>Table1[[#This Row],[Power (kW)]]*1000</f>
        <v>8066.3607754143832</v>
      </c>
      <c r="AC1542">
        <f>(Table1[[#This Row],[Power (kW)]]*1000)*D1542</f>
        <v>459782.56419861986</v>
      </c>
      <c r="AD1542" s="25">
        <f t="shared" si="263"/>
        <v>0</v>
      </c>
      <c r="AE1542" s="25">
        <f t="shared" si="264"/>
        <v>8066.3607754143832</v>
      </c>
      <c r="AF1542" s="25">
        <f>SUM($AD$8:AD1542)</f>
        <v>1423919.8638928707</v>
      </c>
      <c r="AG1542" s="25">
        <f>SUM($AE$8:AE1542)</f>
        <v>6194863.9114336325</v>
      </c>
      <c r="AH1542" s="25"/>
      <c r="AI1542" s="40">
        <f>SUM($AD$1486:AD1542)</f>
        <v>22381.436039871602</v>
      </c>
      <c r="AJ1542" s="40">
        <f>SUM($AE$1486:AE1542)</f>
        <v>379486.48188797128</v>
      </c>
      <c r="AK1542" s="40">
        <f t="shared" si="265"/>
        <v>15667.00522791012</v>
      </c>
    </row>
    <row r="1543" spans="2:37" x14ac:dyDescent="0.3">
      <c r="B1543" s="7" t="s">
        <v>54</v>
      </c>
      <c r="C1543" s="7">
        <v>1535</v>
      </c>
      <c r="D1543" s="7">
        <v>58</v>
      </c>
      <c r="E1543" s="13">
        <v>61.4</v>
      </c>
      <c r="F1543" s="17">
        <f t="shared" si="266"/>
        <v>0.38888888888888945</v>
      </c>
      <c r="G1543" s="17">
        <f t="shared" si="267"/>
        <v>1.4000000000000021</v>
      </c>
      <c r="S1543">
        <f t="shared" si="257"/>
        <v>0</v>
      </c>
      <c r="T1543">
        <f t="shared" si="258"/>
        <v>61.4</v>
      </c>
      <c r="U1543">
        <f t="shared" si="259"/>
        <v>17.055555555555554</v>
      </c>
      <c r="W1543">
        <f t="shared" si="260"/>
        <v>385.00000000000057</v>
      </c>
      <c r="X1543">
        <f t="shared" si="261"/>
        <v>135.9666</v>
      </c>
      <c r="Y1543">
        <f t="shared" si="262"/>
        <v>157.39499301651944</v>
      </c>
      <c r="Z1543">
        <f>Table1[[#This Row],[Accel (N)]]+Table1[[#This Row],[RR (N)]]+Table1[[#This Row],[Aero Drag (N)]]</f>
        <v>678.36159301651992</v>
      </c>
      <c r="AA1543">
        <f>Table1[[#This Row],[Total (N)]]*((E1543/3.6)/1000)</f>
        <v>11.569833836448421</v>
      </c>
      <c r="AB1543">
        <f>Table1[[#This Row],[Power (kW)]]*1000</f>
        <v>11569.833836448421</v>
      </c>
      <c r="AC1543">
        <f>(Table1[[#This Row],[Power (kW)]]*1000)*D1543</f>
        <v>671050.36251400842</v>
      </c>
      <c r="AD1543" s="25">
        <f t="shared" si="263"/>
        <v>0</v>
      </c>
      <c r="AE1543" s="25">
        <f t="shared" si="264"/>
        <v>11569.833836448421</v>
      </c>
      <c r="AF1543" s="25">
        <f>SUM($AD$8:AD1543)</f>
        <v>1423919.8638928707</v>
      </c>
      <c r="AG1543" s="25">
        <f>SUM($AE$8:AE1543)</f>
        <v>6206433.7452700809</v>
      </c>
      <c r="AH1543" s="25"/>
      <c r="AI1543" s="40">
        <f>SUM($AD$1486:AD1543)</f>
        <v>22381.436039871602</v>
      </c>
      <c r="AJ1543" s="40">
        <f>SUM($AE$1486:AE1543)</f>
        <v>391056.31572441972</v>
      </c>
      <c r="AK1543" s="40">
        <f t="shared" si="265"/>
        <v>15667.00522791012</v>
      </c>
    </row>
    <row r="1544" spans="2:37" x14ac:dyDescent="0.3">
      <c r="B1544" s="7" t="s">
        <v>54</v>
      </c>
      <c r="C1544" s="7">
        <v>1536</v>
      </c>
      <c r="D1544" s="7">
        <v>59</v>
      </c>
      <c r="E1544" s="13">
        <v>63.2</v>
      </c>
      <c r="F1544" s="17">
        <f t="shared" si="266"/>
        <v>0.5833333333333327</v>
      </c>
      <c r="G1544" s="17">
        <f t="shared" si="267"/>
        <v>2.0999999999999979</v>
      </c>
      <c r="S1544">
        <f t="shared" ref="S1544:S1607" si="268">IF(E1544&lt;1,1,0)</f>
        <v>0</v>
      </c>
      <c r="T1544">
        <f t="shared" ref="T1544:T1607" si="269">IF(S1544=1,"",E1544)</f>
        <v>63.2</v>
      </c>
      <c r="U1544">
        <f t="shared" ref="U1544:U1607" si="270">E1544/3.6</f>
        <v>17.555555555555557</v>
      </c>
      <c r="W1544">
        <f t="shared" ref="W1544:W1607" si="271">$J$17*F1544</f>
        <v>577.49999999999943</v>
      </c>
      <c r="X1544">
        <f t="shared" ref="X1544:X1607" si="272">$J$17*9.81*$J$18</f>
        <v>135.9666</v>
      </c>
      <c r="Y1544">
        <f t="shared" ref="Y1544:Y1607" si="273">0.5*$J$14*$J$21*1.29^2*(E1544/3.6)^2</f>
        <v>166.75863322324449</v>
      </c>
      <c r="Z1544">
        <f>Table1[[#This Row],[Accel (N)]]+Table1[[#This Row],[RR (N)]]+Table1[[#This Row],[Aero Drag (N)]]</f>
        <v>880.22523322324389</v>
      </c>
      <c r="AA1544">
        <f>Table1[[#This Row],[Total (N)]]*((E1544/3.6)/1000)</f>
        <v>15.452842983252506</v>
      </c>
      <c r="AB1544">
        <f>Table1[[#This Row],[Power (kW)]]*1000</f>
        <v>15452.842983252505</v>
      </c>
      <c r="AC1544">
        <f>(Table1[[#This Row],[Power (kW)]]*1000)*D1544</f>
        <v>911717.7360118978</v>
      </c>
      <c r="AD1544" s="25">
        <f t="shared" ref="AD1544:AD1607" si="274">IF(AB1544&lt;0, AB1544, 0) *-1</f>
        <v>0</v>
      </c>
      <c r="AE1544" s="25">
        <f t="shared" ref="AE1544:AE1607" si="275">IF(AB1544&gt;0, AB1544, 0)</f>
        <v>15452.842983252505</v>
      </c>
      <c r="AF1544" s="25">
        <f>SUM($AD$8:AD1544)</f>
        <v>1423919.8638928707</v>
      </c>
      <c r="AG1544" s="25">
        <f>SUM($AE$8:AE1544)</f>
        <v>6221886.5882533332</v>
      </c>
      <c r="AH1544" s="25"/>
      <c r="AI1544" s="40">
        <f>SUM($AD$1486:AD1544)</f>
        <v>22381.436039871602</v>
      </c>
      <c r="AJ1544" s="40">
        <f>SUM($AE$1486:AE1544)</f>
        <v>406509.15870767221</v>
      </c>
      <c r="AK1544" s="40">
        <f t="shared" si="265"/>
        <v>15667.00522791012</v>
      </c>
    </row>
    <row r="1545" spans="2:37" x14ac:dyDescent="0.3">
      <c r="B1545" s="7" t="s">
        <v>54</v>
      </c>
      <c r="C1545" s="7">
        <v>1537</v>
      </c>
      <c r="D1545" s="7">
        <v>60</v>
      </c>
      <c r="E1545" s="13">
        <v>65.599999999999994</v>
      </c>
      <c r="F1545" s="17">
        <f t="shared" si="266"/>
        <v>0.72222222222222265</v>
      </c>
      <c r="G1545" s="17">
        <f t="shared" si="267"/>
        <v>2.6000000000000014</v>
      </c>
      <c r="S1545">
        <f t="shared" si="268"/>
        <v>0</v>
      </c>
      <c r="T1545">
        <f t="shared" si="269"/>
        <v>65.599999999999994</v>
      </c>
      <c r="U1545">
        <f t="shared" si="270"/>
        <v>18.222222222222221</v>
      </c>
      <c r="W1545">
        <f t="shared" si="271"/>
        <v>715.00000000000045</v>
      </c>
      <c r="X1545">
        <f t="shared" si="272"/>
        <v>135.9666</v>
      </c>
      <c r="Y1545">
        <f t="shared" si="273"/>
        <v>179.66432459431113</v>
      </c>
      <c r="Z1545">
        <f>Table1[[#This Row],[Accel (N)]]+Table1[[#This Row],[RR (N)]]+Table1[[#This Row],[Aero Drag (N)]]</f>
        <v>1030.6309245943116</v>
      </c>
      <c r="AA1545">
        <f>Table1[[#This Row],[Total (N)]]*((E1545/3.6)/1000)</f>
        <v>18.780385737051901</v>
      </c>
      <c r="AB1545">
        <f>Table1[[#This Row],[Power (kW)]]*1000</f>
        <v>18780.3857370519</v>
      </c>
      <c r="AC1545">
        <f>(Table1[[#This Row],[Power (kW)]]*1000)*D1545</f>
        <v>1126823.144223114</v>
      </c>
      <c r="AD1545" s="25">
        <f t="shared" si="274"/>
        <v>0</v>
      </c>
      <c r="AE1545" s="25">
        <f t="shared" si="275"/>
        <v>18780.3857370519</v>
      </c>
      <c r="AF1545" s="25">
        <f>SUM($AD$8:AD1545)</f>
        <v>1423919.8638928707</v>
      </c>
      <c r="AG1545" s="25">
        <f>SUM($AE$8:AE1545)</f>
        <v>6240666.9739903854</v>
      </c>
      <c r="AH1545" s="25"/>
      <c r="AI1545" s="40">
        <f>SUM($AD$1486:AD1545)</f>
        <v>22381.436039871602</v>
      </c>
      <c r="AJ1545" s="40">
        <f>SUM($AE$1486:AE1545)</f>
        <v>425289.5444447241</v>
      </c>
      <c r="AK1545" s="40">
        <f t="shared" ref="AK1545:AK1608" si="276">AI1545*0.7</f>
        <v>15667.00522791012</v>
      </c>
    </row>
    <row r="1546" spans="2:37" x14ac:dyDescent="0.3">
      <c r="B1546" s="7" t="s">
        <v>54</v>
      </c>
      <c r="C1546" s="7">
        <v>1538</v>
      </c>
      <c r="D1546" s="7">
        <v>61</v>
      </c>
      <c r="E1546" s="13">
        <v>68.400000000000006</v>
      </c>
      <c r="F1546" s="17">
        <f t="shared" ref="F1546:F1609" si="277">($E1547-$E1545)/2/3.6</f>
        <v>0.83333333333333326</v>
      </c>
      <c r="G1546" s="17">
        <f t="shared" ref="G1546:G1609" si="278">($E1547-$E1545)/2</f>
        <v>3</v>
      </c>
      <c r="S1546">
        <f t="shared" si="268"/>
        <v>0</v>
      </c>
      <c r="T1546">
        <f t="shared" si="269"/>
        <v>68.400000000000006</v>
      </c>
      <c r="U1546">
        <f t="shared" si="270"/>
        <v>19</v>
      </c>
      <c r="W1546">
        <f t="shared" si="271"/>
        <v>824.99999999999989</v>
      </c>
      <c r="X1546">
        <f t="shared" si="272"/>
        <v>135.9666</v>
      </c>
      <c r="Y1546">
        <f t="shared" si="273"/>
        <v>195.32884129470003</v>
      </c>
      <c r="Z1546">
        <f>Table1[[#This Row],[Accel (N)]]+Table1[[#This Row],[RR (N)]]+Table1[[#This Row],[Aero Drag (N)]]</f>
        <v>1156.2954412946999</v>
      </c>
      <c r="AA1546">
        <f>Table1[[#This Row],[Total (N)]]*((E1546/3.6)/1000)</f>
        <v>21.969613384599299</v>
      </c>
      <c r="AB1546">
        <f>Table1[[#This Row],[Power (kW)]]*1000</f>
        <v>21969.613384599299</v>
      </c>
      <c r="AC1546">
        <f>(Table1[[#This Row],[Power (kW)]]*1000)*D1546</f>
        <v>1340146.4164605571</v>
      </c>
      <c r="AD1546" s="25">
        <f t="shared" si="274"/>
        <v>0</v>
      </c>
      <c r="AE1546" s="25">
        <f t="shared" si="275"/>
        <v>21969.613384599299</v>
      </c>
      <c r="AF1546" s="25">
        <f>SUM($AD$8:AD1546)</f>
        <v>1423919.8638928707</v>
      </c>
      <c r="AG1546" s="25">
        <f>SUM($AE$8:AE1546)</f>
        <v>6262636.5873749843</v>
      </c>
      <c r="AH1546" s="25"/>
      <c r="AI1546" s="40">
        <f>SUM($AD$1486:AD1546)</f>
        <v>22381.436039871602</v>
      </c>
      <c r="AJ1546" s="40">
        <f>SUM($AE$1486:AE1546)</f>
        <v>447259.15782932338</v>
      </c>
      <c r="AK1546" s="40">
        <f t="shared" si="276"/>
        <v>15667.00522791012</v>
      </c>
    </row>
    <row r="1547" spans="2:37" x14ac:dyDescent="0.3">
      <c r="B1547" s="7" t="s">
        <v>54</v>
      </c>
      <c r="C1547" s="7">
        <v>1539</v>
      </c>
      <c r="D1547" s="7">
        <v>62</v>
      </c>
      <c r="E1547" s="13">
        <v>71.599999999999994</v>
      </c>
      <c r="F1547" s="17">
        <f t="shared" si="277"/>
        <v>0.90277777777777779</v>
      </c>
      <c r="G1547" s="17">
        <f t="shared" si="278"/>
        <v>3.25</v>
      </c>
      <c r="S1547">
        <f t="shared" si="268"/>
        <v>0</v>
      </c>
      <c r="T1547">
        <f t="shared" si="269"/>
        <v>71.599999999999994</v>
      </c>
      <c r="U1547">
        <f t="shared" si="270"/>
        <v>19.888888888888886</v>
      </c>
      <c r="W1547">
        <f t="shared" si="271"/>
        <v>893.75</v>
      </c>
      <c r="X1547">
        <f t="shared" si="272"/>
        <v>135.9666</v>
      </c>
      <c r="Y1547">
        <f t="shared" si="273"/>
        <v>214.03274183247774</v>
      </c>
      <c r="Z1547">
        <f>Table1[[#This Row],[Accel (N)]]+Table1[[#This Row],[RR (N)]]+Table1[[#This Row],[Aero Drag (N)]]</f>
        <v>1243.7493418324777</v>
      </c>
      <c r="AA1547">
        <f>Table1[[#This Row],[Total (N)]]*((E1547/3.6)/1000)</f>
        <v>24.736792465334833</v>
      </c>
      <c r="AB1547">
        <f>Table1[[#This Row],[Power (kW)]]*1000</f>
        <v>24736.792465334835</v>
      </c>
      <c r="AC1547">
        <f>(Table1[[#This Row],[Power (kW)]]*1000)*D1547</f>
        <v>1533681.1328507597</v>
      </c>
      <c r="AD1547" s="25">
        <f t="shared" si="274"/>
        <v>0</v>
      </c>
      <c r="AE1547" s="25">
        <f t="shared" si="275"/>
        <v>24736.792465334835</v>
      </c>
      <c r="AF1547" s="25">
        <f>SUM($AD$8:AD1547)</f>
        <v>1423919.8638928707</v>
      </c>
      <c r="AG1547" s="25">
        <f>SUM($AE$8:AE1547)</f>
        <v>6287373.379840319</v>
      </c>
      <c r="AH1547" s="25"/>
      <c r="AI1547" s="40">
        <f>SUM($AD$1486:AD1547)</f>
        <v>22381.436039871602</v>
      </c>
      <c r="AJ1547" s="40">
        <f>SUM($AE$1486:AE1547)</f>
        <v>471995.95029465819</v>
      </c>
      <c r="AK1547" s="40">
        <f t="shared" si="276"/>
        <v>15667.00522791012</v>
      </c>
    </row>
    <row r="1548" spans="2:37" x14ac:dyDescent="0.3">
      <c r="B1548" s="7" t="s">
        <v>54</v>
      </c>
      <c r="C1548" s="7">
        <v>1540</v>
      </c>
      <c r="D1548" s="7">
        <v>63</v>
      </c>
      <c r="E1548" s="13">
        <v>74.900000000000006</v>
      </c>
      <c r="F1548" s="17">
        <f t="shared" si="277"/>
        <v>0.94444444444444597</v>
      </c>
      <c r="G1548" s="17">
        <f t="shared" si="278"/>
        <v>3.4000000000000057</v>
      </c>
      <c r="S1548">
        <f t="shared" si="268"/>
        <v>0</v>
      </c>
      <c r="T1548">
        <f t="shared" si="269"/>
        <v>74.900000000000006</v>
      </c>
      <c r="U1548">
        <f t="shared" si="270"/>
        <v>20.805555555555557</v>
      </c>
      <c r="W1548">
        <f t="shared" si="271"/>
        <v>935.00000000000148</v>
      </c>
      <c r="X1548">
        <f t="shared" si="272"/>
        <v>135.9666</v>
      </c>
      <c r="Y1548">
        <f t="shared" si="273"/>
        <v>234.21667199986328</v>
      </c>
      <c r="Z1548">
        <f>Table1[[#This Row],[Accel (N)]]+Table1[[#This Row],[RR (N)]]+Table1[[#This Row],[Aero Drag (N)]]</f>
        <v>1305.1832719998649</v>
      </c>
      <c r="AA1548">
        <f>Table1[[#This Row],[Total (N)]]*((E1548/3.6)/1000)</f>
        <v>27.155063075774969</v>
      </c>
      <c r="AB1548">
        <f>Table1[[#This Row],[Power (kW)]]*1000</f>
        <v>27155.063075774968</v>
      </c>
      <c r="AC1548">
        <f>(Table1[[#This Row],[Power (kW)]]*1000)*D1548</f>
        <v>1710768.9737738229</v>
      </c>
      <c r="AD1548" s="25">
        <f t="shared" si="274"/>
        <v>0</v>
      </c>
      <c r="AE1548" s="25">
        <f t="shared" si="275"/>
        <v>27155.063075774968</v>
      </c>
      <c r="AF1548" s="25">
        <f>SUM($AD$8:AD1548)</f>
        <v>1423919.8638928707</v>
      </c>
      <c r="AG1548" s="25">
        <f>SUM($AE$8:AE1548)</f>
        <v>6314528.4429160943</v>
      </c>
      <c r="AH1548" s="25"/>
      <c r="AI1548" s="40">
        <f>SUM($AD$1486:AD1548)</f>
        <v>22381.436039871602</v>
      </c>
      <c r="AJ1548" s="40">
        <f>SUM($AE$1486:AE1548)</f>
        <v>499151.01337043318</v>
      </c>
      <c r="AK1548" s="40">
        <f t="shared" si="276"/>
        <v>15667.00522791012</v>
      </c>
    </row>
    <row r="1549" spans="2:37" x14ac:dyDescent="0.3">
      <c r="B1549" s="7" t="s">
        <v>54</v>
      </c>
      <c r="C1549" s="7">
        <v>1541</v>
      </c>
      <c r="D1549" s="7">
        <v>64</v>
      </c>
      <c r="E1549" s="13">
        <v>78.400000000000006</v>
      </c>
      <c r="F1549" s="17">
        <f t="shared" si="277"/>
        <v>0.95833333333333215</v>
      </c>
      <c r="G1549" s="17">
        <f t="shared" si="278"/>
        <v>3.4499999999999957</v>
      </c>
      <c r="S1549">
        <f t="shared" si="268"/>
        <v>0</v>
      </c>
      <c r="T1549">
        <f t="shared" si="269"/>
        <v>78.400000000000006</v>
      </c>
      <c r="U1549">
        <f t="shared" si="270"/>
        <v>21.777777777777779</v>
      </c>
      <c r="W1549">
        <f t="shared" si="271"/>
        <v>948.74999999999886</v>
      </c>
      <c r="X1549">
        <f t="shared" si="272"/>
        <v>135.9666</v>
      </c>
      <c r="Y1549">
        <f t="shared" si="273"/>
        <v>256.61751537831117</v>
      </c>
      <c r="Z1549">
        <f>Table1[[#This Row],[Accel (N)]]+Table1[[#This Row],[RR (N)]]+Table1[[#This Row],[Aero Drag (N)]]</f>
        <v>1341.3341153783099</v>
      </c>
      <c r="AA1549">
        <f>Table1[[#This Row],[Total (N)]]*((E1549/3.6)/1000)</f>
        <v>29.211276290460972</v>
      </c>
      <c r="AB1549">
        <f>Table1[[#This Row],[Power (kW)]]*1000</f>
        <v>29211.276290460974</v>
      </c>
      <c r="AC1549">
        <f>(Table1[[#This Row],[Power (kW)]]*1000)*D1549</f>
        <v>1869521.6825895023</v>
      </c>
      <c r="AD1549" s="25">
        <f t="shared" si="274"/>
        <v>0</v>
      </c>
      <c r="AE1549" s="25">
        <f t="shared" si="275"/>
        <v>29211.276290460974</v>
      </c>
      <c r="AF1549" s="25">
        <f>SUM($AD$8:AD1549)</f>
        <v>1423919.8638928707</v>
      </c>
      <c r="AG1549" s="25">
        <f>SUM($AE$8:AE1549)</f>
        <v>6343739.7192065557</v>
      </c>
      <c r="AH1549" s="25"/>
      <c r="AI1549" s="40">
        <f>SUM($AD$1486:AD1549)</f>
        <v>22381.436039871602</v>
      </c>
      <c r="AJ1549" s="40">
        <f>SUM($AE$1486:AE1549)</f>
        <v>528362.2896608942</v>
      </c>
      <c r="AK1549" s="40">
        <f t="shared" si="276"/>
        <v>15667.00522791012</v>
      </c>
    </row>
    <row r="1550" spans="2:37" x14ac:dyDescent="0.3">
      <c r="B1550" s="7" t="s">
        <v>54</v>
      </c>
      <c r="C1550" s="7">
        <v>1542</v>
      </c>
      <c r="D1550" s="7">
        <v>65</v>
      </c>
      <c r="E1550" s="13">
        <v>81.8</v>
      </c>
      <c r="F1550" s="17">
        <f t="shared" si="277"/>
        <v>0.90277777777777779</v>
      </c>
      <c r="G1550" s="17">
        <f t="shared" si="278"/>
        <v>3.25</v>
      </c>
      <c r="S1550">
        <f t="shared" si="268"/>
        <v>0</v>
      </c>
      <c r="T1550">
        <f t="shared" si="269"/>
        <v>81.8</v>
      </c>
      <c r="U1550">
        <f t="shared" si="270"/>
        <v>22.722222222222221</v>
      </c>
      <c r="W1550">
        <f t="shared" si="271"/>
        <v>893.75</v>
      </c>
      <c r="X1550">
        <f t="shared" si="272"/>
        <v>135.9666</v>
      </c>
      <c r="Y1550">
        <f t="shared" si="273"/>
        <v>279.35778445178613</v>
      </c>
      <c r="Z1550">
        <f>Table1[[#This Row],[Accel (N)]]+Table1[[#This Row],[RR (N)]]+Table1[[#This Row],[Aero Drag (N)]]</f>
        <v>1309.074384451786</v>
      </c>
      <c r="AA1550">
        <f>Table1[[#This Row],[Total (N)]]*((E1550/3.6)/1000)</f>
        <v>29.745079068932245</v>
      </c>
      <c r="AB1550">
        <f>Table1[[#This Row],[Power (kW)]]*1000</f>
        <v>29745.079068932246</v>
      </c>
      <c r="AC1550">
        <f>(Table1[[#This Row],[Power (kW)]]*1000)*D1550</f>
        <v>1933430.1394805959</v>
      </c>
      <c r="AD1550" s="25">
        <f t="shared" si="274"/>
        <v>0</v>
      </c>
      <c r="AE1550" s="25">
        <f t="shared" si="275"/>
        <v>29745.079068932246</v>
      </c>
      <c r="AF1550" s="25">
        <f>SUM($AD$8:AD1550)</f>
        <v>1423919.8638928707</v>
      </c>
      <c r="AG1550" s="25">
        <f>SUM($AE$8:AE1550)</f>
        <v>6373484.7982754884</v>
      </c>
      <c r="AH1550" s="25"/>
      <c r="AI1550" s="40">
        <f>SUM($AD$1486:AD1550)</f>
        <v>22381.436039871602</v>
      </c>
      <c r="AJ1550" s="40">
        <f>SUM($AE$1486:AE1550)</f>
        <v>558107.36872982641</v>
      </c>
      <c r="AK1550" s="40">
        <f t="shared" si="276"/>
        <v>15667.00522791012</v>
      </c>
    </row>
    <row r="1551" spans="2:37" x14ac:dyDescent="0.3">
      <c r="B1551" s="7" t="s">
        <v>54</v>
      </c>
      <c r="C1551" s="7">
        <v>1543</v>
      </c>
      <c r="D1551" s="7">
        <v>66</v>
      </c>
      <c r="E1551" s="13">
        <v>84.9</v>
      </c>
      <c r="F1551" s="17">
        <f t="shared" si="277"/>
        <v>0.7777777777777789</v>
      </c>
      <c r="G1551" s="17">
        <f t="shared" si="278"/>
        <v>2.8000000000000043</v>
      </c>
      <c r="S1551">
        <f t="shared" si="268"/>
        <v>0</v>
      </c>
      <c r="T1551">
        <f t="shared" si="269"/>
        <v>84.9</v>
      </c>
      <c r="U1551">
        <f t="shared" si="270"/>
        <v>23.583333333333336</v>
      </c>
      <c r="W1551">
        <f t="shared" si="271"/>
        <v>770.00000000000114</v>
      </c>
      <c r="X1551">
        <f t="shared" si="272"/>
        <v>135.9666</v>
      </c>
      <c r="Y1551">
        <f t="shared" si="273"/>
        <v>300.93281722166887</v>
      </c>
      <c r="Z1551">
        <f>Table1[[#This Row],[Accel (N)]]+Table1[[#This Row],[RR (N)]]+Table1[[#This Row],[Aero Drag (N)]]</f>
        <v>1206.8994172216699</v>
      </c>
      <c r="AA1551">
        <f>Table1[[#This Row],[Total (N)]]*((E1551/3.6)/1000)</f>
        <v>28.462711256144381</v>
      </c>
      <c r="AB1551">
        <f>Table1[[#This Row],[Power (kW)]]*1000</f>
        <v>28462.711256144379</v>
      </c>
      <c r="AC1551">
        <f>(Table1[[#This Row],[Power (kW)]]*1000)*D1551</f>
        <v>1878538.9429055289</v>
      </c>
      <c r="AD1551" s="25">
        <f t="shared" si="274"/>
        <v>0</v>
      </c>
      <c r="AE1551" s="25">
        <f t="shared" si="275"/>
        <v>28462.711256144379</v>
      </c>
      <c r="AF1551" s="25">
        <f>SUM($AD$8:AD1551)</f>
        <v>1423919.8638928707</v>
      </c>
      <c r="AG1551" s="25">
        <f>SUM($AE$8:AE1551)</f>
        <v>6401947.509531633</v>
      </c>
      <c r="AH1551" s="25"/>
      <c r="AI1551" s="40">
        <f>SUM($AD$1486:AD1551)</f>
        <v>22381.436039871602</v>
      </c>
      <c r="AJ1551" s="40">
        <f>SUM($AE$1486:AE1551)</f>
        <v>586570.07998597075</v>
      </c>
      <c r="AK1551" s="40">
        <f t="shared" si="276"/>
        <v>15667.00522791012</v>
      </c>
    </row>
    <row r="1552" spans="2:37" x14ac:dyDescent="0.3">
      <c r="B1552" s="7" t="s">
        <v>54</v>
      </c>
      <c r="C1552" s="7">
        <v>1544</v>
      </c>
      <c r="D1552" s="7">
        <v>67</v>
      </c>
      <c r="E1552" s="13">
        <v>87.4</v>
      </c>
      <c r="F1552" s="17">
        <f t="shared" si="277"/>
        <v>0.56944444444444364</v>
      </c>
      <c r="G1552" s="17">
        <f t="shared" si="278"/>
        <v>2.0499999999999972</v>
      </c>
      <c r="S1552">
        <f t="shared" si="268"/>
        <v>0</v>
      </c>
      <c r="T1552">
        <f t="shared" si="269"/>
        <v>87.4</v>
      </c>
      <c r="U1552">
        <f t="shared" si="270"/>
        <v>24.277777777777779</v>
      </c>
      <c r="W1552">
        <f t="shared" si="271"/>
        <v>563.7499999999992</v>
      </c>
      <c r="X1552">
        <f t="shared" si="272"/>
        <v>135.9666</v>
      </c>
      <c r="Y1552">
        <f t="shared" si="273"/>
        <v>318.91653408918614</v>
      </c>
      <c r="Z1552">
        <f>Table1[[#This Row],[Accel (N)]]+Table1[[#This Row],[RR (N)]]+Table1[[#This Row],[Aero Drag (N)]]</f>
        <v>1018.6331340891853</v>
      </c>
      <c r="AA1552">
        <f>Table1[[#This Row],[Total (N)]]*((E1552/3.6)/1000)</f>
        <v>24.730148866498556</v>
      </c>
      <c r="AB1552">
        <f>Table1[[#This Row],[Power (kW)]]*1000</f>
        <v>24730.148866498555</v>
      </c>
      <c r="AC1552">
        <f>(Table1[[#This Row],[Power (kW)]]*1000)*D1552</f>
        <v>1656919.9740554031</v>
      </c>
      <c r="AD1552" s="25">
        <f t="shared" si="274"/>
        <v>0</v>
      </c>
      <c r="AE1552" s="25">
        <f t="shared" si="275"/>
        <v>24730.148866498555</v>
      </c>
      <c r="AF1552" s="25">
        <f>SUM($AD$8:AD1552)</f>
        <v>1423919.8638928707</v>
      </c>
      <c r="AG1552" s="25">
        <f>SUM($AE$8:AE1552)</f>
        <v>6426677.6583981318</v>
      </c>
      <c r="AH1552" s="25"/>
      <c r="AI1552" s="40">
        <f>SUM($AD$1486:AD1552)</f>
        <v>22381.436039871602</v>
      </c>
      <c r="AJ1552" s="40">
        <f>SUM($AE$1486:AE1552)</f>
        <v>611300.22885246936</v>
      </c>
      <c r="AK1552" s="40">
        <f t="shared" si="276"/>
        <v>15667.00522791012</v>
      </c>
    </row>
    <row r="1553" spans="2:37" x14ac:dyDescent="0.3">
      <c r="B1553" s="7" t="s">
        <v>54</v>
      </c>
      <c r="C1553" s="7">
        <v>1545</v>
      </c>
      <c r="D1553" s="7">
        <v>68</v>
      </c>
      <c r="E1553" s="13">
        <v>89</v>
      </c>
      <c r="F1553" s="17">
        <f t="shared" si="277"/>
        <v>0.36111111111111033</v>
      </c>
      <c r="G1553" s="17">
        <f t="shared" si="278"/>
        <v>1.2999999999999972</v>
      </c>
      <c r="S1553">
        <f t="shared" si="268"/>
        <v>0</v>
      </c>
      <c r="T1553">
        <f t="shared" si="269"/>
        <v>89</v>
      </c>
      <c r="U1553">
        <f t="shared" si="270"/>
        <v>24.722222222222221</v>
      </c>
      <c r="W1553">
        <f t="shared" si="271"/>
        <v>357.4999999999992</v>
      </c>
      <c r="X1553">
        <f t="shared" si="272"/>
        <v>135.9666</v>
      </c>
      <c r="Y1553">
        <f t="shared" si="273"/>
        <v>330.69999142798611</v>
      </c>
      <c r="Z1553">
        <f>Table1[[#This Row],[Accel (N)]]+Table1[[#This Row],[RR (N)]]+Table1[[#This Row],[Aero Drag (N)]]</f>
        <v>824.16659142798528</v>
      </c>
      <c r="AA1553">
        <f>Table1[[#This Row],[Total (N)]]*((E1553/3.6)/1000)</f>
        <v>20.375229621414082</v>
      </c>
      <c r="AB1553">
        <f>Table1[[#This Row],[Power (kW)]]*1000</f>
        <v>20375.229621414081</v>
      </c>
      <c r="AC1553">
        <f>(Table1[[#This Row],[Power (kW)]]*1000)*D1553</f>
        <v>1385515.6142561575</v>
      </c>
      <c r="AD1553" s="25">
        <f t="shared" si="274"/>
        <v>0</v>
      </c>
      <c r="AE1553" s="25">
        <f t="shared" si="275"/>
        <v>20375.229621414081</v>
      </c>
      <c r="AF1553" s="25">
        <f>SUM($AD$8:AD1553)</f>
        <v>1423919.8638928707</v>
      </c>
      <c r="AG1553" s="25">
        <f>SUM($AE$8:AE1553)</f>
        <v>6447052.8880195459</v>
      </c>
      <c r="AH1553" s="25"/>
      <c r="AI1553" s="40">
        <f>SUM($AD$1486:AD1553)</f>
        <v>22381.436039871602</v>
      </c>
      <c r="AJ1553" s="40">
        <f>SUM($AE$1486:AE1553)</f>
        <v>631675.45847388345</v>
      </c>
      <c r="AK1553" s="40">
        <f t="shared" si="276"/>
        <v>15667.00522791012</v>
      </c>
    </row>
    <row r="1554" spans="2:37" x14ac:dyDescent="0.3">
      <c r="B1554" s="7" t="s">
        <v>54</v>
      </c>
      <c r="C1554" s="7">
        <v>1546</v>
      </c>
      <c r="D1554" s="7">
        <v>69</v>
      </c>
      <c r="E1554" s="13">
        <v>90</v>
      </c>
      <c r="F1554" s="17">
        <f t="shared" si="277"/>
        <v>0.22222222222222143</v>
      </c>
      <c r="G1554" s="17">
        <f t="shared" si="278"/>
        <v>0.79999999999999716</v>
      </c>
      <c r="S1554">
        <f t="shared" si="268"/>
        <v>0</v>
      </c>
      <c r="T1554">
        <f t="shared" si="269"/>
        <v>90</v>
      </c>
      <c r="U1554">
        <f t="shared" si="270"/>
        <v>25</v>
      </c>
      <c r="W1554">
        <f t="shared" si="271"/>
        <v>219.9999999999992</v>
      </c>
      <c r="X1554">
        <f t="shared" si="272"/>
        <v>135.9666</v>
      </c>
      <c r="Y1554">
        <f t="shared" si="273"/>
        <v>338.17320168750007</v>
      </c>
      <c r="Z1554">
        <f>Table1[[#This Row],[Accel (N)]]+Table1[[#This Row],[RR (N)]]+Table1[[#This Row],[Aero Drag (N)]]</f>
        <v>694.13980168749924</v>
      </c>
      <c r="AA1554">
        <f>Table1[[#This Row],[Total (N)]]*((E1554/3.6)/1000)</f>
        <v>17.353495042187483</v>
      </c>
      <c r="AB1554">
        <f>Table1[[#This Row],[Power (kW)]]*1000</f>
        <v>17353.495042187482</v>
      </c>
      <c r="AC1554">
        <f>(Table1[[#This Row],[Power (kW)]]*1000)*D1554</f>
        <v>1197391.1579109363</v>
      </c>
      <c r="AD1554" s="25">
        <f t="shared" si="274"/>
        <v>0</v>
      </c>
      <c r="AE1554" s="25">
        <f t="shared" si="275"/>
        <v>17353.495042187482</v>
      </c>
      <c r="AF1554" s="25">
        <f>SUM($AD$8:AD1554)</f>
        <v>1423919.8638928707</v>
      </c>
      <c r="AG1554" s="25">
        <f>SUM($AE$8:AE1554)</f>
        <v>6464406.3830617331</v>
      </c>
      <c r="AH1554" s="25"/>
      <c r="AI1554" s="40">
        <f>SUM($AD$1486:AD1554)</f>
        <v>22381.436039871602</v>
      </c>
      <c r="AJ1554" s="40">
        <f>SUM($AE$1486:AE1554)</f>
        <v>649028.95351607096</v>
      </c>
      <c r="AK1554" s="40">
        <f t="shared" si="276"/>
        <v>15667.00522791012</v>
      </c>
    </row>
    <row r="1555" spans="2:37" x14ac:dyDescent="0.3">
      <c r="B1555" s="7" t="s">
        <v>54</v>
      </c>
      <c r="C1555" s="7">
        <v>1547</v>
      </c>
      <c r="D1555" s="7">
        <v>70</v>
      </c>
      <c r="E1555" s="13">
        <v>90.6</v>
      </c>
      <c r="F1555" s="17">
        <f t="shared" si="277"/>
        <v>0.1388888888888889</v>
      </c>
      <c r="G1555" s="17">
        <f t="shared" si="278"/>
        <v>0.5</v>
      </c>
      <c r="S1555">
        <f t="shared" si="268"/>
        <v>0</v>
      </c>
      <c r="T1555">
        <f t="shared" si="269"/>
        <v>90.6</v>
      </c>
      <c r="U1555">
        <f t="shared" si="270"/>
        <v>25.166666666666664</v>
      </c>
      <c r="W1555">
        <f t="shared" si="271"/>
        <v>137.5</v>
      </c>
      <c r="X1555">
        <f t="shared" si="272"/>
        <v>135.9666</v>
      </c>
      <c r="Y1555">
        <f t="shared" si="273"/>
        <v>342.69720763007496</v>
      </c>
      <c r="Z1555">
        <f>Table1[[#This Row],[Accel (N)]]+Table1[[#This Row],[RR (N)]]+Table1[[#This Row],[Aero Drag (N)]]</f>
        <v>616.16380763007487</v>
      </c>
      <c r="AA1555">
        <f>Table1[[#This Row],[Total (N)]]*((E1555/3.6)/1000)</f>
        <v>15.506789158690216</v>
      </c>
      <c r="AB1555">
        <f>Table1[[#This Row],[Power (kW)]]*1000</f>
        <v>15506.789158690215</v>
      </c>
      <c r="AC1555">
        <f>(Table1[[#This Row],[Power (kW)]]*1000)*D1555</f>
        <v>1085475.2411083151</v>
      </c>
      <c r="AD1555" s="25">
        <f t="shared" si="274"/>
        <v>0</v>
      </c>
      <c r="AE1555" s="25">
        <f t="shared" si="275"/>
        <v>15506.789158690215</v>
      </c>
      <c r="AF1555" s="25">
        <f>SUM($AD$8:AD1555)</f>
        <v>1423919.8638928707</v>
      </c>
      <c r="AG1555" s="25">
        <f>SUM($AE$8:AE1555)</f>
        <v>6479913.1722204229</v>
      </c>
      <c r="AH1555" s="25"/>
      <c r="AI1555" s="40">
        <f>SUM($AD$1486:AD1555)</f>
        <v>22381.436039871602</v>
      </c>
      <c r="AJ1555" s="40">
        <f>SUM($AE$1486:AE1555)</f>
        <v>664535.74267476122</v>
      </c>
      <c r="AK1555" s="40">
        <f t="shared" si="276"/>
        <v>15667.00522791012</v>
      </c>
    </row>
    <row r="1556" spans="2:37" x14ac:dyDescent="0.3">
      <c r="B1556" s="7" t="s">
        <v>54</v>
      </c>
      <c r="C1556" s="7">
        <v>1548</v>
      </c>
      <c r="D1556" s="7">
        <v>71</v>
      </c>
      <c r="E1556" s="13">
        <v>91</v>
      </c>
      <c r="F1556" s="17">
        <f t="shared" si="277"/>
        <v>0.12500000000000078</v>
      </c>
      <c r="G1556" s="17">
        <f t="shared" si="278"/>
        <v>0.45000000000000284</v>
      </c>
      <c r="S1556">
        <f t="shared" si="268"/>
        <v>0</v>
      </c>
      <c r="T1556">
        <f t="shared" si="269"/>
        <v>91</v>
      </c>
      <c r="U1556">
        <f t="shared" si="270"/>
        <v>25.277777777777779</v>
      </c>
      <c r="W1556">
        <f t="shared" si="271"/>
        <v>123.75000000000077</v>
      </c>
      <c r="X1556">
        <f t="shared" si="272"/>
        <v>135.9666</v>
      </c>
      <c r="Y1556">
        <f t="shared" si="273"/>
        <v>345.72991150298617</v>
      </c>
      <c r="Z1556">
        <f>Table1[[#This Row],[Accel (N)]]+Table1[[#This Row],[RR (N)]]+Table1[[#This Row],[Aero Drag (N)]]</f>
        <v>605.44651150298694</v>
      </c>
      <c r="AA1556">
        <f>Table1[[#This Row],[Total (N)]]*((E1556/3.6)/1000)</f>
        <v>15.30434237410328</v>
      </c>
      <c r="AB1556">
        <f>Table1[[#This Row],[Power (kW)]]*1000</f>
        <v>15304.34237410328</v>
      </c>
      <c r="AC1556">
        <f>(Table1[[#This Row],[Power (kW)]]*1000)*D1556</f>
        <v>1086608.308561333</v>
      </c>
      <c r="AD1556" s="25">
        <f t="shared" si="274"/>
        <v>0</v>
      </c>
      <c r="AE1556" s="25">
        <f t="shared" si="275"/>
        <v>15304.34237410328</v>
      </c>
      <c r="AF1556" s="25">
        <f>SUM($AD$8:AD1556)</f>
        <v>1423919.8638928707</v>
      </c>
      <c r="AG1556" s="25">
        <f>SUM($AE$8:AE1556)</f>
        <v>6495217.514594526</v>
      </c>
      <c r="AH1556" s="25"/>
      <c r="AI1556" s="40">
        <f>SUM($AD$1486:AD1556)</f>
        <v>22381.436039871602</v>
      </c>
      <c r="AJ1556" s="40">
        <f>SUM($AE$1486:AE1556)</f>
        <v>679840.08504886448</v>
      </c>
      <c r="AK1556" s="40">
        <f t="shared" si="276"/>
        <v>15667.00522791012</v>
      </c>
    </row>
    <row r="1557" spans="2:37" x14ac:dyDescent="0.3">
      <c r="B1557" s="7" t="s">
        <v>54</v>
      </c>
      <c r="C1557" s="7">
        <v>1549</v>
      </c>
      <c r="D1557" s="7">
        <v>72</v>
      </c>
      <c r="E1557" s="13">
        <v>91.5</v>
      </c>
      <c r="F1557" s="17">
        <f t="shared" si="277"/>
        <v>0.1388888888888889</v>
      </c>
      <c r="G1557" s="17">
        <f t="shared" si="278"/>
        <v>0.5</v>
      </c>
      <c r="S1557">
        <f t="shared" si="268"/>
        <v>0</v>
      </c>
      <c r="T1557">
        <f t="shared" si="269"/>
        <v>91.5</v>
      </c>
      <c r="U1557">
        <f t="shared" si="270"/>
        <v>25.416666666666664</v>
      </c>
      <c r="W1557">
        <f t="shared" si="271"/>
        <v>137.5</v>
      </c>
      <c r="X1557">
        <f t="shared" si="272"/>
        <v>135.9666</v>
      </c>
      <c r="Y1557">
        <f t="shared" si="273"/>
        <v>349.53957874421877</v>
      </c>
      <c r="Z1557">
        <f>Table1[[#This Row],[Accel (N)]]+Table1[[#This Row],[RR (N)]]+Table1[[#This Row],[Aero Drag (N)]]</f>
        <v>623.00617874421869</v>
      </c>
      <c r="AA1557">
        <f>Table1[[#This Row],[Total (N)]]*((E1557/3.6)/1000)</f>
        <v>15.834740376415557</v>
      </c>
      <c r="AB1557">
        <f>Table1[[#This Row],[Power (kW)]]*1000</f>
        <v>15834.740376415557</v>
      </c>
      <c r="AC1557">
        <f>(Table1[[#This Row],[Power (kW)]]*1000)*D1557</f>
        <v>1140101.30710192</v>
      </c>
      <c r="AD1557" s="25">
        <f t="shared" si="274"/>
        <v>0</v>
      </c>
      <c r="AE1557" s="25">
        <f t="shared" si="275"/>
        <v>15834.740376415557</v>
      </c>
      <c r="AF1557" s="25">
        <f>SUM($AD$8:AD1557)</f>
        <v>1423919.8638928707</v>
      </c>
      <c r="AG1557" s="25">
        <f>SUM($AE$8:AE1557)</f>
        <v>6511052.2549709417</v>
      </c>
      <c r="AH1557" s="25"/>
      <c r="AI1557" s="40">
        <f>SUM($AD$1486:AD1557)</f>
        <v>22381.436039871602</v>
      </c>
      <c r="AJ1557" s="40">
        <f>SUM($AE$1486:AE1557)</f>
        <v>695674.82542528003</v>
      </c>
      <c r="AK1557" s="40">
        <f t="shared" si="276"/>
        <v>15667.00522791012</v>
      </c>
    </row>
    <row r="1558" spans="2:37" x14ac:dyDescent="0.3">
      <c r="B1558" s="7" t="s">
        <v>54</v>
      </c>
      <c r="C1558" s="7">
        <v>1550</v>
      </c>
      <c r="D1558" s="7">
        <v>73</v>
      </c>
      <c r="E1558" s="13">
        <v>92</v>
      </c>
      <c r="F1558" s="17">
        <f t="shared" si="277"/>
        <v>0.16666666666666705</v>
      </c>
      <c r="G1558" s="17">
        <f t="shared" si="278"/>
        <v>0.60000000000000142</v>
      </c>
      <c r="S1558">
        <f t="shared" si="268"/>
        <v>0</v>
      </c>
      <c r="T1558">
        <f t="shared" si="269"/>
        <v>92</v>
      </c>
      <c r="U1558">
        <f t="shared" si="270"/>
        <v>25.555555555555554</v>
      </c>
      <c r="W1558">
        <f t="shared" si="271"/>
        <v>165.00000000000037</v>
      </c>
      <c r="X1558">
        <f t="shared" si="272"/>
        <v>135.9666</v>
      </c>
      <c r="Y1558">
        <f t="shared" si="273"/>
        <v>353.37012087444447</v>
      </c>
      <c r="Z1558">
        <f>Table1[[#This Row],[Accel (N)]]+Table1[[#This Row],[RR (N)]]+Table1[[#This Row],[Aero Drag (N)]]</f>
        <v>654.33672087444484</v>
      </c>
      <c r="AA1558">
        <f>Table1[[#This Row],[Total (N)]]*((E1558/3.6)/1000)</f>
        <v>16.721938422346923</v>
      </c>
      <c r="AB1558">
        <f>Table1[[#This Row],[Power (kW)]]*1000</f>
        <v>16721.938422346924</v>
      </c>
      <c r="AC1558">
        <f>(Table1[[#This Row],[Power (kW)]]*1000)*D1558</f>
        <v>1220701.5048313255</v>
      </c>
      <c r="AD1558" s="25">
        <f t="shared" si="274"/>
        <v>0</v>
      </c>
      <c r="AE1558" s="25">
        <f t="shared" si="275"/>
        <v>16721.938422346924</v>
      </c>
      <c r="AF1558" s="25">
        <f>SUM($AD$8:AD1558)</f>
        <v>1423919.8638928707</v>
      </c>
      <c r="AG1558" s="25">
        <f>SUM($AE$8:AE1558)</f>
        <v>6527774.1933932882</v>
      </c>
      <c r="AH1558" s="25"/>
      <c r="AI1558" s="40">
        <f>SUM($AD$1486:AD1558)</f>
        <v>22381.436039871602</v>
      </c>
      <c r="AJ1558" s="40">
        <f>SUM($AE$1486:AE1558)</f>
        <v>712396.76384762698</v>
      </c>
      <c r="AK1558" s="40">
        <f t="shared" si="276"/>
        <v>15667.00522791012</v>
      </c>
    </row>
    <row r="1559" spans="2:37" x14ac:dyDescent="0.3">
      <c r="B1559" s="7" t="s">
        <v>54</v>
      </c>
      <c r="C1559" s="7">
        <v>1551</v>
      </c>
      <c r="D1559" s="7">
        <v>74</v>
      </c>
      <c r="E1559" s="13">
        <v>92.7</v>
      </c>
      <c r="F1559" s="17">
        <f t="shared" si="277"/>
        <v>0.19444444444444522</v>
      </c>
      <c r="G1559" s="17">
        <f t="shared" si="278"/>
        <v>0.70000000000000284</v>
      </c>
      <c r="S1559">
        <f t="shared" si="268"/>
        <v>0</v>
      </c>
      <c r="T1559">
        <f t="shared" si="269"/>
        <v>92.7</v>
      </c>
      <c r="U1559">
        <f t="shared" si="270"/>
        <v>25.75</v>
      </c>
      <c r="W1559">
        <f t="shared" si="271"/>
        <v>192.50000000000077</v>
      </c>
      <c r="X1559">
        <f t="shared" si="272"/>
        <v>135.9666</v>
      </c>
      <c r="Y1559">
        <f t="shared" si="273"/>
        <v>358.76794967026882</v>
      </c>
      <c r="Z1559">
        <f>Table1[[#This Row],[Accel (N)]]+Table1[[#This Row],[RR (N)]]+Table1[[#This Row],[Aero Drag (N)]]</f>
        <v>687.23454967026964</v>
      </c>
      <c r="AA1559">
        <f>Table1[[#This Row],[Total (N)]]*((E1559/3.6)/1000)</f>
        <v>17.696289654009444</v>
      </c>
      <c r="AB1559">
        <f>Table1[[#This Row],[Power (kW)]]*1000</f>
        <v>17696.289654009444</v>
      </c>
      <c r="AC1559">
        <f>(Table1[[#This Row],[Power (kW)]]*1000)*D1559</f>
        <v>1309525.4343966988</v>
      </c>
      <c r="AD1559" s="25">
        <f t="shared" si="274"/>
        <v>0</v>
      </c>
      <c r="AE1559" s="25">
        <f t="shared" si="275"/>
        <v>17696.289654009444</v>
      </c>
      <c r="AF1559" s="25">
        <f>SUM($AD$8:AD1559)</f>
        <v>1423919.8638928707</v>
      </c>
      <c r="AG1559" s="25">
        <f>SUM($AE$8:AE1559)</f>
        <v>6545470.4830472972</v>
      </c>
      <c r="AH1559" s="25"/>
      <c r="AI1559" s="40">
        <f>SUM($AD$1486:AD1559)</f>
        <v>22381.436039871602</v>
      </c>
      <c r="AJ1559" s="40">
        <f>SUM($AE$1486:AE1559)</f>
        <v>730093.05350163637</v>
      </c>
      <c r="AK1559" s="40">
        <f t="shared" si="276"/>
        <v>15667.00522791012</v>
      </c>
    </row>
    <row r="1560" spans="2:37" x14ac:dyDescent="0.3">
      <c r="B1560" s="7" t="s">
        <v>54</v>
      </c>
      <c r="C1560" s="7">
        <v>1552</v>
      </c>
      <c r="D1560" s="7">
        <v>75</v>
      </c>
      <c r="E1560" s="13">
        <v>93.4</v>
      </c>
      <c r="F1560" s="17">
        <f t="shared" si="277"/>
        <v>0.20833333333333331</v>
      </c>
      <c r="G1560" s="17">
        <f t="shared" si="278"/>
        <v>0.75</v>
      </c>
      <c r="S1560">
        <f t="shared" si="268"/>
        <v>0</v>
      </c>
      <c r="T1560">
        <f t="shared" si="269"/>
        <v>93.4</v>
      </c>
      <c r="U1560">
        <f t="shared" si="270"/>
        <v>25.944444444444446</v>
      </c>
      <c r="W1560">
        <f t="shared" si="271"/>
        <v>206.24999999999997</v>
      </c>
      <c r="X1560">
        <f t="shared" si="272"/>
        <v>135.9666</v>
      </c>
      <c r="Y1560">
        <f t="shared" si="273"/>
        <v>364.20669324851957</v>
      </c>
      <c r="Z1560">
        <f>Table1[[#This Row],[Accel (N)]]+Table1[[#This Row],[RR (N)]]+Table1[[#This Row],[Aero Drag (N)]]</f>
        <v>706.42329324851949</v>
      </c>
      <c r="AA1560">
        <f>Table1[[#This Row],[Total (N)]]*((E1560/3.6)/1000)</f>
        <v>18.327759885947703</v>
      </c>
      <c r="AB1560">
        <f>Table1[[#This Row],[Power (kW)]]*1000</f>
        <v>18327.759885947704</v>
      </c>
      <c r="AC1560">
        <f>(Table1[[#This Row],[Power (kW)]]*1000)*D1560</f>
        <v>1374581.9914460778</v>
      </c>
      <c r="AD1560" s="25">
        <f t="shared" si="274"/>
        <v>0</v>
      </c>
      <c r="AE1560" s="25">
        <f t="shared" si="275"/>
        <v>18327.759885947704</v>
      </c>
      <c r="AF1560" s="25">
        <f>SUM($AD$8:AD1560)</f>
        <v>1423919.8638928707</v>
      </c>
      <c r="AG1560" s="25">
        <f>SUM($AE$8:AE1560)</f>
        <v>6563798.2429332454</v>
      </c>
      <c r="AH1560" s="25"/>
      <c r="AI1560" s="40">
        <f>SUM($AD$1486:AD1560)</f>
        <v>22381.436039871602</v>
      </c>
      <c r="AJ1560" s="40">
        <f>SUM($AE$1486:AE1560)</f>
        <v>748420.81338758406</v>
      </c>
      <c r="AK1560" s="40">
        <f t="shared" si="276"/>
        <v>15667.00522791012</v>
      </c>
    </row>
    <row r="1561" spans="2:37" x14ac:dyDescent="0.3">
      <c r="B1561" s="7" t="s">
        <v>54</v>
      </c>
      <c r="C1561" s="7">
        <v>1553</v>
      </c>
      <c r="D1561" s="7">
        <v>76</v>
      </c>
      <c r="E1561" s="13">
        <v>94.2</v>
      </c>
      <c r="F1561" s="17">
        <f t="shared" si="277"/>
        <v>0.20833333333333331</v>
      </c>
      <c r="G1561" s="17">
        <f t="shared" si="278"/>
        <v>0.75</v>
      </c>
      <c r="S1561">
        <f t="shared" si="268"/>
        <v>0</v>
      </c>
      <c r="T1561">
        <f t="shared" si="269"/>
        <v>94.2</v>
      </c>
      <c r="U1561">
        <f t="shared" si="270"/>
        <v>26.166666666666668</v>
      </c>
      <c r="W1561">
        <f t="shared" si="271"/>
        <v>206.24999999999997</v>
      </c>
      <c r="X1561">
        <f t="shared" si="272"/>
        <v>135.9666</v>
      </c>
      <c r="Y1561">
        <f t="shared" si="273"/>
        <v>370.47249992867506</v>
      </c>
      <c r="Z1561">
        <f>Table1[[#This Row],[Accel (N)]]+Table1[[#This Row],[RR (N)]]+Table1[[#This Row],[Aero Drag (N)]]</f>
        <v>712.68909992867498</v>
      </c>
      <c r="AA1561">
        <f>Table1[[#This Row],[Total (N)]]*((E1561/3.6)/1000)</f>
        <v>18.648698114800329</v>
      </c>
      <c r="AB1561">
        <f>Table1[[#This Row],[Power (kW)]]*1000</f>
        <v>18648.698114800329</v>
      </c>
      <c r="AC1561">
        <f>(Table1[[#This Row],[Power (kW)]]*1000)*D1561</f>
        <v>1417301.0567248249</v>
      </c>
      <c r="AD1561" s="25">
        <f t="shared" si="274"/>
        <v>0</v>
      </c>
      <c r="AE1561" s="25">
        <f t="shared" si="275"/>
        <v>18648.698114800329</v>
      </c>
      <c r="AF1561" s="25">
        <f>SUM($AD$8:AD1561)</f>
        <v>1423919.8638928707</v>
      </c>
      <c r="AG1561" s="25">
        <f>SUM($AE$8:AE1561)</f>
        <v>6582446.9410480456</v>
      </c>
      <c r="AH1561" s="25"/>
      <c r="AI1561" s="40">
        <f>SUM($AD$1486:AD1561)</f>
        <v>22381.436039871602</v>
      </c>
      <c r="AJ1561" s="40">
        <f>SUM($AE$1486:AE1561)</f>
        <v>767069.51150238444</v>
      </c>
      <c r="AK1561" s="40">
        <f t="shared" si="276"/>
        <v>15667.00522791012</v>
      </c>
    </row>
    <row r="1562" spans="2:37" x14ac:dyDescent="0.3">
      <c r="B1562" s="7" t="s">
        <v>54</v>
      </c>
      <c r="C1562" s="7">
        <v>1554</v>
      </c>
      <c r="D1562" s="7">
        <v>77</v>
      </c>
      <c r="E1562" s="13">
        <v>94.9</v>
      </c>
      <c r="F1562" s="17">
        <f t="shared" si="277"/>
        <v>0.20833333333333331</v>
      </c>
      <c r="G1562" s="17">
        <f t="shared" si="278"/>
        <v>0.75</v>
      </c>
      <c r="S1562">
        <f t="shared" si="268"/>
        <v>0</v>
      </c>
      <c r="T1562">
        <f t="shared" si="269"/>
        <v>94.9</v>
      </c>
      <c r="U1562">
        <f t="shared" si="270"/>
        <v>26.361111111111111</v>
      </c>
      <c r="W1562">
        <f t="shared" si="271"/>
        <v>206.24999999999997</v>
      </c>
      <c r="X1562">
        <f t="shared" si="272"/>
        <v>135.9666</v>
      </c>
      <c r="Y1562">
        <f t="shared" si="273"/>
        <v>375.99891804069654</v>
      </c>
      <c r="Z1562">
        <f>Table1[[#This Row],[Accel (N)]]+Table1[[#This Row],[RR (N)]]+Table1[[#This Row],[Aero Drag (N)]]</f>
        <v>718.21551804069645</v>
      </c>
      <c r="AA1562">
        <f>Table1[[#This Row],[Total (N)]]*((E1562/3.6)/1000)</f>
        <v>18.932959072795025</v>
      </c>
      <c r="AB1562">
        <f>Table1[[#This Row],[Power (kW)]]*1000</f>
        <v>18932.959072795027</v>
      </c>
      <c r="AC1562">
        <f>(Table1[[#This Row],[Power (kW)]]*1000)*D1562</f>
        <v>1457837.8486052172</v>
      </c>
      <c r="AD1562" s="25">
        <f t="shared" si="274"/>
        <v>0</v>
      </c>
      <c r="AE1562" s="25">
        <f t="shared" si="275"/>
        <v>18932.959072795027</v>
      </c>
      <c r="AF1562" s="25">
        <f>SUM($AD$8:AD1562)</f>
        <v>1423919.8638928707</v>
      </c>
      <c r="AG1562" s="25">
        <f>SUM($AE$8:AE1562)</f>
        <v>6601379.9001208404</v>
      </c>
      <c r="AH1562" s="25"/>
      <c r="AI1562" s="40">
        <f>SUM($AD$1486:AD1562)</f>
        <v>22381.436039871602</v>
      </c>
      <c r="AJ1562" s="40">
        <f>SUM($AE$1486:AE1562)</f>
        <v>786002.47057517944</v>
      </c>
      <c r="AK1562" s="40">
        <f t="shared" si="276"/>
        <v>15667.00522791012</v>
      </c>
    </row>
    <row r="1563" spans="2:37" x14ac:dyDescent="0.3">
      <c r="B1563" s="7" t="s">
        <v>54</v>
      </c>
      <c r="C1563" s="7">
        <v>1555</v>
      </c>
      <c r="D1563" s="7">
        <v>78</v>
      </c>
      <c r="E1563" s="13">
        <v>95.7</v>
      </c>
      <c r="F1563" s="17">
        <f t="shared" si="277"/>
        <v>0.23611111111110952</v>
      </c>
      <c r="G1563" s="17">
        <f t="shared" si="278"/>
        <v>0.84999999999999432</v>
      </c>
      <c r="S1563">
        <f t="shared" si="268"/>
        <v>0</v>
      </c>
      <c r="T1563">
        <f t="shared" si="269"/>
        <v>95.7</v>
      </c>
      <c r="U1563">
        <f t="shared" si="270"/>
        <v>26.583333333333332</v>
      </c>
      <c r="W1563">
        <f t="shared" si="271"/>
        <v>233.74999999999844</v>
      </c>
      <c r="X1563">
        <f t="shared" si="272"/>
        <v>135.9666</v>
      </c>
      <c r="Y1563">
        <f t="shared" si="273"/>
        <v>382.36492418801879</v>
      </c>
      <c r="Z1563">
        <f>Table1[[#This Row],[Accel (N)]]+Table1[[#This Row],[RR (N)]]+Table1[[#This Row],[Aero Drag (N)]]</f>
        <v>752.08152418801728</v>
      </c>
      <c r="AA1563">
        <f>Table1[[#This Row],[Total (N)]]*((E1563/3.6)/1000)</f>
        <v>19.992833851331461</v>
      </c>
      <c r="AB1563">
        <f>Table1[[#This Row],[Power (kW)]]*1000</f>
        <v>19992.833851331463</v>
      </c>
      <c r="AC1563">
        <f>(Table1[[#This Row],[Power (kW)]]*1000)*D1563</f>
        <v>1559441.0404038541</v>
      </c>
      <c r="AD1563" s="25">
        <f t="shared" si="274"/>
        <v>0</v>
      </c>
      <c r="AE1563" s="25">
        <f t="shared" si="275"/>
        <v>19992.833851331463</v>
      </c>
      <c r="AF1563" s="25">
        <f>SUM($AD$8:AD1563)</f>
        <v>1423919.8638928707</v>
      </c>
      <c r="AG1563" s="25">
        <f>SUM($AE$8:AE1563)</f>
        <v>6621372.7339721723</v>
      </c>
      <c r="AH1563" s="25"/>
      <c r="AI1563" s="40">
        <f>SUM($AD$1486:AD1563)</f>
        <v>22381.436039871602</v>
      </c>
      <c r="AJ1563" s="40">
        <f>SUM($AE$1486:AE1563)</f>
        <v>805995.30442651093</v>
      </c>
      <c r="AK1563" s="40">
        <f t="shared" si="276"/>
        <v>15667.00522791012</v>
      </c>
    </row>
    <row r="1564" spans="2:37" x14ac:dyDescent="0.3">
      <c r="B1564" s="7" t="s">
        <v>54</v>
      </c>
      <c r="C1564" s="7">
        <v>1556</v>
      </c>
      <c r="D1564" s="7">
        <v>79</v>
      </c>
      <c r="E1564" s="13">
        <v>96.6</v>
      </c>
      <c r="F1564" s="17">
        <f t="shared" si="277"/>
        <v>0.27777777777777779</v>
      </c>
      <c r="G1564" s="17">
        <f t="shared" si="278"/>
        <v>1</v>
      </c>
      <c r="S1564">
        <f t="shared" si="268"/>
        <v>0</v>
      </c>
      <c r="T1564">
        <f t="shared" si="269"/>
        <v>96.6</v>
      </c>
      <c r="U1564">
        <f t="shared" si="270"/>
        <v>26.833333333333332</v>
      </c>
      <c r="W1564">
        <f t="shared" si="271"/>
        <v>275</v>
      </c>
      <c r="X1564">
        <f t="shared" si="272"/>
        <v>135.9666</v>
      </c>
      <c r="Y1564">
        <f t="shared" si="273"/>
        <v>389.59055826407501</v>
      </c>
      <c r="Z1564">
        <f>Table1[[#This Row],[Accel (N)]]+Table1[[#This Row],[RR (N)]]+Table1[[#This Row],[Aero Drag (N)]]</f>
        <v>800.55715826407504</v>
      </c>
      <c r="AA1564">
        <f>Table1[[#This Row],[Total (N)]]*((E1564/3.6)/1000)</f>
        <v>21.481617080086011</v>
      </c>
      <c r="AB1564">
        <f>Table1[[#This Row],[Power (kW)]]*1000</f>
        <v>21481.617080086009</v>
      </c>
      <c r="AC1564">
        <f>(Table1[[#This Row],[Power (kW)]]*1000)*D1564</f>
        <v>1697047.7493267946</v>
      </c>
      <c r="AD1564" s="25">
        <f t="shared" si="274"/>
        <v>0</v>
      </c>
      <c r="AE1564" s="25">
        <f t="shared" si="275"/>
        <v>21481.617080086009</v>
      </c>
      <c r="AF1564" s="25">
        <f>SUM($AD$8:AD1564)</f>
        <v>1423919.8638928707</v>
      </c>
      <c r="AG1564" s="25">
        <f>SUM($AE$8:AE1564)</f>
        <v>6642854.3510522582</v>
      </c>
      <c r="AH1564" s="25"/>
      <c r="AI1564" s="40">
        <f>SUM($AD$1486:AD1564)</f>
        <v>22381.436039871602</v>
      </c>
      <c r="AJ1564" s="40">
        <f>SUM($AE$1486:AE1564)</f>
        <v>827476.92150659696</v>
      </c>
      <c r="AK1564" s="40">
        <f t="shared" si="276"/>
        <v>15667.00522791012</v>
      </c>
    </row>
    <row r="1565" spans="2:37" x14ac:dyDescent="0.3">
      <c r="B1565" s="7" t="s">
        <v>54</v>
      </c>
      <c r="C1565" s="7">
        <v>1557</v>
      </c>
      <c r="D1565" s="7">
        <v>80</v>
      </c>
      <c r="E1565" s="13">
        <v>97.7</v>
      </c>
      <c r="F1565" s="17">
        <f t="shared" si="277"/>
        <v>0.31944444444444603</v>
      </c>
      <c r="G1565" s="17">
        <f t="shared" si="278"/>
        <v>1.1500000000000057</v>
      </c>
      <c r="S1565">
        <f t="shared" si="268"/>
        <v>0</v>
      </c>
      <c r="T1565">
        <f t="shared" si="269"/>
        <v>97.7</v>
      </c>
      <c r="U1565">
        <f t="shared" si="270"/>
        <v>27.138888888888889</v>
      </c>
      <c r="W1565">
        <f t="shared" si="271"/>
        <v>316.25000000000159</v>
      </c>
      <c r="X1565">
        <f t="shared" si="272"/>
        <v>135.9666</v>
      </c>
      <c r="Y1565">
        <f t="shared" si="273"/>
        <v>398.51373831304659</v>
      </c>
      <c r="Z1565">
        <f>Table1[[#This Row],[Accel (N)]]+Table1[[#This Row],[RR (N)]]+Table1[[#This Row],[Aero Drag (N)]]</f>
        <v>850.73033831304815</v>
      </c>
      <c r="AA1565">
        <f>Table1[[#This Row],[Total (N)]]*((E1565/3.6)/1000)</f>
        <v>23.087876125884669</v>
      </c>
      <c r="AB1565">
        <f>Table1[[#This Row],[Power (kW)]]*1000</f>
        <v>23087.876125884668</v>
      </c>
      <c r="AC1565">
        <f>(Table1[[#This Row],[Power (kW)]]*1000)*D1565</f>
        <v>1847030.0900707734</v>
      </c>
      <c r="AD1565" s="25">
        <f t="shared" si="274"/>
        <v>0</v>
      </c>
      <c r="AE1565" s="25">
        <f t="shared" si="275"/>
        <v>23087.876125884668</v>
      </c>
      <c r="AF1565" s="25">
        <f>SUM($AD$8:AD1565)</f>
        <v>1423919.8638928707</v>
      </c>
      <c r="AG1565" s="25">
        <f>SUM($AE$8:AE1565)</f>
        <v>6665942.2271781424</v>
      </c>
      <c r="AH1565" s="25"/>
      <c r="AI1565" s="40">
        <f>SUM($AD$1486:AD1565)</f>
        <v>22381.436039871602</v>
      </c>
      <c r="AJ1565" s="40">
        <f>SUM($AE$1486:AE1565)</f>
        <v>850564.79763248167</v>
      </c>
      <c r="AK1565" s="40">
        <f t="shared" si="276"/>
        <v>15667.00522791012</v>
      </c>
    </row>
    <row r="1566" spans="2:37" x14ac:dyDescent="0.3">
      <c r="B1566" s="7" t="s">
        <v>54</v>
      </c>
      <c r="C1566" s="7">
        <v>1558</v>
      </c>
      <c r="D1566" s="7">
        <v>81</v>
      </c>
      <c r="E1566" s="13">
        <v>98.9</v>
      </c>
      <c r="F1566" s="17">
        <f t="shared" si="277"/>
        <v>0.37500000000000039</v>
      </c>
      <c r="G1566" s="17">
        <f t="shared" si="278"/>
        <v>1.3500000000000014</v>
      </c>
      <c r="S1566">
        <f t="shared" si="268"/>
        <v>0</v>
      </c>
      <c r="T1566">
        <f t="shared" si="269"/>
        <v>98.9</v>
      </c>
      <c r="U1566">
        <f t="shared" si="270"/>
        <v>27.472222222222221</v>
      </c>
      <c r="W1566">
        <f t="shared" si="271"/>
        <v>371.2500000000004</v>
      </c>
      <c r="X1566">
        <f t="shared" si="272"/>
        <v>135.9666</v>
      </c>
      <c r="Y1566">
        <f t="shared" si="273"/>
        <v>408.36334593552988</v>
      </c>
      <c r="Z1566">
        <f>Table1[[#This Row],[Accel (N)]]+Table1[[#This Row],[RR (N)]]+Table1[[#This Row],[Aero Drag (N)]]</f>
        <v>915.5799459355303</v>
      </c>
      <c r="AA1566">
        <f>Table1[[#This Row],[Total (N)]]*((E1566/3.6)/1000)</f>
        <v>25.153015736951094</v>
      </c>
      <c r="AB1566">
        <f>Table1[[#This Row],[Power (kW)]]*1000</f>
        <v>25153.015736951093</v>
      </c>
      <c r="AC1566">
        <f>(Table1[[#This Row],[Power (kW)]]*1000)*D1566</f>
        <v>2037394.2746930385</v>
      </c>
      <c r="AD1566" s="25">
        <f t="shared" si="274"/>
        <v>0</v>
      </c>
      <c r="AE1566" s="25">
        <f t="shared" si="275"/>
        <v>25153.015736951093</v>
      </c>
      <c r="AF1566" s="25">
        <f>SUM($AD$8:AD1566)</f>
        <v>1423919.8638928707</v>
      </c>
      <c r="AG1566" s="25">
        <f>SUM($AE$8:AE1566)</f>
        <v>6691095.2429150939</v>
      </c>
      <c r="AH1566" s="25"/>
      <c r="AI1566" s="40">
        <f>SUM($AD$1486:AD1566)</f>
        <v>22381.436039871602</v>
      </c>
      <c r="AJ1566" s="40">
        <f>SUM($AE$1486:AE1566)</f>
        <v>875717.81336943281</v>
      </c>
      <c r="AK1566" s="40">
        <f t="shared" si="276"/>
        <v>15667.00522791012</v>
      </c>
    </row>
    <row r="1567" spans="2:37" x14ac:dyDescent="0.3">
      <c r="B1567" s="7" t="s">
        <v>54</v>
      </c>
      <c r="C1567" s="7">
        <v>1559</v>
      </c>
      <c r="D1567" s="7">
        <v>82</v>
      </c>
      <c r="E1567" s="13">
        <v>100.4</v>
      </c>
      <c r="F1567" s="17">
        <f t="shared" si="277"/>
        <v>0.43055555555555475</v>
      </c>
      <c r="G1567" s="17">
        <f t="shared" si="278"/>
        <v>1.5499999999999972</v>
      </c>
      <c r="S1567">
        <f t="shared" si="268"/>
        <v>0</v>
      </c>
      <c r="T1567">
        <f t="shared" si="269"/>
        <v>100.4</v>
      </c>
      <c r="U1567">
        <f t="shared" si="270"/>
        <v>27.888888888888889</v>
      </c>
      <c r="W1567">
        <f t="shared" si="271"/>
        <v>426.2499999999992</v>
      </c>
      <c r="X1567">
        <f t="shared" si="272"/>
        <v>135.9666</v>
      </c>
      <c r="Y1567">
        <f t="shared" si="273"/>
        <v>420.84444206447785</v>
      </c>
      <c r="Z1567">
        <f>Table1[[#This Row],[Accel (N)]]+Table1[[#This Row],[RR (N)]]+Table1[[#This Row],[Aero Drag (N)]]</f>
        <v>983.06104206447708</v>
      </c>
      <c r="AA1567">
        <f>Table1[[#This Row],[Total (N)]]*((E1567/3.6)/1000)</f>
        <v>27.416480173131529</v>
      </c>
      <c r="AB1567">
        <f>Table1[[#This Row],[Power (kW)]]*1000</f>
        <v>27416.480173131527</v>
      </c>
      <c r="AC1567">
        <f>(Table1[[#This Row],[Power (kW)]]*1000)*D1567</f>
        <v>2248151.374196785</v>
      </c>
      <c r="AD1567" s="25">
        <f t="shared" si="274"/>
        <v>0</v>
      </c>
      <c r="AE1567" s="25">
        <f t="shared" si="275"/>
        <v>27416.480173131527</v>
      </c>
      <c r="AF1567" s="25">
        <f>SUM($AD$8:AD1567)</f>
        <v>1423919.8638928707</v>
      </c>
      <c r="AG1567" s="25">
        <f>SUM($AE$8:AE1567)</f>
        <v>6718511.7230882253</v>
      </c>
      <c r="AH1567" s="25"/>
      <c r="AI1567" s="40">
        <f>SUM($AD$1486:AD1567)</f>
        <v>22381.436039871602</v>
      </c>
      <c r="AJ1567" s="40">
        <f>SUM($AE$1486:AE1567)</f>
        <v>903134.29354256438</v>
      </c>
      <c r="AK1567" s="40">
        <f t="shared" si="276"/>
        <v>15667.00522791012</v>
      </c>
    </row>
    <row r="1568" spans="2:37" x14ac:dyDescent="0.3">
      <c r="B1568" s="7" t="s">
        <v>54</v>
      </c>
      <c r="C1568" s="7">
        <v>1560</v>
      </c>
      <c r="D1568" s="7">
        <v>83</v>
      </c>
      <c r="E1568" s="13">
        <v>102</v>
      </c>
      <c r="F1568" s="17">
        <f t="shared" si="277"/>
        <v>0.44444444444444287</v>
      </c>
      <c r="G1568" s="17">
        <f t="shared" si="278"/>
        <v>1.5999999999999943</v>
      </c>
      <c r="S1568">
        <f t="shared" si="268"/>
        <v>0</v>
      </c>
      <c r="T1568">
        <f t="shared" si="269"/>
        <v>102</v>
      </c>
      <c r="U1568">
        <f t="shared" si="270"/>
        <v>28.333333333333332</v>
      </c>
      <c r="W1568">
        <f t="shared" si="271"/>
        <v>439.99999999999841</v>
      </c>
      <c r="X1568">
        <f t="shared" si="272"/>
        <v>135.9666</v>
      </c>
      <c r="Y1568">
        <f t="shared" si="273"/>
        <v>434.36469016750004</v>
      </c>
      <c r="Z1568">
        <f>Table1[[#This Row],[Accel (N)]]+Table1[[#This Row],[RR (N)]]+Table1[[#This Row],[Aero Drag (N)]]</f>
        <v>1010.3312901674984</v>
      </c>
      <c r="AA1568">
        <f>Table1[[#This Row],[Total (N)]]*((E1568/3.6)/1000)</f>
        <v>28.626053221412455</v>
      </c>
      <c r="AB1568">
        <f>Table1[[#This Row],[Power (kW)]]*1000</f>
        <v>28626.053221412454</v>
      </c>
      <c r="AC1568">
        <f>(Table1[[#This Row],[Power (kW)]]*1000)*D1568</f>
        <v>2375962.4173772335</v>
      </c>
      <c r="AD1568" s="25">
        <f t="shared" si="274"/>
        <v>0</v>
      </c>
      <c r="AE1568" s="25">
        <f t="shared" si="275"/>
        <v>28626.053221412454</v>
      </c>
      <c r="AF1568" s="25">
        <f>SUM($AD$8:AD1568)</f>
        <v>1423919.8638928707</v>
      </c>
      <c r="AG1568" s="25">
        <f>SUM($AE$8:AE1568)</f>
        <v>6747137.7763096374</v>
      </c>
      <c r="AH1568" s="25"/>
      <c r="AI1568" s="40">
        <f>SUM($AD$1486:AD1568)</f>
        <v>22381.436039871602</v>
      </c>
      <c r="AJ1568" s="40">
        <f>SUM($AE$1486:AE1568)</f>
        <v>931760.34676397685</v>
      </c>
      <c r="AK1568" s="40">
        <f t="shared" si="276"/>
        <v>15667.00522791012</v>
      </c>
    </row>
    <row r="1569" spans="2:37" x14ac:dyDescent="0.3">
      <c r="B1569" s="7" t="s">
        <v>54</v>
      </c>
      <c r="C1569" s="7">
        <v>1561</v>
      </c>
      <c r="D1569" s="7">
        <v>84</v>
      </c>
      <c r="E1569" s="13">
        <v>103.6</v>
      </c>
      <c r="F1569" s="17">
        <f t="shared" si="277"/>
        <v>0.44444444444444481</v>
      </c>
      <c r="G1569" s="17">
        <f t="shared" si="278"/>
        <v>1.6000000000000014</v>
      </c>
      <c r="S1569">
        <f t="shared" si="268"/>
        <v>0</v>
      </c>
      <c r="T1569">
        <f t="shared" si="269"/>
        <v>103.6</v>
      </c>
      <c r="U1569">
        <f t="shared" si="270"/>
        <v>28.777777777777775</v>
      </c>
      <c r="W1569">
        <f t="shared" si="271"/>
        <v>440.00000000000034</v>
      </c>
      <c r="X1569">
        <f t="shared" si="272"/>
        <v>135.9666</v>
      </c>
      <c r="Y1569">
        <f t="shared" si="273"/>
        <v>448.09869713381107</v>
      </c>
      <c r="Z1569">
        <f>Table1[[#This Row],[Accel (N)]]+Table1[[#This Row],[RR (N)]]+Table1[[#This Row],[Aero Drag (N)]]</f>
        <v>1024.0652971338113</v>
      </c>
      <c r="AA1569">
        <f>Table1[[#This Row],[Total (N)]]*((E1569/3.6)/1000)</f>
        <v>29.470323550850789</v>
      </c>
      <c r="AB1569">
        <f>Table1[[#This Row],[Power (kW)]]*1000</f>
        <v>29470.32355085079</v>
      </c>
      <c r="AC1569">
        <f>(Table1[[#This Row],[Power (kW)]]*1000)*D1569</f>
        <v>2475507.1782714664</v>
      </c>
      <c r="AD1569" s="25">
        <f t="shared" si="274"/>
        <v>0</v>
      </c>
      <c r="AE1569" s="25">
        <f t="shared" si="275"/>
        <v>29470.32355085079</v>
      </c>
      <c r="AF1569" s="25">
        <f>SUM($AD$8:AD1569)</f>
        <v>1423919.8638928707</v>
      </c>
      <c r="AG1569" s="25">
        <f>SUM($AE$8:AE1569)</f>
        <v>6776608.0998604884</v>
      </c>
      <c r="AH1569" s="25"/>
      <c r="AI1569" s="40">
        <f>SUM($AD$1486:AD1569)</f>
        <v>22381.436039871602</v>
      </c>
      <c r="AJ1569" s="40">
        <f>SUM($AE$1486:AE1569)</f>
        <v>961230.67031482758</v>
      </c>
      <c r="AK1569" s="40">
        <f t="shared" si="276"/>
        <v>15667.00522791012</v>
      </c>
    </row>
    <row r="1570" spans="2:37" x14ac:dyDescent="0.3">
      <c r="B1570" s="7" t="s">
        <v>54</v>
      </c>
      <c r="C1570" s="7">
        <v>1562</v>
      </c>
      <c r="D1570" s="7">
        <v>85</v>
      </c>
      <c r="E1570" s="13">
        <v>105.2</v>
      </c>
      <c r="F1570" s="17">
        <f t="shared" si="277"/>
        <v>0.44444444444444481</v>
      </c>
      <c r="G1570" s="17">
        <f t="shared" si="278"/>
        <v>1.6000000000000014</v>
      </c>
      <c r="S1570">
        <f t="shared" si="268"/>
        <v>0</v>
      </c>
      <c r="T1570">
        <f t="shared" si="269"/>
        <v>105.2</v>
      </c>
      <c r="U1570">
        <f t="shared" si="270"/>
        <v>29.222222222222221</v>
      </c>
      <c r="W1570">
        <f t="shared" si="271"/>
        <v>440.00000000000034</v>
      </c>
      <c r="X1570">
        <f t="shared" si="272"/>
        <v>135.9666</v>
      </c>
      <c r="Y1570">
        <f t="shared" si="273"/>
        <v>462.04646296341116</v>
      </c>
      <c r="Z1570">
        <f>Table1[[#This Row],[Accel (N)]]+Table1[[#This Row],[RR (N)]]+Table1[[#This Row],[Aero Drag (N)]]</f>
        <v>1038.0130629634114</v>
      </c>
      <c r="AA1570">
        <f>Table1[[#This Row],[Total (N)]]*((E1570/3.6)/1000)</f>
        <v>30.333048395486355</v>
      </c>
      <c r="AB1570">
        <f>Table1[[#This Row],[Power (kW)]]*1000</f>
        <v>30333.048395486356</v>
      </c>
      <c r="AC1570">
        <f>(Table1[[#This Row],[Power (kW)]]*1000)*D1570</f>
        <v>2578309.1136163403</v>
      </c>
      <c r="AD1570" s="25">
        <f t="shared" si="274"/>
        <v>0</v>
      </c>
      <c r="AE1570" s="25">
        <f t="shared" si="275"/>
        <v>30333.048395486356</v>
      </c>
      <c r="AF1570" s="25">
        <f>SUM($AD$8:AD1570)</f>
        <v>1423919.8638928707</v>
      </c>
      <c r="AG1570" s="25">
        <f>SUM($AE$8:AE1570)</f>
        <v>6806941.148255975</v>
      </c>
      <c r="AH1570" s="25"/>
      <c r="AI1570" s="40">
        <f>SUM($AD$1486:AD1570)</f>
        <v>22381.436039871602</v>
      </c>
      <c r="AJ1570" s="40">
        <f>SUM($AE$1486:AE1570)</f>
        <v>991563.7187103139</v>
      </c>
      <c r="AK1570" s="40">
        <f t="shared" si="276"/>
        <v>15667.00522791012</v>
      </c>
    </row>
    <row r="1571" spans="2:37" x14ac:dyDescent="0.3">
      <c r="B1571" s="7" t="s">
        <v>54</v>
      </c>
      <c r="C1571" s="7">
        <v>1563</v>
      </c>
      <c r="D1571" s="7">
        <v>86</v>
      </c>
      <c r="E1571" s="13">
        <v>106.8</v>
      </c>
      <c r="F1571" s="17">
        <f t="shared" si="277"/>
        <v>0.45833333333333293</v>
      </c>
      <c r="G1571" s="17">
        <f t="shared" si="278"/>
        <v>1.6499999999999986</v>
      </c>
      <c r="S1571">
        <f t="shared" si="268"/>
        <v>0</v>
      </c>
      <c r="T1571">
        <f t="shared" si="269"/>
        <v>106.8</v>
      </c>
      <c r="U1571">
        <f t="shared" si="270"/>
        <v>29.666666666666664</v>
      </c>
      <c r="W1571">
        <f t="shared" si="271"/>
        <v>453.7499999999996</v>
      </c>
      <c r="X1571">
        <f t="shared" si="272"/>
        <v>135.9666</v>
      </c>
      <c r="Y1571">
        <f t="shared" si="273"/>
        <v>476.20798765630002</v>
      </c>
      <c r="Z1571">
        <f>Table1[[#This Row],[Accel (N)]]+Table1[[#This Row],[RR (N)]]+Table1[[#This Row],[Aero Drag (N)]]</f>
        <v>1065.9245876562995</v>
      </c>
      <c r="AA1571">
        <f>Table1[[#This Row],[Total (N)]]*((E1571/3.6)/1000)</f>
        <v>31.62242943380355</v>
      </c>
      <c r="AB1571">
        <f>Table1[[#This Row],[Power (kW)]]*1000</f>
        <v>31622.429433803551</v>
      </c>
      <c r="AC1571">
        <f>(Table1[[#This Row],[Power (kW)]]*1000)*D1571</f>
        <v>2719528.9313071053</v>
      </c>
      <c r="AD1571" s="25">
        <f t="shared" si="274"/>
        <v>0</v>
      </c>
      <c r="AE1571" s="25">
        <f t="shared" si="275"/>
        <v>31622.429433803551</v>
      </c>
      <c r="AF1571" s="25">
        <f>SUM($AD$8:AD1571)</f>
        <v>1423919.8638928707</v>
      </c>
      <c r="AG1571" s="25">
        <f>SUM($AE$8:AE1571)</f>
        <v>6838563.577689779</v>
      </c>
      <c r="AH1571" s="25"/>
      <c r="AI1571" s="40">
        <f>SUM($AD$1486:AD1571)</f>
        <v>22381.436039871602</v>
      </c>
      <c r="AJ1571" s="40">
        <f>SUM($AE$1486:AE1571)</f>
        <v>1023186.1481441174</v>
      </c>
      <c r="AK1571" s="40">
        <f t="shared" si="276"/>
        <v>15667.00522791012</v>
      </c>
    </row>
    <row r="1572" spans="2:37" x14ac:dyDescent="0.3">
      <c r="B1572" s="7" t="s">
        <v>54</v>
      </c>
      <c r="C1572" s="7">
        <v>1564</v>
      </c>
      <c r="D1572" s="7">
        <v>87</v>
      </c>
      <c r="E1572" s="13">
        <v>108.5</v>
      </c>
      <c r="F1572" s="17">
        <f t="shared" si="277"/>
        <v>0.47222222222222299</v>
      </c>
      <c r="G1572" s="17">
        <f t="shared" si="278"/>
        <v>1.7000000000000028</v>
      </c>
      <c r="S1572">
        <f t="shared" si="268"/>
        <v>0</v>
      </c>
      <c r="T1572">
        <f t="shared" si="269"/>
        <v>108.5</v>
      </c>
      <c r="U1572">
        <f t="shared" si="270"/>
        <v>30.138888888888889</v>
      </c>
      <c r="W1572">
        <f t="shared" si="271"/>
        <v>467.50000000000074</v>
      </c>
      <c r="X1572">
        <f t="shared" si="272"/>
        <v>135.9666</v>
      </c>
      <c r="Y1572">
        <f t="shared" si="273"/>
        <v>491.48882389699662</v>
      </c>
      <c r="Z1572">
        <f>Table1[[#This Row],[Accel (N)]]+Table1[[#This Row],[RR (N)]]+Table1[[#This Row],[Aero Drag (N)]]</f>
        <v>1094.9554238969974</v>
      </c>
      <c r="AA1572">
        <f>Table1[[#This Row],[Total (N)]]*((E1572/3.6)/1000)</f>
        <v>33.000739859117843</v>
      </c>
      <c r="AB1572">
        <f>Table1[[#This Row],[Power (kW)]]*1000</f>
        <v>33000.739859117843</v>
      </c>
      <c r="AC1572">
        <f>(Table1[[#This Row],[Power (kW)]]*1000)*D1572</f>
        <v>2871064.3677432523</v>
      </c>
      <c r="AD1572" s="25">
        <f t="shared" si="274"/>
        <v>0</v>
      </c>
      <c r="AE1572" s="25">
        <f t="shared" si="275"/>
        <v>33000.739859117843</v>
      </c>
      <c r="AF1572" s="25">
        <f>SUM($AD$8:AD1572)</f>
        <v>1423919.8638928707</v>
      </c>
      <c r="AG1572" s="25">
        <f>SUM($AE$8:AE1572)</f>
        <v>6871564.3175488971</v>
      </c>
      <c r="AH1572" s="25"/>
      <c r="AI1572" s="40">
        <f>SUM($AD$1486:AD1572)</f>
        <v>22381.436039871602</v>
      </c>
      <c r="AJ1572" s="40">
        <f>SUM($AE$1486:AE1572)</f>
        <v>1056186.8880032352</v>
      </c>
      <c r="AK1572" s="40">
        <f t="shared" si="276"/>
        <v>15667.00522791012</v>
      </c>
    </row>
    <row r="1573" spans="2:37" x14ac:dyDescent="0.3">
      <c r="B1573" s="7" t="s">
        <v>54</v>
      </c>
      <c r="C1573" s="7">
        <v>1565</v>
      </c>
      <c r="D1573" s="7">
        <v>88</v>
      </c>
      <c r="E1573" s="13">
        <v>110.2</v>
      </c>
      <c r="F1573" s="17">
        <f t="shared" si="277"/>
        <v>0.47222222222222299</v>
      </c>
      <c r="G1573" s="17">
        <f t="shared" si="278"/>
        <v>1.7000000000000028</v>
      </c>
      <c r="S1573">
        <f t="shared" si="268"/>
        <v>0</v>
      </c>
      <c r="T1573">
        <f t="shared" si="269"/>
        <v>110.2</v>
      </c>
      <c r="U1573">
        <f t="shared" si="270"/>
        <v>30.611111111111111</v>
      </c>
      <c r="W1573">
        <f t="shared" si="271"/>
        <v>467.50000000000074</v>
      </c>
      <c r="X1573">
        <f t="shared" si="272"/>
        <v>135.9666</v>
      </c>
      <c r="Y1573">
        <f t="shared" si="273"/>
        <v>507.0109738544528</v>
      </c>
      <c r="Z1573">
        <f>Table1[[#This Row],[Accel (N)]]+Table1[[#This Row],[RR (N)]]+Table1[[#This Row],[Aero Drag (N)]]</f>
        <v>1110.4775738544536</v>
      </c>
      <c r="AA1573">
        <f>Table1[[#This Row],[Total (N)]]*((E1573/3.6)/1000)</f>
        <v>33.992952399655771</v>
      </c>
      <c r="AB1573">
        <f>Table1[[#This Row],[Power (kW)]]*1000</f>
        <v>33992.952399655769</v>
      </c>
      <c r="AC1573">
        <f>(Table1[[#This Row],[Power (kW)]]*1000)*D1573</f>
        <v>2991379.8111697077</v>
      </c>
      <c r="AD1573" s="25">
        <f t="shared" si="274"/>
        <v>0</v>
      </c>
      <c r="AE1573" s="25">
        <f t="shared" si="275"/>
        <v>33992.952399655769</v>
      </c>
      <c r="AF1573" s="25">
        <f>SUM($AD$8:AD1573)</f>
        <v>1423919.8638928707</v>
      </c>
      <c r="AG1573" s="25">
        <f>SUM($AE$8:AE1573)</f>
        <v>6905557.2699485533</v>
      </c>
      <c r="AH1573" s="25"/>
      <c r="AI1573" s="40">
        <f>SUM($AD$1486:AD1573)</f>
        <v>22381.436039871602</v>
      </c>
      <c r="AJ1573" s="40">
        <f>SUM($AE$1486:AE1573)</f>
        <v>1090179.8404028909</v>
      </c>
      <c r="AK1573" s="40">
        <f t="shared" si="276"/>
        <v>15667.00522791012</v>
      </c>
    </row>
    <row r="1574" spans="2:37" x14ac:dyDescent="0.3">
      <c r="B1574" s="7" t="s">
        <v>54</v>
      </c>
      <c r="C1574" s="7">
        <v>1566</v>
      </c>
      <c r="D1574" s="7">
        <v>89</v>
      </c>
      <c r="E1574" s="13">
        <v>111.9</v>
      </c>
      <c r="F1574" s="17">
        <f t="shared" si="277"/>
        <v>0.4861111111111111</v>
      </c>
      <c r="G1574" s="17">
        <f t="shared" si="278"/>
        <v>1.75</v>
      </c>
      <c r="S1574">
        <f t="shared" si="268"/>
        <v>0</v>
      </c>
      <c r="T1574">
        <f t="shared" si="269"/>
        <v>111.9</v>
      </c>
      <c r="U1574">
        <f t="shared" si="270"/>
        <v>31.083333333333336</v>
      </c>
      <c r="W1574">
        <f t="shared" si="271"/>
        <v>481.25</v>
      </c>
      <c r="X1574">
        <f t="shared" si="272"/>
        <v>135.9666</v>
      </c>
      <c r="Y1574">
        <f t="shared" si="273"/>
        <v>522.77443752866895</v>
      </c>
      <c r="Z1574">
        <f>Table1[[#This Row],[Accel (N)]]+Table1[[#This Row],[RR (N)]]+Table1[[#This Row],[Aero Drag (N)]]</f>
        <v>1139.991037528669</v>
      </c>
      <c r="AA1574">
        <f>Table1[[#This Row],[Total (N)]]*((E1574/3.6)/1000)</f>
        <v>35.434721416516133</v>
      </c>
      <c r="AB1574">
        <f>Table1[[#This Row],[Power (kW)]]*1000</f>
        <v>35434.721416516135</v>
      </c>
      <c r="AC1574">
        <f>(Table1[[#This Row],[Power (kW)]]*1000)*D1574</f>
        <v>3153690.206069936</v>
      </c>
      <c r="AD1574" s="25">
        <f t="shared" si="274"/>
        <v>0</v>
      </c>
      <c r="AE1574" s="25">
        <f t="shared" si="275"/>
        <v>35434.721416516135</v>
      </c>
      <c r="AF1574" s="25">
        <f>SUM($AD$8:AD1574)</f>
        <v>1423919.8638928707</v>
      </c>
      <c r="AG1574" s="25">
        <f>SUM($AE$8:AE1574)</f>
        <v>6940991.9913650695</v>
      </c>
      <c r="AH1574" s="25"/>
      <c r="AI1574" s="40">
        <f>SUM($AD$1486:AD1574)</f>
        <v>22381.436039871602</v>
      </c>
      <c r="AJ1574" s="40">
        <f>SUM($AE$1486:AE1574)</f>
        <v>1125614.5618194072</v>
      </c>
      <c r="AK1574" s="40">
        <f t="shared" si="276"/>
        <v>15667.00522791012</v>
      </c>
    </row>
    <row r="1575" spans="2:37" x14ac:dyDescent="0.3">
      <c r="B1575" s="7" t="s">
        <v>54</v>
      </c>
      <c r="C1575" s="7">
        <v>1567</v>
      </c>
      <c r="D1575" s="7">
        <v>90</v>
      </c>
      <c r="E1575" s="13">
        <v>113.7</v>
      </c>
      <c r="F1575" s="17">
        <f t="shared" si="277"/>
        <v>0.47222222222222104</v>
      </c>
      <c r="G1575" s="17">
        <f t="shared" si="278"/>
        <v>1.6999999999999957</v>
      </c>
      <c r="S1575">
        <f t="shared" si="268"/>
        <v>0</v>
      </c>
      <c r="T1575">
        <f t="shared" si="269"/>
        <v>113.7</v>
      </c>
      <c r="U1575">
        <f t="shared" si="270"/>
        <v>31.583333333333332</v>
      </c>
      <c r="W1575">
        <f t="shared" si="271"/>
        <v>467.49999999999881</v>
      </c>
      <c r="X1575">
        <f t="shared" si="272"/>
        <v>135.9666</v>
      </c>
      <c r="Y1575">
        <f t="shared" si="273"/>
        <v>539.72818737326872</v>
      </c>
      <c r="Z1575">
        <f>Table1[[#This Row],[Accel (N)]]+Table1[[#This Row],[RR (N)]]+Table1[[#This Row],[Aero Drag (N)]]</f>
        <v>1143.1947873732674</v>
      </c>
      <c r="AA1575">
        <f>Table1[[#This Row],[Total (N)]]*((E1575/3.6)/1000)</f>
        <v>36.105902034539028</v>
      </c>
      <c r="AB1575">
        <f>Table1[[#This Row],[Power (kW)]]*1000</f>
        <v>36105.902034539031</v>
      </c>
      <c r="AC1575">
        <f>(Table1[[#This Row],[Power (kW)]]*1000)*D1575</f>
        <v>3249531.1831085128</v>
      </c>
      <c r="AD1575" s="25">
        <f t="shared" si="274"/>
        <v>0</v>
      </c>
      <c r="AE1575" s="25">
        <f t="shared" si="275"/>
        <v>36105.902034539031</v>
      </c>
      <c r="AF1575" s="25">
        <f>SUM($AD$8:AD1575)</f>
        <v>1423919.8638928707</v>
      </c>
      <c r="AG1575" s="25">
        <f>SUM($AE$8:AE1575)</f>
        <v>6977097.8933996083</v>
      </c>
      <c r="AH1575" s="25"/>
      <c r="AI1575" s="40">
        <f>SUM($AD$1486:AD1575)</f>
        <v>22381.436039871602</v>
      </c>
      <c r="AJ1575" s="40">
        <f>SUM($AE$1486:AE1575)</f>
        <v>1161720.4638539462</v>
      </c>
      <c r="AK1575" s="40">
        <f t="shared" si="276"/>
        <v>15667.00522791012</v>
      </c>
    </row>
    <row r="1576" spans="2:37" x14ac:dyDescent="0.3">
      <c r="B1576" s="7" t="s">
        <v>54</v>
      </c>
      <c r="C1576" s="7">
        <v>1568</v>
      </c>
      <c r="D1576" s="7">
        <v>91</v>
      </c>
      <c r="E1576" s="13">
        <v>115.3</v>
      </c>
      <c r="F1576" s="17">
        <f t="shared" si="277"/>
        <v>0.43055555555555475</v>
      </c>
      <c r="G1576" s="17">
        <f t="shared" si="278"/>
        <v>1.5499999999999972</v>
      </c>
      <c r="S1576">
        <f t="shared" si="268"/>
        <v>0</v>
      </c>
      <c r="T1576">
        <f t="shared" si="269"/>
        <v>115.3</v>
      </c>
      <c r="U1576">
        <f t="shared" si="270"/>
        <v>32.027777777777779</v>
      </c>
      <c r="W1576">
        <f t="shared" si="271"/>
        <v>426.2499999999992</v>
      </c>
      <c r="X1576">
        <f t="shared" si="272"/>
        <v>135.9666</v>
      </c>
      <c r="Y1576">
        <f t="shared" si="273"/>
        <v>555.02530602738</v>
      </c>
      <c r="Z1576">
        <f>Table1[[#This Row],[Accel (N)]]+Table1[[#This Row],[RR (N)]]+Table1[[#This Row],[Aero Drag (N)]]</f>
        <v>1117.2419060273792</v>
      </c>
      <c r="AA1576">
        <f>Table1[[#This Row],[Total (N)]]*((E1576/3.6)/1000)</f>
        <v>35.782775490265784</v>
      </c>
      <c r="AB1576">
        <f>Table1[[#This Row],[Power (kW)]]*1000</f>
        <v>35782.775490265783</v>
      </c>
      <c r="AC1576">
        <f>(Table1[[#This Row],[Power (kW)]]*1000)*D1576</f>
        <v>3256232.5696141864</v>
      </c>
      <c r="AD1576" s="25">
        <f t="shared" si="274"/>
        <v>0</v>
      </c>
      <c r="AE1576" s="25">
        <f t="shared" si="275"/>
        <v>35782.775490265783</v>
      </c>
      <c r="AF1576" s="25">
        <f>SUM($AD$8:AD1576)</f>
        <v>1423919.8638928707</v>
      </c>
      <c r="AG1576" s="25">
        <f>SUM($AE$8:AE1576)</f>
        <v>7012880.6688898737</v>
      </c>
      <c r="AH1576" s="25"/>
      <c r="AI1576" s="40">
        <f>SUM($AD$1486:AD1576)</f>
        <v>22381.436039871602</v>
      </c>
      <c r="AJ1576" s="40">
        <f>SUM($AE$1486:AE1576)</f>
        <v>1197503.239344212</v>
      </c>
      <c r="AK1576" s="40">
        <f t="shared" si="276"/>
        <v>15667.00522791012</v>
      </c>
    </row>
    <row r="1577" spans="2:37" x14ac:dyDescent="0.3">
      <c r="B1577" s="7" t="s">
        <v>54</v>
      </c>
      <c r="C1577" s="7">
        <v>1569</v>
      </c>
      <c r="D1577" s="7">
        <v>92</v>
      </c>
      <c r="E1577" s="13">
        <v>116.8</v>
      </c>
      <c r="F1577" s="17">
        <f t="shared" si="277"/>
        <v>0.40277777777777857</v>
      </c>
      <c r="G1577" s="17">
        <f t="shared" si="278"/>
        <v>1.4500000000000028</v>
      </c>
      <c r="S1577">
        <f t="shared" si="268"/>
        <v>0</v>
      </c>
      <c r="T1577">
        <f t="shared" si="269"/>
        <v>116.8</v>
      </c>
      <c r="U1577">
        <f t="shared" si="270"/>
        <v>32.444444444444443</v>
      </c>
      <c r="W1577">
        <f t="shared" si="271"/>
        <v>398.7500000000008</v>
      </c>
      <c r="X1577">
        <f t="shared" si="272"/>
        <v>135.9666</v>
      </c>
      <c r="Y1577">
        <f t="shared" si="273"/>
        <v>569.56049123324442</v>
      </c>
      <c r="Z1577">
        <f>Table1[[#This Row],[Accel (N)]]+Table1[[#This Row],[RR (N)]]+Table1[[#This Row],[Aero Drag (N)]]</f>
        <v>1104.2770912332453</v>
      </c>
      <c r="AA1577">
        <f>Table1[[#This Row],[Total (N)]]*((E1577/3.6)/1000)</f>
        <v>35.827656737789731</v>
      </c>
      <c r="AB1577">
        <f>Table1[[#This Row],[Power (kW)]]*1000</f>
        <v>35827.65673778973</v>
      </c>
      <c r="AC1577">
        <f>(Table1[[#This Row],[Power (kW)]]*1000)*D1577</f>
        <v>3296144.4198766551</v>
      </c>
      <c r="AD1577" s="25">
        <f t="shared" si="274"/>
        <v>0</v>
      </c>
      <c r="AE1577" s="25">
        <f t="shared" si="275"/>
        <v>35827.65673778973</v>
      </c>
      <c r="AF1577" s="25">
        <f>SUM($AD$8:AD1577)</f>
        <v>1423919.8638928707</v>
      </c>
      <c r="AG1577" s="25">
        <f>SUM($AE$8:AE1577)</f>
        <v>7048708.3256276632</v>
      </c>
      <c r="AH1577" s="25"/>
      <c r="AI1577" s="40">
        <f>SUM($AD$1486:AD1577)</f>
        <v>22381.436039871602</v>
      </c>
      <c r="AJ1577" s="40">
        <f>SUM($AE$1486:AE1577)</f>
        <v>1233330.8960820017</v>
      </c>
      <c r="AK1577" s="40">
        <f t="shared" si="276"/>
        <v>15667.00522791012</v>
      </c>
    </row>
    <row r="1578" spans="2:37" x14ac:dyDescent="0.3">
      <c r="B1578" s="7" t="s">
        <v>54</v>
      </c>
      <c r="C1578" s="7">
        <v>1570</v>
      </c>
      <c r="D1578" s="7">
        <v>93</v>
      </c>
      <c r="E1578" s="13">
        <v>118.2</v>
      </c>
      <c r="F1578" s="17">
        <f t="shared" si="277"/>
        <v>0.37500000000000039</v>
      </c>
      <c r="G1578" s="17">
        <f t="shared" si="278"/>
        <v>1.3500000000000014</v>
      </c>
      <c r="S1578">
        <f t="shared" si="268"/>
        <v>0</v>
      </c>
      <c r="T1578">
        <f t="shared" si="269"/>
        <v>118.2</v>
      </c>
      <c r="U1578">
        <f t="shared" si="270"/>
        <v>32.833333333333336</v>
      </c>
      <c r="W1578">
        <f t="shared" si="271"/>
        <v>371.2500000000004</v>
      </c>
      <c r="X1578">
        <f t="shared" si="272"/>
        <v>135.9666</v>
      </c>
      <c r="Y1578">
        <f t="shared" si="273"/>
        <v>583.29616819067508</v>
      </c>
      <c r="Z1578">
        <f>Table1[[#This Row],[Accel (N)]]+Table1[[#This Row],[RR (N)]]+Table1[[#This Row],[Aero Drag (N)]]</f>
        <v>1090.5127681906756</v>
      </c>
      <c r="AA1578">
        <f>Table1[[#This Row],[Total (N)]]*((E1578/3.6)/1000)</f>
        <v>35.805169222260517</v>
      </c>
      <c r="AB1578">
        <f>Table1[[#This Row],[Power (kW)]]*1000</f>
        <v>35805.16922226052</v>
      </c>
      <c r="AC1578">
        <f>(Table1[[#This Row],[Power (kW)]]*1000)*D1578</f>
        <v>3329880.7376702284</v>
      </c>
      <c r="AD1578" s="25">
        <f t="shared" si="274"/>
        <v>0</v>
      </c>
      <c r="AE1578" s="25">
        <f t="shared" si="275"/>
        <v>35805.16922226052</v>
      </c>
      <c r="AF1578" s="25">
        <f>SUM($AD$8:AD1578)</f>
        <v>1423919.8638928707</v>
      </c>
      <c r="AG1578" s="25">
        <f>SUM($AE$8:AE1578)</f>
        <v>7084513.494849924</v>
      </c>
      <c r="AH1578" s="25"/>
      <c r="AI1578" s="40">
        <f>SUM($AD$1486:AD1578)</f>
        <v>22381.436039871602</v>
      </c>
      <c r="AJ1578" s="40">
        <f>SUM($AE$1486:AE1578)</f>
        <v>1269136.0653042623</v>
      </c>
      <c r="AK1578" s="40">
        <f t="shared" si="276"/>
        <v>15667.00522791012</v>
      </c>
    </row>
    <row r="1579" spans="2:37" x14ac:dyDescent="0.3">
      <c r="B1579" s="7" t="s">
        <v>54</v>
      </c>
      <c r="C1579" s="7">
        <v>1571</v>
      </c>
      <c r="D1579" s="7">
        <v>94</v>
      </c>
      <c r="E1579" s="13">
        <v>119.5</v>
      </c>
      <c r="F1579" s="17">
        <f t="shared" si="277"/>
        <v>0.34722222222222221</v>
      </c>
      <c r="G1579" s="17">
        <f t="shared" si="278"/>
        <v>1.25</v>
      </c>
      <c r="S1579">
        <f t="shared" si="268"/>
        <v>0</v>
      </c>
      <c r="T1579">
        <f t="shared" si="269"/>
        <v>119.5</v>
      </c>
      <c r="U1579">
        <f t="shared" si="270"/>
        <v>33.194444444444443</v>
      </c>
      <c r="W1579">
        <f t="shared" si="271"/>
        <v>343.75</v>
      </c>
      <c r="X1579">
        <f t="shared" si="272"/>
        <v>135.9666</v>
      </c>
      <c r="Y1579">
        <f t="shared" si="273"/>
        <v>596.19726708616327</v>
      </c>
      <c r="Z1579">
        <f>Table1[[#This Row],[Accel (N)]]+Table1[[#This Row],[RR (N)]]+Table1[[#This Row],[Aero Drag (N)]]</f>
        <v>1075.9138670861632</v>
      </c>
      <c r="AA1579">
        <f>Table1[[#This Row],[Total (N)]]*((E1579/3.6)/1000)</f>
        <v>35.714363087999025</v>
      </c>
      <c r="AB1579">
        <f>Table1[[#This Row],[Power (kW)]]*1000</f>
        <v>35714.363087999023</v>
      </c>
      <c r="AC1579">
        <f>(Table1[[#This Row],[Power (kW)]]*1000)*D1579</f>
        <v>3357150.1302719084</v>
      </c>
      <c r="AD1579" s="25">
        <f t="shared" si="274"/>
        <v>0</v>
      </c>
      <c r="AE1579" s="25">
        <f t="shared" si="275"/>
        <v>35714.363087999023</v>
      </c>
      <c r="AF1579" s="25">
        <f>SUM($AD$8:AD1579)</f>
        <v>1423919.8638928707</v>
      </c>
      <c r="AG1579" s="25">
        <f>SUM($AE$8:AE1579)</f>
        <v>7120227.8579379227</v>
      </c>
      <c r="AH1579" s="25"/>
      <c r="AI1579" s="40">
        <f>SUM($AD$1486:AD1579)</f>
        <v>22381.436039871602</v>
      </c>
      <c r="AJ1579" s="40">
        <f>SUM($AE$1486:AE1579)</f>
        <v>1304850.4283922613</v>
      </c>
      <c r="AK1579" s="40">
        <f t="shared" si="276"/>
        <v>15667.00522791012</v>
      </c>
    </row>
    <row r="1580" spans="2:37" x14ac:dyDescent="0.3">
      <c r="B1580" s="7" t="s">
        <v>54</v>
      </c>
      <c r="C1580" s="7">
        <v>1572</v>
      </c>
      <c r="D1580" s="7">
        <v>95</v>
      </c>
      <c r="E1580" s="13">
        <v>120.7</v>
      </c>
      <c r="F1580" s="17">
        <f t="shared" si="277"/>
        <v>0.31944444444444403</v>
      </c>
      <c r="G1580" s="17">
        <f t="shared" si="278"/>
        <v>1.1499999999999986</v>
      </c>
      <c r="S1580">
        <f t="shared" si="268"/>
        <v>0</v>
      </c>
      <c r="T1580">
        <f t="shared" si="269"/>
        <v>120.7</v>
      </c>
      <c r="U1580">
        <f t="shared" si="270"/>
        <v>33.527777777777779</v>
      </c>
      <c r="W1580">
        <f t="shared" si="271"/>
        <v>316.2499999999996</v>
      </c>
      <c r="X1580">
        <f t="shared" si="272"/>
        <v>135.9666</v>
      </c>
      <c r="Y1580">
        <f t="shared" si="273"/>
        <v>608.23122309287999</v>
      </c>
      <c r="Z1580">
        <f>Table1[[#This Row],[Accel (N)]]+Table1[[#This Row],[RR (N)]]+Table1[[#This Row],[Aero Drag (N)]]</f>
        <v>1060.4478230928796</v>
      </c>
      <c r="AA1580">
        <f>Table1[[#This Row],[Total (N)]]*((E1580/3.6)/1000)</f>
        <v>35.55445895758627</v>
      </c>
      <c r="AB1580">
        <f>Table1[[#This Row],[Power (kW)]]*1000</f>
        <v>35554.45895758627</v>
      </c>
      <c r="AC1580">
        <f>(Table1[[#This Row],[Power (kW)]]*1000)*D1580</f>
        <v>3377673.6009706957</v>
      </c>
      <c r="AD1580" s="25">
        <f t="shared" si="274"/>
        <v>0</v>
      </c>
      <c r="AE1580" s="25">
        <f t="shared" si="275"/>
        <v>35554.45895758627</v>
      </c>
      <c r="AF1580" s="25">
        <f>SUM($AD$8:AD1580)</f>
        <v>1423919.8638928707</v>
      </c>
      <c r="AG1580" s="25">
        <f>SUM($AE$8:AE1580)</f>
        <v>7155782.3168955091</v>
      </c>
      <c r="AH1580" s="25"/>
      <c r="AI1580" s="40">
        <f>SUM($AD$1486:AD1580)</f>
        <v>22381.436039871602</v>
      </c>
      <c r="AJ1580" s="40">
        <f>SUM($AE$1486:AE1580)</f>
        <v>1340404.8873498475</v>
      </c>
      <c r="AK1580" s="40">
        <f t="shared" si="276"/>
        <v>15667.00522791012</v>
      </c>
    </row>
    <row r="1581" spans="2:37" x14ac:dyDescent="0.3">
      <c r="B1581" s="7" t="s">
        <v>54</v>
      </c>
      <c r="C1581" s="7">
        <v>1573</v>
      </c>
      <c r="D1581" s="7">
        <v>96</v>
      </c>
      <c r="E1581" s="13">
        <v>121.8</v>
      </c>
      <c r="F1581" s="17">
        <f t="shared" si="277"/>
        <v>0.26388888888888767</v>
      </c>
      <c r="G1581" s="17">
        <f t="shared" si="278"/>
        <v>0.94999999999999574</v>
      </c>
      <c r="S1581">
        <f t="shared" si="268"/>
        <v>0</v>
      </c>
      <c r="T1581">
        <f t="shared" si="269"/>
        <v>121.8</v>
      </c>
      <c r="U1581">
        <f t="shared" si="270"/>
        <v>33.833333333333329</v>
      </c>
      <c r="W1581">
        <f t="shared" si="271"/>
        <v>261.24999999999881</v>
      </c>
      <c r="X1581">
        <f t="shared" si="272"/>
        <v>135.9666</v>
      </c>
      <c r="Y1581">
        <f t="shared" si="273"/>
        <v>619.36797637067491</v>
      </c>
      <c r="Z1581">
        <f>Table1[[#This Row],[Accel (N)]]+Table1[[#This Row],[RR (N)]]+Table1[[#This Row],[Aero Drag (N)]]</f>
        <v>1016.5845763706737</v>
      </c>
      <c r="AA1581">
        <f>Table1[[#This Row],[Total (N)]]*((E1581/3.6)/1000)</f>
        <v>34.394444833874452</v>
      </c>
      <c r="AB1581">
        <f>Table1[[#This Row],[Power (kW)]]*1000</f>
        <v>34394.444833874455</v>
      </c>
      <c r="AC1581">
        <f>(Table1[[#This Row],[Power (kW)]]*1000)*D1581</f>
        <v>3301866.7040519477</v>
      </c>
      <c r="AD1581" s="25">
        <f t="shared" si="274"/>
        <v>0</v>
      </c>
      <c r="AE1581" s="25">
        <f t="shared" si="275"/>
        <v>34394.444833874455</v>
      </c>
      <c r="AF1581" s="25">
        <f>SUM($AD$8:AD1581)</f>
        <v>1423919.8638928707</v>
      </c>
      <c r="AG1581" s="25">
        <f>SUM($AE$8:AE1581)</f>
        <v>7190176.7617293838</v>
      </c>
      <c r="AH1581" s="25"/>
      <c r="AI1581" s="40">
        <f>SUM($AD$1486:AD1581)</f>
        <v>22381.436039871602</v>
      </c>
      <c r="AJ1581" s="40">
        <f>SUM($AE$1486:AE1581)</f>
        <v>1374799.3321837219</v>
      </c>
      <c r="AK1581" s="40">
        <f t="shared" si="276"/>
        <v>15667.00522791012</v>
      </c>
    </row>
    <row r="1582" spans="2:37" x14ac:dyDescent="0.3">
      <c r="B1582" s="7" t="s">
        <v>54</v>
      </c>
      <c r="C1582" s="7">
        <v>1574</v>
      </c>
      <c r="D1582" s="7">
        <v>97</v>
      </c>
      <c r="E1582" s="13">
        <v>122.6</v>
      </c>
      <c r="F1582" s="17">
        <f t="shared" si="277"/>
        <v>0.19444444444444522</v>
      </c>
      <c r="G1582" s="17">
        <f t="shared" si="278"/>
        <v>0.70000000000000284</v>
      </c>
      <c r="S1582">
        <f t="shared" si="268"/>
        <v>0</v>
      </c>
      <c r="T1582">
        <f t="shared" si="269"/>
        <v>122.6</v>
      </c>
      <c r="U1582">
        <f t="shared" si="270"/>
        <v>34.05555555555555</v>
      </c>
      <c r="W1582">
        <f t="shared" si="271"/>
        <v>192.50000000000077</v>
      </c>
      <c r="X1582">
        <f t="shared" si="272"/>
        <v>135.9666</v>
      </c>
      <c r="Y1582">
        <f t="shared" si="273"/>
        <v>627.53089296251937</v>
      </c>
      <c r="Z1582">
        <f>Table1[[#This Row],[Accel (N)]]+Table1[[#This Row],[RR (N)]]+Table1[[#This Row],[Aero Drag (N)]]</f>
        <v>955.99749296252014</v>
      </c>
      <c r="AA1582">
        <f>Table1[[#This Row],[Total (N)]]*((E1582/3.6)/1000)</f>
        <v>32.55702573255693</v>
      </c>
      <c r="AB1582">
        <f>Table1[[#This Row],[Power (kW)]]*1000</f>
        <v>32557.025732556929</v>
      </c>
      <c r="AC1582">
        <f>(Table1[[#This Row],[Power (kW)]]*1000)*D1582</f>
        <v>3158031.4960580221</v>
      </c>
      <c r="AD1582" s="25">
        <f t="shared" si="274"/>
        <v>0</v>
      </c>
      <c r="AE1582" s="25">
        <f t="shared" si="275"/>
        <v>32557.025732556929</v>
      </c>
      <c r="AF1582" s="25">
        <f>SUM($AD$8:AD1582)</f>
        <v>1423919.8638928707</v>
      </c>
      <c r="AG1582" s="25">
        <f>SUM($AE$8:AE1582)</f>
        <v>7222733.7874619411</v>
      </c>
      <c r="AH1582" s="25"/>
      <c r="AI1582" s="40">
        <f>SUM($AD$1486:AD1582)</f>
        <v>22381.436039871602</v>
      </c>
      <c r="AJ1582" s="40">
        <f>SUM($AE$1486:AE1582)</f>
        <v>1407356.3579162788</v>
      </c>
      <c r="AK1582" s="40">
        <f t="shared" si="276"/>
        <v>15667.00522791012</v>
      </c>
    </row>
    <row r="1583" spans="2:37" x14ac:dyDescent="0.3">
      <c r="B1583" s="7" t="s">
        <v>54</v>
      </c>
      <c r="C1583" s="7">
        <v>1575</v>
      </c>
      <c r="D1583" s="7">
        <v>98</v>
      </c>
      <c r="E1583" s="13">
        <v>123.2</v>
      </c>
      <c r="F1583" s="17">
        <f t="shared" si="277"/>
        <v>0.1388888888888889</v>
      </c>
      <c r="G1583" s="17">
        <f t="shared" si="278"/>
        <v>0.5</v>
      </c>
      <c r="S1583">
        <f t="shared" si="268"/>
        <v>0</v>
      </c>
      <c r="T1583">
        <f t="shared" si="269"/>
        <v>123.2</v>
      </c>
      <c r="U1583">
        <f t="shared" si="270"/>
        <v>34.222222222222221</v>
      </c>
      <c r="W1583">
        <f t="shared" si="271"/>
        <v>137.5</v>
      </c>
      <c r="X1583">
        <f t="shared" si="272"/>
        <v>135.9666</v>
      </c>
      <c r="Y1583">
        <f t="shared" si="273"/>
        <v>633.68815021991122</v>
      </c>
      <c r="Z1583">
        <f>Table1[[#This Row],[Accel (N)]]+Table1[[#This Row],[RR (N)]]+Table1[[#This Row],[Aero Drag (N)]]</f>
        <v>907.15475021991119</v>
      </c>
      <c r="AA1583">
        <f>Table1[[#This Row],[Total (N)]]*((E1583/3.6)/1000)</f>
        <v>31.044851451970295</v>
      </c>
      <c r="AB1583">
        <f>Table1[[#This Row],[Power (kW)]]*1000</f>
        <v>31044.851451970295</v>
      </c>
      <c r="AC1583">
        <f>(Table1[[#This Row],[Power (kW)]]*1000)*D1583</f>
        <v>3042395.4422930889</v>
      </c>
      <c r="AD1583" s="25">
        <f t="shared" si="274"/>
        <v>0</v>
      </c>
      <c r="AE1583" s="25">
        <f t="shared" si="275"/>
        <v>31044.851451970295</v>
      </c>
      <c r="AF1583" s="25">
        <f>SUM($AD$8:AD1583)</f>
        <v>1423919.8638928707</v>
      </c>
      <c r="AG1583" s="25">
        <f>SUM($AE$8:AE1583)</f>
        <v>7253778.6389139118</v>
      </c>
      <c r="AH1583" s="25"/>
      <c r="AI1583" s="40">
        <f>SUM($AD$1486:AD1583)</f>
        <v>22381.436039871602</v>
      </c>
      <c r="AJ1583" s="40">
        <f>SUM($AE$1486:AE1583)</f>
        <v>1438401.2093682492</v>
      </c>
      <c r="AK1583" s="40">
        <f t="shared" si="276"/>
        <v>15667.00522791012</v>
      </c>
    </row>
    <row r="1584" spans="2:37" x14ac:dyDescent="0.3">
      <c r="B1584" s="7" t="s">
        <v>54</v>
      </c>
      <c r="C1584" s="7">
        <v>1576</v>
      </c>
      <c r="D1584" s="7">
        <v>99</v>
      </c>
      <c r="E1584" s="13">
        <v>123.6</v>
      </c>
      <c r="F1584" s="17">
        <f t="shared" si="277"/>
        <v>6.9444444444444448E-2</v>
      </c>
      <c r="G1584" s="17">
        <f t="shared" si="278"/>
        <v>0.25</v>
      </c>
      <c r="S1584">
        <f t="shared" si="268"/>
        <v>0</v>
      </c>
      <c r="T1584">
        <f t="shared" si="269"/>
        <v>123.6</v>
      </c>
      <c r="U1584">
        <f t="shared" si="270"/>
        <v>34.333333333333329</v>
      </c>
      <c r="W1584">
        <f t="shared" si="271"/>
        <v>68.75</v>
      </c>
      <c r="X1584">
        <f t="shared" si="272"/>
        <v>135.9666</v>
      </c>
      <c r="Y1584">
        <f t="shared" si="273"/>
        <v>637.8096883026999</v>
      </c>
      <c r="Z1584">
        <f>Table1[[#This Row],[Accel (N)]]+Table1[[#This Row],[RR (N)]]+Table1[[#This Row],[Aero Drag (N)]]</f>
        <v>842.52628830269987</v>
      </c>
      <c r="AA1584">
        <f>Table1[[#This Row],[Total (N)]]*((E1584/3.6)/1000)</f>
        <v>28.926735898392689</v>
      </c>
      <c r="AB1584">
        <f>Table1[[#This Row],[Power (kW)]]*1000</f>
        <v>28926.73589839269</v>
      </c>
      <c r="AC1584">
        <f>(Table1[[#This Row],[Power (kW)]]*1000)*D1584</f>
        <v>2863746.8539408762</v>
      </c>
      <c r="AD1584" s="25">
        <f t="shared" si="274"/>
        <v>0</v>
      </c>
      <c r="AE1584" s="25">
        <f t="shared" si="275"/>
        <v>28926.73589839269</v>
      </c>
      <c r="AF1584" s="25">
        <f>SUM($AD$8:AD1584)</f>
        <v>1423919.8638928707</v>
      </c>
      <c r="AG1584" s="25">
        <f>SUM($AE$8:AE1584)</f>
        <v>7282705.374812304</v>
      </c>
      <c r="AH1584" s="25"/>
      <c r="AI1584" s="40">
        <f>SUM($AD$1486:AD1584)</f>
        <v>22381.436039871602</v>
      </c>
      <c r="AJ1584" s="40">
        <f>SUM($AE$1486:AE1584)</f>
        <v>1467327.9452666419</v>
      </c>
      <c r="AK1584" s="40">
        <f t="shared" si="276"/>
        <v>15667.00522791012</v>
      </c>
    </row>
    <row r="1585" spans="2:37" x14ac:dyDescent="0.3">
      <c r="B1585" s="7" t="s">
        <v>54</v>
      </c>
      <c r="C1585" s="7">
        <v>1577</v>
      </c>
      <c r="D1585" s="7">
        <v>100</v>
      </c>
      <c r="E1585" s="13">
        <v>123.7</v>
      </c>
      <c r="F1585" s="17">
        <f t="shared" si="277"/>
        <v>0</v>
      </c>
      <c r="G1585" s="17">
        <f t="shared" si="278"/>
        <v>0</v>
      </c>
      <c r="S1585">
        <f t="shared" si="268"/>
        <v>0</v>
      </c>
      <c r="T1585">
        <f t="shared" si="269"/>
        <v>123.7</v>
      </c>
      <c r="U1585">
        <f t="shared" si="270"/>
        <v>34.361111111111114</v>
      </c>
      <c r="W1585">
        <f t="shared" si="271"/>
        <v>0</v>
      </c>
      <c r="X1585">
        <f t="shared" si="272"/>
        <v>135.9666</v>
      </c>
      <c r="Y1585">
        <f t="shared" si="273"/>
        <v>638.84216031229676</v>
      </c>
      <c r="Z1585">
        <f>Table1[[#This Row],[Accel (N)]]+Table1[[#This Row],[RR (N)]]+Table1[[#This Row],[Aero Drag (N)]]</f>
        <v>774.80876031229673</v>
      </c>
      <c r="AA1585">
        <f>Table1[[#This Row],[Total (N)]]*((E1585/3.6)/1000)</f>
        <v>26.623289902953086</v>
      </c>
      <c r="AB1585">
        <f>Table1[[#This Row],[Power (kW)]]*1000</f>
        <v>26623.289902953085</v>
      </c>
      <c r="AC1585">
        <f>(Table1[[#This Row],[Power (kW)]]*1000)*D1585</f>
        <v>2662328.9902953086</v>
      </c>
      <c r="AD1585" s="25">
        <f t="shared" si="274"/>
        <v>0</v>
      </c>
      <c r="AE1585" s="25">
        <f t="shared" si="275"/>
        <v>26623.289902953085</v>
      </c>
      <c r="AF1585" s="25">
        <f>SUM($AD$8:AD1585)</f>
        <v>1423919.8638928707</v>
      </c>
      <c r="AG1585" s="25">
        <f>SUM($AE$8:AE1585)</f>
        <v>7309328.6647152575</v>
      </c>
      <c r="AH1585" s="25"/>
      <c r="AI1585" s="40">
        <f>SUM($AD$1486:AD1585)</f>
        <v>22381.436039871602</v>
      </c>
      <c r="AJ1585" s="40">
        <f>SUM($AE$1486:AE1585)</f>
        <v>1493951.2351695951</v>
      </c>
      <c r="AK1585" s="40">
        <f t="shared" si="276"/>
        <v>15667.00522791012</v>
      </c>
    </row>
    <row r="1586" spans="2:37" x14ac:dyDescent="0.3">
      <c r="B1586" s="7" t="s">
        <v>54</v>
      </c>
      <c r="C1586" s="7">
        <v>1578</v>
      </c>
      <c r="D1586" s="7">
        <v>101</v>
      </c>
      <c r="E1586" s="13">
        <v>123.6</v>
      </c>
      <c r="F1586" s="17">
        <f t="shared" si="277"/>
        <v>-5.5555555555556344E-2</v>
      </c>
      <c r="G1586" s="17">
        <f t="shared" si="278"/>
        <v>-0.20000000000000284</v>
      </c>
      <c r="S1586">
        <f t="shared" si="268"/>
        <v>0</v>
      </c>
      <c r="T1586">
        <f t="shared" si="269"/>
        <v>123.6</v>
      </c>
      <c r="U1586">
        <f t="shared" si="270"/>
        <v>34.333333333333329</v>
      </c>
      <c r="W1586">
        <f t="shared" si="271"/>
        <v>-55.000000000000782</v>
      </c>
      <c r="X1586">
        <f t="shared" si="272"/>
        <v>135.9666</v>
      </c>
      <c r="Y1586">
        <f t="shared" si="273"/>
        <v>637.8096883026999</v>
      </c>
      <c r="Z1586">
        <f>Table1[[#This Row],[Accel (N)]]+Table1[[#This Row],[RR (N)]]+Table1[[#This Row],[Aero Drag (N)]]</f>
        <v>718.77628830269907</v>
      </c>
      <c r="AA1586">
        <f>Table1[[#This Row],[Total (N)]]*((E1586/3.6)/1000)</f>
        <v>24.677985898392663</v>
      </c>
      <c r="AB1586">
        <f>Table1[[#This Row],[Power (kW)]]*1000</f>
        <v>24677.985898392664</v>
      </c>
      <c r="AC1586">
        <f>(Table1[[#This Row],[Power (kW)]]*1000)*D1586</f>
        <v>2492476.5757376589</v>
      </c>
      <c r="AD1586" s="25">
        <f t="shared" si="274"/>
        <v>0</v>
      </c>
      <c r="AE1586" s="25">
        <f t="shared" si="275"/>
        <v>24677.985898392664</v>
      </c>
      <c r="AF1586" s="25">
        <f>SUM($AD$8:AD1586)</f>
        <v>1423919.8638928707</v>
      </c>
      <c r="AG1586" s="25">
        <f>SUM($AE$8:AE1586)</f>
        <v>7334006.6506136497</v>
      </c>
      <c r="AH1586" s="25"/>
      <c r="AI1586" s="40">
        <f>SUM($AD$1486:AD1586)</f>
        <v>22381.436039871602</v>
      </c>
      <c r="AJ1586" s="40">
        <f>SUM($AE$1486:AE1586)</f>
        <v>1518629.2210679878</v>
      </c>
      <c r="AK1586" s="40">
        <f t="shared" si="276"/>
        <v>15667.00522791012</v>
      </c>
    </row>
    <row r="1587" spans="2:37" x14ac:dyDescent="0.3">
      <c r="B1587" s="7" t="s">
        <v>54</v>
      </c>
      <c r="C1587" s="7">
        <v>1579</v>
      </c>
      <c r="D1587" s="7">
        <v>102</v>
      </c>
      <c r="E1587" s="13">
        <v>123.3</v>
      </c>
      <c r="F1587" s="17">
        <f t="shared" si="277"/>
        <v>-8.3333333333332538E-2</v>
      </c>
      <c r="G1587" s="17">
        <f t="shared" si="278"/>
        <v>-0.29999999999999716</v>
      </c>
      <c r="S1587">
        <f t="shared" si="268"/>
        <v>0</v>
      </c>
      <c r="T1587">
        <f t="shared" si="269"/>
        <v>123.3</v>
      </c>
      <c r="U1587">
        <f t="shared" si="270"/>
        <v>34.25</v>
      </c>
      <c r="W1587">
        <f t="shared" si="271"/>
        <v>-82.499999999999218</v>
      </c>
      <c r="X1587">
        <f t="shared" si="272"/>
        <v>135.9666</v>
      </c>
      <c r="Y1587">
        <f t="shared" si="273"/>
        <v>634.71728224726883</v>
      </c>
      <c r="Z1587">
        <f>Table1[[#This Row],[Accel (N)]]+Table1[[#This Row],[RR (N)]]+Table1[[#This Row],[Aero Drag (N)]]</f>
        <v>688.18388224726959</v>
      </c>
      <c r="AA1587">
        <f>Table1[[#This Row],[Total (N)]]*((E1587/3.6)/1000)</f>
        <v>23.570297966968987</v>
      </c>
      <c r="AB1587">
        <f>Table1[[#This Row],[Power (kW)]]*1000</f>
        <v>23570.297966968988</v>
      </c>
      <c r="AC1587">
        <f>(Table1[[#This Row],[Power (kW)]]*1000)*D1587</f>
        <v>2404170.3926308369</v>
      </c>
      <c r="AD1587" s="25">
        <f t="shared" si="274"/>
        <v>0</v>
      </c>
      <c r="AE1587" s="25">
        <f t="shared" si="275"/>
        <v>23570.297966968988</v>
      </c>
      <c r="AF1587" s="25">
        <f>SUM($AD$8:AD1587)</f>
        <v>1423919.8638928707</v>
      </c>
      <c r="AG1587" s="25">
        <f>SUM($AE$8:AE1587)</f>
        <v>7357576.9485806189</v>
      </c>
      <c r="AH1587" s="25"/>
      <c r="AI1587" s="40">
        <f>SUM($AD$1486:AD1587)</f>
        <v>22381.436039871602</v>
      </c>
      <c r="AJ1587" s="40">
        <f>SUM($AE$1486:AE1587)</f>
        <v>1542199.5190349568</v>
      </c>
      <c r="AK1587" s="40">
        <f t="shared" si="276"/>
        <v>15667.00522791012</v>
      </c>
    </row>
    <row r="1588" spans="2:37" x14ac:dyDescent="0.3">
      <c r="B1588" s="7" t="s">
        <v>54</v>
      </c>
      <c r="C1588" s="7">
        <v>1580</v>
      </c>
      <c r="D1588" s="7">
        <v>103</v>
      </c>
      <c r="E1588" s="13">
        <v>123</v>
      </c>
      <c r="F1588" s="17">
        <f t="shared" si="277"/>
        <v>-0.11111111111111072</v>
      </c>
      <c r="G1588" s="17">
        <f t="shared" si="278"/>
        <v>-0.39999999999999858</v>
      </c>
      <c r="S1588">
        <f t="shared" si="268"/>
        <v>0</v>
      </c>
      <c r="T1588">
        <f t="shared" si="269"/>
        <v>123</v>
      </c>
      <c r="U1588">
        <f t="shared" si="270"/>
        <v>34.166666666666664</v>
      </c>
      <c r="W1588">
        <f t="shared" si="271"/>
        <v>-109.9999999999996</v>
      </c>
      <c r="X1588">
        <f t="shared" si="272"/>
        <v>135.9666</v>
      </c>
      <c r="Y1588">
        <f t="shared" si="273"/>
        <v>631.63239115187491</v>
      </c>
      <c r="Z1588">
        <f>Table1[[#This Row],[Accel (N)]]+Table1[[#This Row],[RR (N)]]+Table1[[#This Row],[Aero Drag (N)]]</f>
        <v>657.59899115187534</v>
      </c>
      <c r="AA1588">
        <f>Table1[[#This Row],[Total (N)]]*((E1588/3.6)/1000)</f>
        <v>22.467965531022408</v>
      </c>
      <c r="AB1588">
        <f>Table1[[#This Row],[Power (kW)]]*1000</f>
        <v>22467.965531022408</v>
      </c>
      <c r="AC1588">
        <f>(Table1[[#This Row],[Power (kW)]]*1000)*D1588</f>
        <v>2314200.4496953082</v>
      </c>
      <c r="AD1588" s="25">
        <f t="shared" si="274"/>
        <v>0</v>
      </c>
      <c r="AE1588" s="25">
        <f t="shared" si="275"/>
        <v>22467.965531022408</v>
      </c>
      <c r="AF1588" s="25">
        <f>SUM($AD$8:AD1588)</f>
        <v>1423919.8638928707</v>
      </c>
      <c r="AG1588" s="25">
        <f>SUM($AE$8:AE1588)</f>
        <v>7380044.9141116412</v>
      </c>
      <c r="AH1588" s="25"/>
      <c r="AI1588" s="40">
        <f>SUM($AD$1486:AD1588)</f>
        <v>22381.436039871602</v>
      </c>
      <c r="AJ1588" s="40">
        <f>SUM($AE$1486:AE1588)</f>
        <v>1564667.4845659793</v>
      </c>
      <c r="AK1588" s="40">
        <f t="shared" si="276"/>
        <v>15667.00522791012</v>
      </c>
    </row>
    <row r="1589" spans="2:37" x14ac:dyDescent="0.3">
      <c r="B1589" s="7" t="s">
        <v>54</v>
      </c>
      <c r="C1589" s="7">
        <v>1581</v>
      </c>
      <c r="D1589" s="7">
        <v>104</v>
      </c>
      <c r="E1589" s="13">
        <v>122.5</v>
      </c>
      <c r="F1589" s="17">
        <f t="shared" si="277"/>
        <v>-0.12500000000000078</v>
      </c>
      <c r="G1589" s="17">
        <f t="shared" si="278"/>
        <v>-0.45000000000000284</v>
      </c>
      <c r="S1589">
        <f t="shared" si="268"/>
        <v>0</v>
      </c>
      <c r="T1589">
        <f t="shared" si="269"/>
        <v>122.5</v>
      </c>
      <c r="U1589">
        <f t="shared" si="270"/>
        <v>34.027777777777779</v>
      </c>
      <c r="W1589">
        <f t="shared" si="271"/>
        <v>-123.75000000000077</v>
      </c>
      <c r="X1589">
        <f t="shared" si="272"/>
        <v>135.9666</v>
      </c>
      <c r="Y1589">
        <f t="shared" si="273"/>
        <v>626.50760590408004</v>
      </c>
      <c r="Z1589">
        <f>Table1[[#This Row],[Accel (N)]]+Table1[[#This Row],[RR (N)]]+Table1[[#This Row],[Aero Drag (N)]]</f>
        <v>638.72420590407933</v>
      </c>
      <c r="AA1589">
        <f>Table1[[#This Row],[Total (N)]]*((E1589/3.6)/1000)</f>
        <v>21.734365339791591</v>
      </c>
      <c r="AB1589">
        <f>Table1[[#This Row],[Power (kW)]]*1000</f>
        <v>21734.365339791591</v>
      </c>
      <c r="AC1589">
        <f>(Table1[[#This Row],[Power (kW)]]*1000)*D1589</f>
        <v>2260373.9953383254</v>
      </c>
      <c r="AD1589" s="25">
        <f t="shared" si="274"/>
        <v>0</v>
      </c>
      <c r="AE1589" s="25">
        <f t="shared" si="275"/>
        <v>21734.365339791591</v>
      </c>
      <c r="AF1589" s="25">
        <f>SUM($AD$8:AD1589)</f>
        <v>1423919.8638928707</v>
      </c>
      <c r="AG1589" s="25">
        <f>SUM($AE$8:AE1589)</f>
        <v>7401779.2794514326</v>
      </c>
      <c r="AH1589" s="25"/>
      <c r="AI1589" s="40">
        <f>SUM($AD$1486:AD1589)</f>
        <v>22381.436039871602</v>
      </c>
      <c r="AJ1589" s="40">
        <f>SUM($AE$1486:AE1589)</f>
        <v>1586401.849905771</v>
      </c>
      <c r="AK1589" s="40">
        <f t="shared" si="276"/>
        <v>15667.00522791012</v>
      </c>
    </row>
    <row r="1590" spans="2:37" x14ac:dyDescent="0.3">
      <c r="B1590" s="7" t="s">
        <v>54</v>
      </c>
      <c r="C1590" s="7">
        <v>1582</v>
      </c>
      <c r="D1590" s="7">
        <v>105</v>
      </c>
      <c r="E1590" s="13">
        <v>122.1</v>
      </c>
      <c r="F1590" s="17">
        <f t="shared" si="277"/>
        <v>-0.1388888888888889</v>
      </c>
      <c r="G1590" s="17">
        <f t="shared" si="278"/>
        <v>-0.5</v>
      </c>
      <c r="S1590">
        <f t="shared" si="268"/>
        <v>0</v>
      </c>
      <c r="T1590">
        <f t="shared" si="269"/>
        <v>122.1</v>
      </c>
      <c r="U1590">
        <f t="shared" si="270"/>
        <v>33.916666666666664</v>
      </c>
      <c r="W1590">
        <f t="shared" si="271"/>
        <v>-137.5</v>
      </c>
      <c r="X1590">
        <f t="shared" si="272"/>
        <v>135.9666</v>
      </c>
      <c r="Y1590">
        <f t="shared" si="273"/>
        <v>622.42280762591872</v>
      </c>
      <c r="Z1590">
        <f>Table1[[#This Row],[Accel (N)]]+Table1[[#This Row],[RR (N)]]+Table1[[#This Row],[Aero Drag (N)]]</f>
        <v>620.88940762591869</v>
      </c>
      <c r="AA1590">
        <f>Table1[[#This Row],[Total (N)]]*((E1590/3.6)/1000)</f>
        <v>21.058499075312408</v>
      </c>
      <c r="AB1590">
        <f>Table1[[#This Row],[Power (kW)]]*1000</f>
        <v>21058.499075312408</v>
      </c>
      <c r="AC1590">
        <f>(Table1[[#This Row],[Power (kW)]]*1000)*D1590</f>
        <v>2211142.4029078027</v>
      </c>
      <c r="AD1590" s="25">
        <f t="shared" si="274"/>
        <v>0</v>
      </c>
      <c r="AE1590" s="25">
        <f t="shared" si="275"/>
        <v>21058.499075312408</v>
      </c>
      <c r="AF1590" s="25">
        <f>SUM($AD$8:AD1590)</f>
        <v>1423919.8638928707</v>
      </c>
      <c r="AG1590" s="25">
        <f>SUM($AE$8:AE1590)</f>
        <v>7422837.7785267448</v>
      </c>
      <c r="AH1590" s="25"/>
      <c r="AI1590" s="40">
        <f>SUM($AD$1486:AD1590)</f>
        <v>22381.436039871602</v>
      </c>
      <c r="AJ1590" s="40">
        <f>SUM($AE$1486:AE1590)</f>
        <v>1607460.3489810834</v>
      </c>
      <c r="AK1590" s="40">
        <f t="shared" si="276"/>
        <v>15667.00522791012</v>
      </c>
    </row>
    <row r="1591" spans="2:37" x14ac:dyDescent="0.3">
      <c r="B1591" s="7" t="s">
        <v>54</v>
      </c>
      <c r="C1591" s="7">
        <v>1583</v>
      </c>
      <c r="D1591" s="7">
        <v>106</v>
      </c>
      <c r="E1591" s="13">
        <v>121.5</v>
      </c>
      <c r="F1591" s="17">
        <f t="shared" si="277"/>
        <v>-0.18055555555555516</v>
      </c>
      <c r="G1591" s="17">
        <f t="shared" si="278"/>
        <v>-0.64999999999999858</v>
      </c>
      <c r="S1591">
        <f t="shared" si="268"/>
        <v>0</v>
      </c>
      <c r="T1591">
        <f t="shared" si="269"/>
        <v>121.5</v>
      </c>
      <c r="U1591">
        <f t="shared" si="270"/>
        <v>33.75</v>
      </c>
      <c r="W1591">
        <f t="shared" si="271"/>
        <v>-178.7499999999996</v>
      </c>
      <c r="X1591">
        <f t="shared" si="272"/>
        <v>135.9666</v>
      </c>
      <c r="Y1591">
        <f t="shared" si="273"/>
        <v>616.32066007546882</v>
      </c>
      <c r="Z1591">
        <f>Table1[[#This Row],[Accel (N)]]+Table1[[#This Row],[RR (N)]]+Table1[[#This Row],[Aero Drag (N)]]</f>
        <v>573.53726007546925</v>
      </c>
      <c r="AA1591">
        <f>Table1[[#This Row],[Total (N)]]*((E1591/3.6)/1000)</f>
        <v>19.356882527547089</v>
      </c>
      <c r="AB1591">
        <f>Table1[[#This Row],[Power (kW)]]*1000</f>
        <v>19356.882527547088</v>
      </c>
      <c r="AC1591">
        <f>(Table1[[#This Row],[Power (kW)]]*1000)*D1591</f>
        <v>2051829.5479199914</v>
      </c>
      <c r="AD1591" s="25">
        <f t="shared" si="274"/>
        <v>0</v>
      </c>
      <c r="AE1591" s="25">
        <f t="shared" si="275"/>
        <v>19356.882527547088</v>
      </c>
      <c r="AF1591" s="25">
        <f>SUM($AD$8:AD1591)</f>
        <v>1423919.8638928707</v>
      </c>
      <c r="AG1591" s="25">
        <f>SUM($AE$8:AE1591)</f>
        <v>7442194.6610542918</v>
      </c>
      <c r="AH1591" s="25"/>
      <c r="AI1591" s="40">
        <f>SUM($AD$1486:AD1591)</f>
        <v>22381.436039871602</v>
      </c>
      <c r="AJ1591" s="40">
        <f>SUM($AE$1486:AE1591)</f>
        <v>1626817.2315086306</v>
      </c>
      <c r="AK1591" s="40">
        <f t="shared" si="276"/>
        <v>15667.00522791012</v>
      </c>
    </row>
    <row r="1592" spans="2:37" x14ac:dyDescent="0.3">
      <c r="B1592" s="7" t="s">
        <v>54</v>
      </c>
      <c r="C1592" s="7">
        <v>1584</v>
      </c>
      <c r="D1592" s="7">
        <v>107</v>
      </c>
      <c r="E1592" s="13">
        <v>120.8</v>
      </c>
      <c r="F1592" s="17">
        <f t="shared" si="277"/>
        <v>-0.20833333333333331</v>
      </c>
      <c r="G1592" s="17">
        <f t="shared" si="278"/>
        <v>-0.75</v>
      </c>
      <c r="S1592">
        <f t="shared" si="268"/>
        <v>0</v>
      </c>
      <c r="T1592">
        <f t="shared" si="269"/>
        <v>120.8</v>
      </c>
      <c r="U1592">
        <f t="shared" si="270"/>
        <v>33.555555555555557</v>
      </c>
      <c r="W1592">
        <f t="shared" si="271"/>
        <v>-206.24999999999997</v>
      </c>
      <c r="X1592">
        <f t="shared" si="272"/>
        <v>135.9666</v>
      </c>
      <c r="Y1592">
        <f t="shared" si="273"/>
        <v>609.23948023124467</v>
      </c>
      <c r="Z1592">
        <f>Table1[[#This Row],[Accel (N)]]+Table1[[#This Row],[RR (N)]]+Table1[[#This Row],[Aero Drag (N)]]</f>
        <v>538.95608023124464</v>
      </c>
      <c r="AA1592">
        <f>Table1[[#This Row],[Total (N)]]*((E1592/3.6)/1000)</f>
        <v>18.084970692203985</v>
      </c>
      <c r="AB1592">
        <f>Table1[[#This Row],[Power (kW)]]*1000</f>
        <v>18084.970692203984</v>
      </c>
      <c r="AC1592">
        <f>(Table1[[#This Row],[Power (kW)]]*1000)*D1592</f>
        <v>1935091.8640658264</v>
      </c>
      <c r="AD1592" s="25">
        <f t="shared" si="274"/>
        <v>0</v>
      </c>
      <c r="AE1592" s="25">
        <f t="shared" si="275"/>
        <v>18084.970692203984</v>
      </c>
      <c r="AF1592" s="25">
        <f>SUM($AD$8:AD1592)</f>
        <v>1423919.8638928707</v>
      </c>
      <c r="AG1592" s="25">
        <f>SUM($AE$8:AE1592)</f>
        <v>7460279.6317464961</v>
      </c>
      <c r="AH1592" s="25"/>
      <c r="AI1592" s="40">
        <f>SUM($AD$1486:AD1592)</f>
        <v>22381.436039871602</v>
      </c>
      <c r="AJ1592" s="40">
        <f>SUM($AE$1486:AE1592)</f>
        <v>1644902.2022008346</v>
      </c>
      <c r="AK1592" s="40">
        <f t="shared" si="276"/>
        <v>15667.00522791012</v>
      </c>
    </row>
    <row r="1593" spans="2:37" x14ac:dyDescent="0.3">
      <c r="B1593" s="7" t="s">
        <v>54</v>
      </c>
      <c r="C1593" s="7">
        <v>1585</v>
      </c>
      <c r="D1593" s="7">
        <v>108</v>
      </c>
      <c r="E1593" s="13">
        <v>120</v>
      </c>
      <c r="F1593" s="17">
        <f t="shared" si="277"/>
        <v>-0.23611111111111149</v>
      </c>
      <c r="G1593" s="17">
        <f t="shared" si="278"/>
        <v>-0.85000000000000142</v>
      </c>
      <c r="S1593">
        <f t="shared" si="268"/>
        <v>0</v>
      </c>
      <c r="T1593">
        <f t="shared" si="269"/>
        <v>120</v>
      </c>
      <c r="U1593">
        <f t="shared" si="270"/>
        <v>33.333333333333336</v>
      </c>
      <c r="W1593">
        <f t="shared" si="271"/>
        <v>-233.75000000000037</v>
      </c>
      <c r="X1593">
        <f t="shared" si="272"/>
        <v>135.9666</v>
      </c>
      <c r="Y1593">
        <f t="shared" si="273"/>
        <v>601.19680300000016</v>
      </c>
      <c r="Z1593">
        <f>Table1[[#This Row],[Accel (N)]]+Table1[[#This Row],[RR (N)]]+Table1[[#This Row],[Aero Drag (N)]]</f>
        <v>503.41340299999979</v>
      </c>
      <c r="AA1593">
        <f>Table1[[#This Row],[Total (N)]]*((E1593/3.6)/1000)</f>
        <v>16.78044676666666</v>
      </c>
      <c r="AB1593">
        <f>Table1[[#This Row],[Power (kW)]]*1000</f>
        <v>16780.446766666661</v>
      </c>
      <c r="AC1593">
        <f>(Table1[[#This Row],[Power (kW)]]*1000)*D1593</f>
        <v>1812288.2507999993</v>
      </c>
      <c r="AD1593" s="25">
        <f t="shared" si="274"/>
        <v>0</v>
      </c>
      <c r="AE1593" s="25">
        <f t="shared" si="275"/>
        <v>16780.446766666661</v>
      </c>
      <c r="AF1593" s="25">
        <f>SUM($AD$8:AD1593)</f>
        <v>1423919.8638928707</v>
      </c>
      <c r="AG1593" s="25">
        <f>SUM($AE$8:AE1593)</f>
        <v>7477060.0785131631</v>
      </c>
      <c r="AH1593" s="25"/>
      <c r="AI1593" s="40">
        <f>SUM($AD$1486:AD1593)</f>
        <v>22381.436039871602</v>
      </c>
      <c r="AJ1593" s="40">
        <f>SUM($AE$1486:AE1593)</f>
        <v>1661682.6489675012</v>
      </c>
      <c r="AK1593" s="40">
        <f t="shared" si="276"/>
        <v>15667.00522791012</v>
      </c>
    </row>
    <row r="1594" spans="2:37" x14ac:dyDescent="0.3">
      <c r="B1594" s="7" t="s">
        <v>54</v>
      </c>
      <c r="C1594" s="7">
        <v>1586</v>
      </c>
      <c r="D1594" s="7">
        <v>109</v>
      </c>
      <c r="E1594" s="13">
        <v>119.1</v>
      </c>
      <c r="F1594" s="17">
        <f t="shared" si="277"/>
        <v>-0.26388888888888967</v>
      </c>
      <c r="G1594" s="17">
        <f t="shared" si="278"/>
        <v>-0.95000000000000284</v>
      </c>
      <c r="S1594">
        <f t="shared" si="268"/>
        <v>0</v>
      </c>
      <c r="T1594">
        <f t="shared" si="269"/>
        <v>119.1</v>
      </c>
      <c r="U1594">
        <f t="shared" si="270"/>
        <v>33.083333333333329</v>
      </c>
      <c r="W1594">
        <f t="shared" si="271"/>
        <v>-261.2500000000008</v>
      </c>
      <c r="X1594">
        <f t="shared" si="272"/>
        <v>135.9666</v>
      </c>
      <c r="Y1594">
        <f t="shared" si="273"/>
        <v>592.21266827516865</v>
      </c>
      <c r="Z1594">
        <f>Table1[[#This Row],[Accel (N)]]+Table1[[#This Row],[RR (N)]]+Table1[[#This Row],[Aero Drag (N)]]</f>
        <v>466.92926827516783</v>
      </c>
      <c r="AA1594">
        <f>Table1[[#This Row],[Total (N)]]*((E1594/3.6)/1000)</f>
        <v>15.447576625436799</v>
      </c>
      <c r="AB1594">
        <f>Table1[[#This Row],[Power (kW)]]*1000</f>
        <v>15447.576625436799</v>
      </c>
      <c r="AC1594">
        <f>(Table1[[#This Row],[Power (kW)]]*1000)*D1594</f>
        <v>1683785.852172611</v>
      </c>
      <c r="AD1594" s="25">
        <f t="shared" si="274"/>
        <v>0</v>
      </c>
      <c r="AE1594" s="25">
        <f t="shared" si="275"/>
        <v>15447.576625436799</v>
      </c>
      <c r="AF1594" s="25">
        <f>SUM($AD$8:AD1594)</f>
        <v>1423919.8638928707</v>
      </c>
      <c r="AG1594" s="25">
        <f>SUM($AE$8:AE1594)</f>
        <v>7492507.6551385997</v>
      </c>
      <c r="AH1594" s="25"/>
      <c r="AI1594" s="40">
        <f>SUM($AD$1486:AD1594)</f>
        <v>22381.436039871602</v>
      </c>
      <c r="AJ1594" s="40">
        <f>SUM($AE$1486:AE1594)</f>
        <v>1677130.225592938</v>
      </c>
      <c r="AK1594" s="40">
        <f t="shared" si="276"/>
        <v>15667.00522791012</v>
      </c>
    </row>
    <row r="1595" spans="2:37" x14ac:dyDescent="0.3">
      <c r="B1595" s="7" t="s">
        <v>54</v>
      </c>
      <c r="C1595" s="7">
        <v>1587</v>
      </c>
      <c r="D1595" s="7">
        <v>110</v>
      </c>
      <c r="E1595" s="13">
        <v>118.1</v>
      </c>
      <c r="F1595" s="17">
        <f t="shared" si="277"/>
        <v>-0.27777777777777779</v>
      </c>
      <c r="G1595" s="17">
        <f t="shared" si="278"/>
        <v>-1</v>
      </c>
      <c r="S1595">
        <f t="shared" si="268"/>
        <v>0</v>
      </c>
      <c r="T1595">
        <f t="shared" si="269"/>
        <v>118.1</v>
      </c>
      <c r="U1595">
        <f t="shared" si="270"/>
        <v>32.80555555555555</v>
      </c>
      <c r="W1595">
        <f t="shared" si="271"/>
        <v>-275</v>
      </c>
      <c r="X1595">
        <f t="shared" si="272"/>
        <v>135.9666</v>
      </c>
      <c r="Y1595">
        <f t="shared" si="273"/>
        <v>582.3096209368631</v>
      </c>
      <c r="Z1595">
        <f>Table1[[#This Row],[Accel (N)]]+Table1[[#This Row],[RR (N)]]+Table1[[#This Row],[Aero Drag (N)]]</f>
        <v>443.27622093686307</v>
      </c>
      <c r="AA1595">
        <f>Table1[[#This Row],[Total (N)]]*((E1595/3.6)/1000)</f>
        <v>14.541922692400979</v>
      </c>
      <c r="AB1595">
        <f>Table1[[#This Row],[Power (kW)]]*1000</f>
        <v>14541.922692400978</v>
      </c>
      <c r="AC1595">
        <f>(Table1[[#This Row],[Power (kW)]]*1000)*D1595</f>
        <v>1599611.4961641077</v>
      </c>
      <c r="AD1595" s="25">
        <f t="shared" si="274"/>
        <v>0</v>
      </c>
      <c r="AE1595" s="25">
        <f t="shared" si="275"/>
        <v>14541.922692400978</v>
      </c>
      <c r="AF1595" s="25">
        <f>SUM($AD$8:AD1595)</f>
        <v>1423919.8638928707</v>
      </c>
      <c r="AG1595" s="25">
        <f>SUM($AE$8:AE1595)</f>
        <v>7507049.577831001</v>
      </c>
      <c r="AH1595" s="25"/>
      <c r="AI1595" s="40">
        <f>SUM($AD$1486:AD1595)</f>
        <v>22381.436039871602</v>
      </c>
      <c r="AJ1595" s="40">
        <f>SUM($AE$1486:AE1595)</f>
        <v>1691672.1482853389</v>
      </c>
      <c r="AK1595" s="40">
        <f t="shared" si="276"/>
        <v>15667.00522791012</v>
      </c>
    </row>
    <row r="1596" spans="2:37" x14ac:dyDescent="0.3">
      <c r="B1596" s="7" t="s">
        <v>54</v>
      </c>
      <c r="C1596" s="7">
        <v>1588</v>
      </c>
      <c r="D1596" s="7">
        <v>111</v>
      </c>
      <c r="E1596" s="13">
        <v>117.1</v>
      </c>
      <c r="F1596" s="17">
        <f t="shared" si="277"/>
        <v>-0.26388888888888767</v>
      </c>
      <c r="G1596" s="17">
        <f t="shared" si="278"/>
        <v>-0.94999999999999574</v>
      </c>
      <c r="S1596">
        <f t="shared" si="268"/>
        <v>0</v>
      </c>
      <c r="T1596">
        <f t="shared" si="269"/>
        <v>117.1</v>
      </c>
      <c r="U1596">
        <f t="shared" si="270"/>
        <v>32.527777777777779</v>
      </c>
      <c r="W1596">
        <f t="shared" si="271"/>
        <v>-261.24999999999881</v>
      </c>
      <c r="X1596">
        <f t="shared" si="272"/>
        <v>135.9666</v>
      </c>
      <c r="Y1596">
        <f t="shared" si="273"/>
        <v>572.49007315452991</v>
      </c>
      <c r="Z1596">
        <f>Table1[[#This Row],[Accel (N)]]+Table1[[#This Row],[RR (N)]]+Table1[[#This Row],[Aero Drag (N)]]</f>
        <v>447.20667315453113</v>
      </c>
      <c r="AA1596">
        <f>Table1[[#This Row],[Total (N)]]*((E1596/3.6)/1000)</f>
        <v>14.546639285109888</v>
      </c>
      <c r="AB1596">
        <f>Table1[[#This Row],[Power (kW)]]*1000</f>
        <v>14546.639285109888</v>
      </c>
      <c r="AC1596">
        <f>(Table1[[#This Row],[Power (kW)]]*1000)*D1596</f>
        <v>1614676.9606471977</v>
      </c>
      <c r="AD1596" s="25">
        <f t="shared" si="274"/>
        <v>0</v>
      </c>
      <c r="AE1596" s="25">
        <f t="shared" si="275"/>
        <v>14546.639285109888</v>
      </c>
      <c r="AF1596" s="25">
        <f>SUM($AD$8:AD1596)</f>
        <v>1423919.8638928707</v>
      </c>
      <c r="AG1596" s="25">
        <f>SUM($AE$8:AE1596)</f>
        <v>7521596.217116111</v>
      </c>
      <c r="AH1596" s="25"/>
      <c r="AI1596" s="40">
        <f>SUM($AD$1486:AD1596)</f>
        <v>22381.436039871602</v>
      </c>
      <c r="AJ1596" s="40">
        <f>SUM($AE$1486:AE1596)</f>
        <v>1706218.7875704488</v>
      </c>
      <c r="AK1596" s="40">
        <f t="shared" si="276"/>
        <v>15667.00522791012</v>
      </c>
    </row>
    <row r="1597" spans="2:37" x14ac:dyDescent="0.3">
      <c r="B1597" s="7" t="s">
        <v>54</v>
      </c>
      <c r="C1597" s="7">
        <v>1589</v>
      </c>
      <c r="D1597" s="7">
        <v>112</v>
      </c>
      <c r="E1597" s="13">
        <v>116.2</v>
      </c>
      <c r="F1597" s="17">
        <f t="shared" si="277"/>
        <v>-0.22222222222222143</v>
      </c>
      <c r="G1597" s="17">
        <f t="shared" si="278"/>
        <v>-0.79999999999999716</v>
      </c>
      <c r="S1597">
        <f t="shared" si="268"/>
        <v>0</v>
      </c>
      <c r="T1597">
        <f t="shared" si="269"/>
        <v>116.2</v>
      </c>
      <c r="U1597">
        <f t="shared" si="270"/>
        <v>32.277777777777779</v>
      </c>
      <c r="W1597">
        <f t="shared" si="271"/>
        <v>-219.9999999999992</v>
      </c>
      <c r="X1597">
        <f t="shared" si="272"/>
        <v>135.9666</v>
      </c>
      <c r="Y1597">
        <f t="shared" si="273"/>
        <v>563.72387227078627</v>
      </c>
      <c r="Z1597">
        <f>Table1[[#This Row],[Accel (N)]]+Table1[[#This Row],[RR (N)]]+Table1[[#This Row],[Aero Drag (N)]]</f>
        <v>479.69047227078704</v>
      </c>
      <c r="AA1597">
        <f>Table1[[#This Row],[Total (N)]]*((E1597/3.6)/1000)</f>
        <v>15.483342466073738</v>
      </c>
      <c r="AB1597">
        <f>Table1[[#This Row],[Power (kW)]]*1000</f>
        <v>15483.342466073738</v>
      </c>
      <c r="AC1597">
        <f>(Table1[[#This Row],[Power (kW)]]*1000)*D1597</f>
        <v>1734134.3562002587</v>
      </c>
      <c r="AD1597" s="25">
        <f t="shared" si="274"/>
        <v>0</v>
      </c>
      <c r="AE1597" s="25">
        <f t="shared" si="275"/>
        <v>15483.342466073738</v>
      </c>
      <c r="AF1597" s="25">
        <f>SUM($AD$8:AD1597)</f>
        <v>1423919.8638928707</v>
      </c>
      <c r="AG1597" s="25">
        <f>SUM($AE$8:AE1597)</f>
        <v>7537079.559582185</v>
      </c>
      <c r="AH1597" s="25"/>
      <c r="AI1597" s="40">
        <f>SUM($AD$1486:AD1597)</f>
        <v>22381.436039871602</v>
      </c>
      <c r="AJ1597" s="40">
        <f>SUM($AE$1486:AE1597)</f>
        <v>1721702.1300365226</v>
      </c>
      <c r="AK1597" s="40">
        <f t="shared" si="276"/>
        <v>15667.00522791012</v>
      </c>
    </row>
    <row r="1598" spans="2:37" x14ac:dyDescent="0.3">
      <c r="B1598" s="7" t="s">
        <v>54</v>
      </c>
      <c r="C1598" s="7">
        <v>1590</v>
      </c>
      <c r="D1598" s="7">
        <v>113</v>
      </c>
      <c r="E1598" s="13">
        <v>115.5</v>
      </c>
      <c r="F1598" s="17">
        <f t="shared" si="277"/>
        <v>-0.18055555555555516</v>
      </c>
      <c r="G1598" s="17">
        <f t="shared" si="278"/>
        <v>-0.64999999999999858</v>
      </c>
      <c r="S1598">
        <f t="shared" si="268"/>
        <v>0</v>
      </c>
      <c r="T1598">
        <f t="shared" si="269"/>
        <v>115.5</v>
      </c>
      <c r="U1598">
        <f t="shared" si="270"/>
        <v>32.083333333333336</v>
      </c>
      <c r="W1598">
        <f t="shared" si="271"/>
        <v>-178.7499999999996</v>
      </c>
      <c r="X1598">
        <f t="shared" si="272"/>
        <v>135.9666</v>
      </c>
      <c r="Y1598">
        <f t="shared" si="273"/>
        <v>556.95247577921884</v>
      </c>
      <c r="Z1598">
        <f>Table1[[#This Row],[Accel (N)]]+Table1[[#This Row],[RR (N)]]+Table1[[#This Row],[Aero Drag (N)]]</f>
        <v>514.16907577921927</v>
      </c>
      <c r="AA1598">
        <f>Table1[[#This Row],[Total (N)]]*((E1598/3.6)/1000)</f>
        <v>16.49625784791662</v>
      </c>
      <c r="AB1598">
        <f>Table1[[#This Row],[Power (kW)]]*1000</f>
        <v>16496.257847916619</v>
      </c>
      <c r="AC1598">
        <f>(Table1[[#This Row],[Power (kW)]]*1000)*D1598</f>
        <v>1864077.136814578</v>
      </c>
      <c r="AD1598" s="25">
        <f t="shared" si="274"/>
        <v>0</v>
      </c>
      <c r="AE1598" s="25">
        <f t="shared" si="275"/>
        <v>16496.257847916619</v>
      </c>
      <c r="AF1598" s="25">
        <f>SUM($AD$8:AD1598)</f>
        <v>1423919.8638928707</v>
      </c>
      <c r="AG1598" s="25">
        <f>SUM($AE$8:AE1598)</f>
        <v>7553575.8174301013</v>
      </c>
      <c r="AH1598" s="25"/>
      <c r="AI1598" s="40">
        <f>SUM($AD$1486:AD1598)</f>
        <v>22381.436039871602</v>
      </c>
      <c r="AJ1598" s="40">
        <f>SUM($AE$1486:AE1598)</f>
        <v>1738198.3878844392</v>
      </c>
      <c r="AK1598" s="40">
        <f t="shared" si="276"/>
        <v>15667.00522791012</v>
      </c>
    </row>
    <row r="1599" spans="2:37" x14ac:dyDescent="0.3">
      <c r="B1599" s="7" t="s">
        <v>54</v>
      </c>
      <c r="C1599" s="7">
        <v>1591</v>
      </c>
      <c r="D1599" s="7">
        <v>114</v>
      </c>
      <c r="E1599" s="13">
        <v>114.9</v>
      </c>
      <c r="F1599" s="17">
        <f t="shared" si="277"/>
        <v>-0.1388888888888889</v>
      </c>
      <c r="G1599" s="17">
        <f t="shared" si="278"/>
        <v>-0.5</v>
      </c>
      <c r="S1599">
        <f t="shared" si="268"/>
        <v>0</v>
      </c>
      <c r="T1599">
        <f t="shared" si="269"/>
        <v>114.9</v>
      </c>
      <c r="U1599">
        <f t="shared" si="270"/>
        <v>31.916666666666668</v>
      </c>
      <c r="W1599">
        <f t="shared" si="271"/>
        <v>-137.5</v>
      </c>
      <c r="X1599">
        <f t="shared" si="272"/>
        <v>135.9666</v>
      </c>
      <c r="Y1599">
        <f t="shared" si="273"/>
        <v>551.18098647041893</v>
      </c>
      <c r="Z1599">
        <f>Table1[[#This Row],[Accel (N)]]+Table1[[#This Row],[RR (N)]]+Table1[[#This Row],[Aero Drag (N)]]</f>
        <v>549.6475864704189</v>
      </c>
      <c r="AA1599">
        <f>Table1[[#This Row],[Total (N)]]*((E1599/3.6)/1000)</f>
        <v>17.542918801514205</v>
      </c>
      <c r="AB1599">
        <f>Table1[[#This Row],[Power (kW)]]*1000</f>
        <v>17542.918801514206</v>
      </c>
      <c r="AC1599">
        <f>(Table1[[#This Row],[Power (kW)]]*1000)*D1599</f>
        <v>1999892.7433726196</v>
      </c>
      <c r="AD1599" s="25">
        <f t="shared" si="274"/>
        <v>0</v>
      </c>
      <c r="AE1599" s="25">
        <f t="shared" si="275"/>
        <v>17542.918801514206</v>
      </c>
      <c r="AF1599" s="25">
        <f>SUM($AD$8:AD1599)</f>
        <v>1423919.8638928707</v>
      </c>
      <c r="AG1599" s="25">
        <f>SUM($AE$8:AE1599)</f>
        <v>7571118.7362316158</v>
      </c>
      <c r="AH1599" s="25"/>
      <c r="AI1599" s="40">
        <f>SUM($AD$1486:AD1599)</f>
        <v>22381.436039871602</v>
      </c>
      <c r="AJ1599" s="40">
        <f>SUM($AE$1486:AE1599)</f>
        <v>1755741.3066859534</v>
      </c>
      <c r="AK1599" s="40">
        <f t="shared" si="276"/>
        <v>15667.00522791012</v>
      </c>
    </row>
    <row r="1600" spans="2:37" x14ac:dyDescent="0.3">
      <c r="B1600" s="7" t="s">
        <v>54</v>
      </c>
      <c r="C1600" s="7">
        <v>1592</v>
      </c>
      <c r="D1600" s="7">
        <v>115</v>
      </c>
      <c r="E1600" s="13">
        <v>114.5</v>
      </c>
      <c r="F1600" s="17">
        <f t="shared" si="277"/>
        <v>-0.11111111111111269</v>
      </c>
      <c r="G1600" s="17">
        <f t="shared" si="278"/>
        <v>-0.40000000000000568</v>
      </c>
      <c r="S1600">
        <f t="shared" si="268"/>
        <v>0</v>
      </c>
      <c r="T1600">
        <f t="shared" si="269"/>
        <v>114.5</v>
      </c>
      <c r="U1600">
        <f t="shared" si="270"/>
        <v>31.805555555555554</v>
      </c>
      <c r="W1600">
        <f t="shared" si="271"/>
        <v>-110.00000000000156</v>
      </c>
      <c r="X1600">
        <f t="shared" si="272"/>
        <v>135.9666</v>
      </c>
      <c r="Y1600">
        <f t="shared" si="273"/>
        <v>547.35002684241317</v>
      </c>
      <c r="Z1600">
        <f>Table1[[#This Row],[Accel (N)]]+Table1[[#This Row],[RR (N)]]+Table1[[#This Row],[Aero Drag (N)]]</f>
        <v>573.31662684241155</v>
      </c>
      <c r="AA1600">
        <f>Table1[[#This Row],[Total (N)]]*((E1600/3.6)/1000)</f>
        <v>18.234653825960031</v>
      </c>
      <c r="AB1600">
        <f>Table1[[#This Row],[Power (kW)]]*1000</f>
        <v>18234.653825960031</v>
      </c>
      <c r="AC1600">
        <f>(Table1[[#This Row],[Power (kW)]]*1000)*D1600</f>
        <v>2096985.1899854036</v>
      </c>
      <c r="AD1600" s="25">
        <f t="shared" si="274"/>
        <v>0</v>
      </c>
      <c r="AE1600" s="25">
        <f t="shared" si="275"/>
        <v>18234.653825960031</v>
      </c>
      <c r="AF1600" s="25">
        <f>SUM($AD$8:AD1600)</f>
        <v>1423919.8638928707</v>
      </c>
      <c r="AG1600" s="25">
        <f>SUM($AE$8:AE1600)</f>
        <v>7589353.3900575759</v>
      </c>
      <c r="AH1600" s="25"/>
      <c r="AI1600" s="40">
        <f>SUM($AD$1486:AD1600)</f>
        <v>22381.436039871602</v>
      </c>
      <c r="AJ1600" s="40">
        <f>SUM($AE$1486:AE1600)</f>
        <v>1773975.9605119135</v>
      </c>
      <c r="AK1600" s="40">
        <f t="shared" si="276"/>
        <v>15667.00522791012</v>
      </c>
    </row>
    <row r="1601" spans="2:37" x14ac:dyDescent="0.3">
      <c r="B1601" s="7" t="s">
        <v>54</v>
      </c>
      <c r="C1601" s="7">
        <v>1593</v>
      </c>
      <c r="D1601" s="7">
        <v>116</v>
      </c>
      <c r="E1601" s="13">
        <v>114.1</v>
      </c>
      <c r="F1601" s="17">
        <f t="shared" si="277"/>
        <v>-8.3333333333332538E-2</v>
      </c>
      <c r="G1601" s="17">
        <f t="shared" si="278"/>
        <v>-0.29999999999999716</v>
      </c>
      <c r="S1601">
        <f t="shared" si="268"/>
        <v>0</v>
      </c>
      <c r="T1601">
        <f t="shared" si="269"/>
        <v>114.1</v>
      </c>
      <c r="U1601">
        <f t="shared" si="270"/>
        <v>31.694444444444443</v>
      </c>
      <c r="W1601">
        <f t="shared" si="271"/>
        <v>-82.499999999999218</v>
      </c>
      <c r="X1601">
        <f t="shared" si="272"/>
        <v>135.9666</v>
      </c>
      <c r="Y1601">
        <f t="shared" si="273"/>
        <v>543.53242714336318</v>
      </c>
      <c r="Z1601">
        <f>Table1[[#This Row],[Accel (N)]]+Table1[[#This Row],[RR (N)]]+Table1[[#This Row],[Aero Drag (N)]]</f>
        <v>596.99902714336395</v>
      </c>
      <c r="AA1601">
        <f>Table1[[#This Row],[Total (N)]]*((E1601/3.6)/1000)</f>
        <v>18.921552499182727</v>
      </c>
      <c r="AB1601">
        <f>Table1[[#This Row],[Power (kW)]]*1000</f>
        <v>18921.552499182726</v>
      </c>
      <c r="AC1601">
        <f>(Table1[[#This Row],[Power (kW)]]*1000)*D1601</f>
        <v>2194900.0899051963</v>
      </c>
      <c r="AD1601" s="25">
        <f t="shared" si="274"/>
        <v>0</v>
      </c>
      <c r="AE1601" s="25">
        <f t="shared" si="275"/>
        <v>18921.552499182726</v>
      </c>
      <c r="AF1601" s="25">
        <f>SUM($AD$8:AD1601)</f>
        <v>1423919.8638928707</v>
      </c>
      <c r="AG1601" s="25">
        <f>SUM($AE$8:AE1601)</f>
        <v>7608274.9425567584</v>
      </c>
      <c r="AH1601" s="25"/>
      <c r="AI1601" s="40">
        <f>SUM($AD$1486:AD1601)</f>
        <v>22381.436039871602</v>
      </c>
      <c r="AJ1601" s="40">
        <f>SUM($AE$1486:AE1601)</f>
        <v>1792897.5130110963</v>
      </c>
      <c r="AK1601" s="40">
        <f t="shared" si="276"/>
        <v>15667.00522791012</v>
      </c>
    </row>
    <row r="1602" spans="2:37" x14ac:dyDescent="0.3">
      <c r="B1602" s="7" t="s">
        <v>54</v>
      </c>
      <c r="C1602" s="7">
        <v>1594</v>
      </c>
      <c r="D1602" s="7">
        <v>117</v>
      </c>
      <c r="E1602" s="13">
        <v>113.9</v>
      </c>
      <c r="F1602" s="17">
        <f t="shared" si="277"/>
        <v>-5.5555555555554373E-2</v>
      </c>
      <c r="G1602" s="17">
        <f t="shared" si="278"/>
        <v>-0.19999999999999574</v>
      </c>
      <c r="S1602">
        <f t="shared" si="268"/>
        <v>0</v>
      </c>
      <c r="T1602">
        <f t="shared" si="269"/>
        <v>113.9</v>
      </c>
      <c r="U1602">
        <f t="shared" si="270"/>
        <v>31.638888888888889</v>
      </c>
      <c r="W1602">
        <f t="shared" si="271"/>
        <v>-54.999999999998828</v>
      </c>
      <c r="X1602">
        <f t="shared" si="272"/>
        <v>135.9666</v>
      </c>
      <c r="Y1602">
        <f t="shared" si="273"/>
        <v>541.62863726719661</v>
      </c>
      <c r="Z1602">
        <f>Table1[[#This Row],[Accel (N)]]+Table1[[#This Row],[RR (N)]]+Table1[[#This Row],[Aero Drag (N)]]</f>
        <v>622.59523726719772</v>
      </c>
      <c r="AA1602">
        <f>Table1[[#This Row],[Total (N)]]*((E1602/3.6)/1000)</f>
        <v>19.698221534648283</v>
      </c>
      <c r="AB1602">
        <f>Table1[[#This Row],[Power (kW)]]*1000</f>
        <v>19698.221534648284</v>
      </c>
      <c r="AC1602">
        <f>(Table1[[#This Row],[Power (kW)]]*1000)*D1602</f>
        <v>2304691.9195538494</v>
      </c>
      <c r="AD1602" s="25">
        <f t="shared" si="274"/>
        <v>0</v>
      </c>
      <c r="AE1602" s="25">
        <f t="shared" si="275"/>
        <v>19698.221534648284</v>
      </c>
      <c r="AF1602" s="25">
        <f>SUM($AD$8:AD1602)</f>
        <v>1423919.8638928707</v>
      </c>
      <c r="AG1602" s="25">
        <f>SUM($AE$8:AE1602)</f>
        <v>7627973.1640914064</v>
      </c>
      <c r="AH1602" s="25"/>
      <c r="AI1602" s="40">
        <f>SUM($AD$1486:AD1602)</f>
        <v>22381.436039871602</v>
      </c>
      <c r="AJ1602" s="40">
        <f>SUM($AE$1486:AE1602)</f>
        <v>1812595.7345457445</v>
      </c>
      <c r="AK1602" s="40">
        <f t="shared" si="276"/>
        <v>15667.00522791012</v>
      </c>
    </row>
    <row r="1603" spans="2:37" x14ac:dyDescent="0.3">
      <c r="B1603" s="7" t="s">
        <v>54</v>
      </c>
      <c r="C1603" s="7">
        <v>1595</v>
      </c>
      <c r="D1603" s="7">
        <v>118</v>
      </c>
      <c r="E1603" s="13">
        <v>113.7</v>
      </c>
      <c r="F1603" s="17">
        <f t="shared" si="277"/>
        <v>-8.3333333333334522E-2</v>
      </c>
      <c r="G1603" s="17">
        <f t="shared" si="278"/>
        <v>-0.30000000000000426</v>
      </c>
      <c r="S1603">
        <f t="shared" si="268"/>
        <v>0</v>
      </c>
      <c r="T1603">
        <f t="shared" si="269"/>
        <v>113.7</v>
      </c>
      <c r="U1603">
        <f t="shared" si="270"/>
        <v>31.583333333333332</v>
      </c>
      <c r="W1603">
        <f t="shared" si="271"/>
        <v>-82.50000000000118</v>
      </c>
      <c r="X1603">
        <f t="shared" si="272"/>
        <v>135.9666</v>
      </c>
      <c r="Y1603">
        <f t="shared" si="273"/>
        <v>539.72818737326872</v>
      </c>
      <c r="Z1603">
        <f>Table1[[#This Row],[Accel (N)]]+Table1[[#This Row],[RR (N)]]+Table1[[#This Row],[Aero Drag (N)]]</f>
        <v>593.19478737326756</v>
      </c>
      <c r="AA1603">
        <f>Table1[[#This Row],[Total (N)]]*((E1603/3.6)/1000)</f>
        <v>18.735068701205698</v>
      </c>
      <c r="AB1603">
        <f>Table1[[#This Row],[Power (kW)]]*1000</f>
        <v>18735.068701205699</v>
      </c>
      <c r="AC1603">
        <f>(Table1[[#This Row],[Power (kW)]]*1000)*D1603</f>
        <v>2210738.1067422726</v>
      </c>
      <c r="AD1603" s="25">
        <f t="shared" si="274"/>
        <v>0</v>
      </c>
      <c r="AE1603" s="25">
        <f t="shared" si="275"/>
        <v>18735.068701205699</v>
      </c>
      <c r="AF1603" s="25">
        <f>SUM($AD$8:AD1603)</f>
        <v>1423919.8638928707</v>
      </c>
      <c r="AG1603" s="25">
        <f>SUM($AE$8:AE1603)</f>
        <v>7646708.2327926122</v>
      </c>
      <c r="AH1603" s="25"/>
      <c r="AI1603" s="40">
        <f>SUM($AD$1486:AD1603)</f>
        <v>22381.436039871602</v>
      </c>
      <c r="AJ1603" s="40">
        <f>SUM($AE$1486:AE1603)</f>
        <v>1831330.8032469503</v>
      </c>
      <c r="AK1603" s="40">
        <f t="shared" si="276"/>
        <v>15667.00522791012</v>
      </c>
    </row>
    <row r="1604" spans="2:37" x14ac:dyDescent="0.3">
      <c r="B1604" s="7" t="s">
        <v>54</v>
      </c>
      <c r="C1604" s="7">
        <v>1596</v>
      </c>
      <c r="D1604" s="7">
        <v>119</v>
      </c>
      <c r="E1604" s="13">
        <v>113.3</v>
      </c>
      <c r="F1604" s="17">
        <f t="shared" si="277"/>
        <v>-0.11111111111111072</v>
      </c>
      <c r="G1604" s="17">
        <f t="shared" si="278"/>
        <v>-0.39999999999999858</v>
      </c>
      <c r="S1604">
        <f t="shared" si="268"/>
        <v>0</v>
      </c>
      <c r="T1604">
        <f t="shared" si="269"/>
        <v>113.3</v>
      </c>
      <c r="U1604">
        <f t="shared" si="270"/>
        <v>31.472222222222221</v>
      </c>
      <c r="W1604">
        <f t="shared" si="271"/>
        <v>-109.9999999999996</v>
      </c>
      <c r="X1604">
        <f t="shared" si="272"/>
        <v>135.9666</v>
      </c>
      <c r="Y1604">
        <f t="shared" si="273"/>
        <v>535.93730753212992</v>
      </c>
      <c r="Z1604">
        <f>Table1[[#This Row],[Accel (N)]]+Table1[[#This Row],[RR (N)]]+Table1[[#This Row],[Aero Drag (N)]]</f>
        <v>561.90390753213035</v>
      </c>
      <c r="AA1604">
        <f>Table1[[#This Row],[Total (N)]]*((E1604/3.6)/1000)</f>
        <v>17.684364645386214</v>
      </c>
      <c r="AB1604">
        <f>Table1[[#This Row],[Power (kW)]]*1000</f>
        <v>17684.364645386213</v>
      </c>
      <c r="AC1604">
        <f>(Table1[[#This Row],[Power (kW)]]*1000)*D1604</f>
        <v>2104439.3928009593</v>
      </c>
      <c r="AD1604" s="25">
        <f t="shared" si="274"/>
        <v>0</v>
      </c>
      <c r="AE1604" s="25">
        <f t="shared" si="275"/>
        <v>17684.364645386213</v>
      </c>
      <c r="AF1604" s="25">
        <f>SUM($AD$8:AD1604)</f>
        <v>1423919.8638928707</v>
      </c>
      <c r="AG1604" s="25">
        <f>SUM($AE$8:AE1604)</f>
        <v>7664392.5974379983</v>
      </c>
      <c r="AH1604" s="25"/>
      <c r="AI1604" s="40">
        <f>SUM($AD$1486:AD1604)</f>
        <v>22381.436039871602</v>
      </c>
      <c r="AJ1604" s="40">
        <f>SUM($AE$1486:AE1604)</f>
        <v>1849015.1678923364</v>
      </c>
      <c r="AK1604" s="40">
        <f t="shared" si="276"/>
        <v>15667.00522791012</v>
      </c>
    </row>
    <row r="1605" spans="2:37" x14ac:dyDescent="0.3">
      <c r="B1605" s="7" t="s">
        <v>54</v>
      </c>
      <c r="C1605" s="7">
        <v>1597</v>
      </c>
      <c r="D1605" s="7">
        <v>120</v>
      </c>
      <c r="E1605" s="13">
        <v>112.9</v>
      </c>
      <c r="F1605" s="17">
        <f t="shared" si="277"/>
        <v>-0.15277777777777699</v>
      </c>
      <c r="G1605" s="17">
        <f t="shared" si="278"/>
        <v>-0.54999999999999716</v>
      </c>
      <c r="S1605">
        <f t="shared" si="268"/>
        <v>0</v>
      </c>
      <c r="T1605">
        <f t="shared" si="269"/>
        <v>112.9</v>
      </c>
      <c r="U1605">
        <f t="shared" si="270"/>
        <v>31.361111111111111</v>
      </c>
      <c r="W1605">
        <f t="shared" si="271"/>
        <v>-151.2499999999992</v>
      </c>
      <c r="X1605">
        <f t="shared" si="272"/>
        <v>135.9666</v>
      </c>
      <c r="Y1605">
        <f t="shared" si="273"/>
        <v>532.15978761994666</v>
      </c>
      <c r="Z1605">
        <f>Table1[[#This Row],[Accel (N)]]+Table1[[#This Row],[RR (N)]]+Table1[[#This Row],[Aero Drag (N)]]</f>
        <v>516.87638761994742</v>
      </c>
      <c r="AA1605">
        <f>Table1[[#This Row],[Total (N)]]*((E1605/3.6)/1000)</f>
        <v>16.209817822858906</v>
      </c>
      <c r="AB1605">
        <f>Table1[[#This Row],[Power (kW)]]*1000</f>
        <v>16209.817822858906</v>
      </c>
      <c r="AC1605">
        <f>(Table1[[#This Row],[Power (kW)]]*1000)*D1605</f>
        <v>1945178.1387430688</v>
      </c>
      <c r="AD1605" s="25">
        <f t="shared" si="274"/>
        <v>0</v>
      </c>
      <c r="AE1605" s="25">
        <f t="shared" si="275"/>
        <v>16209.817822858906</v>
      </c>
      <c r="AF1605" s="25">
        <f>SUM($AD$8:AD1605)</f>
        <v>1423919.8638928707</v>
      </c>
      <c r="AG1605" s="25">
        <f>SUM($AE$8:AE1605)</f>
        <v>7680602.415260857</v>
      </c>
      <c r="AH1605" s="25"/>
      <c r="AI1605" s="40">
        <f>SUM($AD$1486:AD1605)</f>
        <v>22381.436039871602</v>
      </c>
      <c r="AJ1605" s="40">
        <f>SUM($AE$1486:AE1605)</f>
        <v>1865224.9857151953</v>
      </c>
      <c r="AK1605" s="40">
        <f t="shared" si="276"/>
        <v>15667.00522791012</v>
      </c>
    </row>
    <row r="1606" spans="2:37" x14ac:dyDescent="0.3">
      <c r="B1606" s="7" t="s">
        <v>54</v>
      </c>
      <c r="C1606" s="7">
        <v>1598</v>
      </c>
      <c r="D1606" s="7">
        <v>121</v>
      </c>
      <c r="E1606" s="13">
        <v>112.2</v>
      </c>
      <c r="F1606" s="17">
        <f t="shared" si="277"/>
        <v>-0.20833333333333331</v>
      </c>
      <c r="G1606" s="17">
        <f t="shared" si="278"/>
        <v>-0.75</v>
      </c>
      <c r="S1606">
        <f t="shared" si="268"/>
        <v>0</v>
      </c>
      <c r="T1606">
        <f t="shared" si="269"/>
        <v>112.2</v>
      </c>
      <c r="U1606">
        <f t="shared" si="270"/>
        <v>31.166666666666668</v>
      </c>
      <c r="W1606">
        <f t="shared" si="271"/>
        <v>-206.24999999999997</v>
      </c>
      <c r="X1606">
        <f t="shared" si="272"/>
        <v>135.9666</v>
      </c>
      <c r="Y1606">
        <f t="shared" si="273"/>
        <v>525.58127510267514</v>
      </c>
      <c r="Z1606">
        <f>Table1[[#This Row],[Accel (N)]]+Table1[[#This Row],[RR (N)]]+Table1[[#This Row],[Aero Drag (N)]]</f>
        <v>455.29787510267516</v>
      </c>
      <c r="AA1606">
        <f>Table1[[#This Row],[Total (N)]]*((E1606/3.6)/1000)</f>
        <v>14.19011710736671</v>
      </c>
      <c r="AB1606">
        <f>Table1[[#This Row],[Power (kW)]]*1000</f>
        <v>14190.11710736671</v>
      </c>
      <c r="AC1606">
        <f>(Table1[[#This Row],[Power (kW)]]*1000)*D1606</f>
        <v>1717004.1699913719</v>
      </c>
      <c r="AD1606" s="25">
        <f t="shared" si="274"/>
        <v>0</v>
      </c>
      <c r="AE1606" s="25">
        <f t="shared" si="275"/>
        <v>14190.11710736671</v>
      </c>
      <c r="AF1606" s="25">
        <f>SUM($AD$8:AD1606)</f>
        <v>1423919.8638928707</v>
      </c>
      <c r="AG1606" s="25">
        <f>SUM($AE$8:AE1606)</f>
        <v>7694792.5323682241</v>
      </c>
      <c r="AH1606" s="25"/>
      <c r="AI1606" s="40">
        <f>SUM($AD$1486:AD1606)</f>
        <v>22381.436039871602</v>
      </c>
      <c r="AJ1606" s="40">
        <f>SUM($AE$1486:AE1606)</f>
        <v>1879415.102822562</v>
      </c>
      <c r="AK1606" s="40">
        <f t="shared" si="276"/>
        <v>15667.00522791012</v>
      </c>
    </row>
    <row r="1607" spans="2:37" x14ac:dyDescent="0.3">
      <c r="B1607" s="7" t="s">
        <v>54</v>
      </c>
      <c r="C1607" s="7">
        <v>1599</v>
      </c>
      <c r="D1607" s="7">
        <v>122</v>
      </c>
      <c r="E1607" s="13">
        <v>111.4</v>
      </c>
      <c r="F1607" s="17">
        <f t="shared" si="277"/>
        <v>-0.23611111111111149</v>
      </c>
      <c r="G1607" s="17">
        <f t="shared" si="278"/>
        <v>-0.85000000000000142</v>
      </c>
      <c r="S1607">
        <f t="shared" si="268"/>
        <v>0</v>
      </c>
      <c r="T1607">
        <f t="shared" si="269"/>
        <v>111.4</v>
      </c>
      <c r="U1607">
        <f t="shared" si="270"/>
        <v>30.944444444444446</v>
      </c>
      <c r="W1607">
        <f t="shared" si="271"/>
        <v>-233.75000000000037</v>
      </c>
      <c r="X1607">
        <f t="shared" si="272"/>
        <v>135.9666</v>
      </c>
      <c r="Y1607">
        <f t="shared" si="273"/>
        <v>518.11307481651954</v>
      </c>
      <c r="Z1607">
        <f>Table1[[#This Row],[Accel (N)]]+Table1[[#This Row],[RR (N)]]+Table1[[#This Row],[Aero Drag (N)]]</f>
        <v>420.32967481651917</v>
      </c>
      <c r="AA1607">
        <f>Table1[[#This Row],[Total (N)]]*((E1607/3.6)/1000)</f>
        <v>13.006868270711179</v>
      </c>
      <c r="AB1607">
        <f>Table1[[#This Row],[Power (kW)]]*1000</f>
        <v>13006.868270711178</v>
      </c>
      <c r="AC1607">
        <f>(Table1[[#This Row],[Power (kW)]]*1000)*D1607</f>
        <v>1586837.9290267637</v>
      </c>
      <c r="AD1607" s="25">
        <f t="shared" si="274"/>
        <v>0</v>
      </c>
      <c r="AE1607" s="25">
        <f t="shared" si="275"/>
        <v>13006.868270711178</v>
      </c>
      <c r="AF1607" s="25">
        <f>SUM($AD$8:AD1607)</f>
        <v>1423919.8638928707</v>
      </c>
      <c r="AG1607" s="25">
        <f>SUM($AE$8:AE1607)</f>
        <v>7707799.4006389352</v>
      </c>
      <c r="AH1607" s="25"/>
      <c r="AI1607" s="40">
        <f>SUM($AD$1486:AD1607)</f>
        <v>22381.436039871602</v>
      </c>
      <c r="AJ1607" s="40">
        <f>SUM($AE$1486:AE1607)</f>
        <v>1892421.9710932733</v>
      </c>
      <c r="AK1607" s="40">
        <f t="shared" si="276"/>
        <v>15667.00522791012</v>
      </c>
    </row>
    <row r="1608" spans="2:37" x14ac:dyDescent="0.3">
      <c r="B1608" s="7" t="s">
        <v>54</v>
      </c>
      <c r="C1608" s="7">
        <v>1600</v>
      </c>
      <c r="D1608" s="7">
        <v>123</v>
      </c>
      <c r="E1608" s="13">
        <v>110.5</v>
      </c>
      <c r="F1608" s="17">
        <f t="shared" si="277"/>
        <v>-0.26388888888888967</v>
      </c>
      <c r="G1608" s="17">
        <f t="shared" si="278"/>
        <v>-0.95000000000000284</v>
      </c>
      <c r="S1608">
        <f t="shared" ref="S1608:S1671" si="279">IF(E1608&lt;1,1,0)</f>
        <v>0</v>
      </c>
      <c r="T1608">
        <f t="shared" ref="T1608:T1671" si="280">IF(S1608=1,"",E1608)</f>
        <v>110.5</v>
      </c>
      <c r="U1608">
        <f t="shared" ref="U1608:U1671" si="281">E1608/3.6</f>
        <v>30.694444444444443</v>
      </c>
      <c r="W1608">
        <f t="shared" ref="W1608:W1671" si="282">$J$17*F1608</f>
        <v>-261.2500000000008</v>
      </c>
      <c r="X1608">
        <f t="shared" ref="X1608:X1671" si="283">$J$17*9.81*$J$18</f>
        <v>135.9666</v>
      </c>
      <c r="Y1608">
        <f t="shared" ref="Y1608:Y1671" si="284">0.5*$J$14*$J$21*1.29^2*(E1608/3.6)^2</f>
        <v>509.77522665491324</v>
      </c>
      <c r="Z1608">
        <f>Table1[[#This Row],[Accel (N)]]+Table1[[#This Row],[RR (N)]]+Table1[[#This Row],[Aero Drag (N)]]</f>
        <v>384.49182665491242</v>
      </c>
      <c r="AA1608">
        <f>Table1[[#This Row],[Total (N)]]*((E1608/3.6)/1000)</f>
        <v>11.801763012602173</v>
      </c>
      <c r="AB1608">
        <f>Table1[[#This Row],[Power (kW)]]*1000</f>
        <v>11801.763012602172</v>
      </c>
      <c r="AC1608">
        <f>(Table1[[#This Row],[Power (kW)]]*1000)*D1608</f>
        <v>1451616.8505500671</v>
      </c>
      <c r="AD1608" s="25">
        <f t="shared" ref="AD1608:AD1671" si="285">IF(AB1608&lt;0, AB1608, 0) *-1</f>
        <v>0</v>
      </c>
      <c r="AE1608" s="25">
        <f t="shared" ref="AE1608:AE1671" si="286">IF(AB1608&gt;0, AB1608, 0)</f>
        <v>11801.763012602172</v>
      </c>
      <c r="AF1608" s="25">
        <f>SUM($AD$8:AD1608)</f>
        <v>1423919.8638928707</v>
      </c>
      <c r="AG1608" s="25">
        <f>SUM($AE$8:AE1608)</f>
        <v>7719601.1636515372</v>
      </c>
      <c r="AH1608" s="25"/>
      <c r="AI1608" s="40">
        <f>SUM($AD$1486:AD1608)</f>
        <v>22381.436039871602</v>
      </c>
      <c r="AJ1608" s="40">
        <f>SUM($AE$1486:AE1608)</f>
        <v>1904223.7341058755</v>
      </c>
      <c r="AK1608" s="40">
        <f t="shared" si="276"/>
        <v>15667.00522791012</v>
      </c>
    </row>
    <row r="1609" spans="2:37" x14ac:dyDescent="0.3">
      <c r="B1609" s="7" t="s">
        <v>54</v>
      </c>
      <c r="C1609" s="7">
        <v>1601</v>
      </c>
      <c r="D1609" s="7">
        <v>124</v>
      </c>
      <c r="E1609" s="13">
        <v>109.5</v>
      </c>
      <c r="F1609" s="17">
        <f t="shared" si="277"/>
        <v>-0.27777777777777779</v>
      </c>
      <c r="G1609" s="17">
        <f t="shared" si="278"/>
        <v>-1</v>
      </c>
      <c r="S1609">
        <f t="shared" si="279"/>
        <v>0</v>
      </c>
      <c r="T1609">
        <f t="shared" si="280"/>
        <v>109.5</v>
      </c>
      <c r="U1609">
        <f t="shared" si="281"/>
        <v>30.416666666666664</v>
      </c>
      <c r="W1609">
        <f t="shared" si="282"/>
        <v>-275</v>
      </c>
      <c r="X1609">
        <f t="shared" si="283"/>
        <v>135.9666</v>
      </c>
      <c r="Y1609">
        <f t="shared" si="284"/>
        <v>500.59027549796878</v>
      </c>
      <c r="Z1609">
        <f>Table1[[#This Row],[Accel (N)]]+Table1[[#This Row],[RR (N)]]+Table1[[#This Row],[Aero Drag (N)]]</f>
        <v>361.5568754979688</v>
      </c>
      <c r="AA1609">
        <f>Table1[[#This Row],[Total (N)]]*((E1609/3.6)/1000)</f>
        <v>10.997354963063216</v>
      </c>
      <c r="AB1609">
        <f>Table1[[#This Row],[Power (kW)]]*1000</f>
        <v>10997.354963063217</v>
      </c>
      <c r="AC1609">
        <f>(Table1[[#This Row],[Power (kW)]]*1000)*D1609</f>
        <v>1363672.015419839</v>
      </c>
      <c r="AD1609" s="25">
        <f t="shared" si="285"/>
        <v>0</v>
      </c>
      <c r="AE1609" s="25">
        <f t="shared" si="286"/>
        <v>10997.354963063217</v>
      </c>
      <c r="AF1609" s="25">
        <f>SUM($AD$8:AD1609)</f>
        <v>1423919.8638928707</v>
      </c>
      <c r="AG1609" s="25">
        <f>SUM($AE$8:AE1609)</f>
        <v>7730598.5186146004</v>
      </c>
      <c r="AH1609" s="25"/>
      <c r="AI1609" s="40">
        <f>SUM($AD$1486:AD1609)</f>
        <v>22381.436039871602</v>
      </c>
      <c r="AJ1609" s="40">
        <f>SUM($AE$1486:AE1609)</f>
        <v>1915221.0890689387</v>
      </c>
      <c r="AK1609" s="40">
        <f t="shared" ref="AK1609:AK1672" si="287">AI1609*0.7</f>
        <v>15667.00522791012</v>
      </c>
    </row>
    <row r="1610" spans="2:37" x14ac:dyDescent="0.3">
      <c r="B1610" s="7" t="s">
        <v>54</v>
      </c>
      <c r="C1610" s="7">
        <v>1602</v>
      </c>
      <c r="D1610" s="7">
        <v>125</v>
      </c>
      <c r="E1610" s="13">
        <v>108.5</v>
      </c>
      <c r="F1610" s="17">
        <f t="shared" ref="F1610:F1673" si="288">($E1611-$E1609)/2/3.6</f>
        <v>-0.24999999999999961</v>
      </c>
      <c r="G1610" s="17">
        <f t="shared" ref="G1610:G1673" si="289">($E1611-$E1609)/2</f>
        <v>-0.89999999999999858</v>
      </c>
      <c r="S1610">
        <f t="shared" si="279"/>
        <v>0</v>
      </c>
      <c r="T1610">
        <f t="shared" si="280"/>
        <v>108.5</v>
      </c>
      <c r="U1610">
        <f t="shared" si="281"/>
        <v>30.138888888888889</v>
      </c>
      <c r="W1610">
        <f t="shared" si="282"/>
        <v>-247.4999999999996</v>
      </c>
      <c r="X1610">
        <f t="shared" si="283"/>
        <v>135.9666</v>
      </c>
      <c r="Y1610">
        <f t="shared" si="284"/>
        <v>491.48882389699662</v>
      </c>
      <c r="Z1610">
        <f>Table1[[#This Row],[Accel (N)]]+Table1[[#This Row],[RR (N)]]+Table1[[#This Row],[Aero Drag (N)]]</f>
        <v>379.95542389699699</v>
      </c>
      <c r="AA1610">
        <f>Table1[[#This Row],[Total (N)]]*((E1610/3.6)/1000)</f>
        <v>11.451434303562269</v>
      </c>
      <c r="AB1610">
        <f>Table1[[#This Row],[Power (kW)]]*1000</f>
        <v>11451.43430356227</v>
      </c>
      <c r="AC1610">
        <f>(Table1[[#This Row],[Power (kW)]]*1000)*D1610</f>
        <v>1431429.2879452838</v>
      </c>
      <c r="AD1610" s="25">
        <f t="shared" si="285"/>
        <v>0</v>
      </c>
      <c r="AE1610" s="25">
        <f t="shared" si="286"/>
        <v>11451.43430356227</v>
      </c>
      <c r="AF1610" s="25">
        <f>SUM($AD$8:AD1610)</f>
        <v>1423919.8638928707</v>
      </c>
      <c r="AG1610" s="25">
        <f>SUM($AE$8:AE1610)</f>
        <v>7742049.9529181626</v>
      </c>
      <c r="AH1610" s="25"/>
      <c r="AI1610" s="40">
        <f>SUM($AD$1486:AD1610)</f>
        <v>22381.436039871602</v>
      </c>
      <c r="AJ1610" s="40">
        <f>SUM($AE$1486:AE1610)</f>
        <v>1926672.5233725009</v>
      </c>
      <c r="AK1610" s="40">
        <f t="shared" si="287"/>
        <v>15667.00522791012</v>
      </c>
    </row>
    <row r="1611" spans="2:37" x14ac:dyDescent="0.3">
      <c r="B1611" s="7" t="s">
        <v>54</v>
      </c>
      <c r="C1611" s="7">
        <v>1603</v>
      </c>
      <c r="D1611" s="7">
        <v>126</v>
      </c>
      <c r="E1611" s="13">
        <v>107.7</v>
      </c>
      <c r="F1611" s="17">
        <f t="shared" si="288"/>
        <v>-0.19444444444444522</v>
      </c>
      <c r="G1611" s="17">
        <f t="shared" si="289"/>
        <v>-0.70000000000000284</v>
      </c>
      <c r="S1611">
        <f t="shared" si="279"/>
        <v>0</v>
      </c>
      <c r="T1611">
        <f t="shared" si="280"/>
        <v>107.7</v>
      </c>
      <c r="U1611">
        <f t="shared" si="281"/>
        <v>29.916666666666668</v>
      </c>
      <c r="W1611">
        <f t="shared" si="282"/>
        <v>-192.50000000000077</v>
      </c>
      <c r="X1611">
        <f t="shared" si="283"/>
        <v>135.9666</v>
      </c>
      <c r="Y1611">
        <f t="shared" si="284"/>
        <v>484.26778229651887</v>
      </c>
      <c r="Z1611">
        <f>Table1[[#This Row],[Accel (N)]]+Table1[[#This Row],[RR (N)]]+Table1[[#This Row],[Aero Drag (N)]]</f>
        <v>427.73438229651811</v>
      </c>
      <c r="AA1611">
        <f>Table1[[#This Row],[Total (N)]]*((E1611/3.6)/1000)</f>
        <v>12.7963869370375</v>
      </c>
      <c r="AB1611">
        <f>Table1[[#This Row],[Power (kW)]]*1000</f>
        <v>12796.3869370375</v>
      </c>
      <c r="AC1611">
        <f>(Table1[[#This Row],[Power (kW)]]*1000)*D1611</f>
        <v>1612344.754066725</v>
      </c>
      <c r="AD1611" s="25">
        <f t="shared" si="285"/>
        <v>0</v>
      </c>
      <c r="AE1611" s="25">
        <f t="shared" si="286"/>
        <v>12796.3869370375</v>
      </c>
      <c r="AF1611" s="25">
        <f>SUM($AD$8:AD1611)</f>
        <v>1423919.8638928707</v>
      </c>
      <c r="AG1611" s="25">
        <f>SUM($AE$8:AE1611)</f>
        <v>7754846.3398551997</v>
      </c>
      <c r="AH1611" s="25"/>
      <c r="AI1611" s="40">
        <f>SUM($AD$1486:AD1611)</f>
        <v>22381.436039871602</v>
      </c>
      <c r="AJ1611" s="40">
        <f>SUM($AE$1486:AE1611)</f>
        <v>1939468.9103095385</v>
      </c>
      <c r="AK1611" s="40">
        <f t="shared" si="287"/>
        <v>15667.00522791012</v>
      </c>
    </row>
    <row r="1612" spans="2:37" x14ac:dyDescent="0.3">
      <c r="B1612" s="7" t="s">
        <v>54</v>
      </c>
      <c r="C1612" s="7">
        <v>1604</v>
      </c>
      <c r="D1612" s="7">
        <v>127</v>
      </c>
      <c r="E1612" s="13">
        <v>107.1</v>
      </c>
      <c r="F1612" s="17">
        <f t="shared" si="288"/>
        <v>-0.15277777777777896</v>
      </c>
      <c r="G1612" s="17">
        <f t="shared" si="289"/>
        <v>-0.55000000000000426</v>
      </c>
      <c r="S1612">
        <f t="shared" si="279"/>
        <v>0</v>
      </c>
      <c r="T1612">
        <f t="shared" si="280"/>
        <v>107.1</v>
      </c>
      <c r="U1612">
        <f t="shared" si="281"/>
        <v>29.749999999999996</v>
      </c>
      <c r="W1612">
        <f t="shared" si="282"/>
        <v>-151.25000000000117</v>
      </c>
      <c r="X1612">
        <f t="shared" si="283"/>
        <v>135.9666</v>
      </c>
      <c r="Y1612">
        <f t="shared" si="284"/>
        <v>478.88707090966869</v>
      </c>
      <c r="Z1612">
        <f>Table1[[#This Row],[Accel (N)]]+Table1[[#This Row],[RR (N)]]+Table1[[#This Row],[Aero Drag (N)]]</f>
        <v>463.60367090966753</v>
      </c>
      <c r="AA1612">
        <f>Table1[[#This Row],[Total (N)]]*((E1612/3.6)/1000)</f>
        <v>13.792209209562607</v>
      </c>
      <c r="AB1612">
        <f>Table1[[#This Row],[Power (kW)]]*1000</f>
        <v>13792.209209562607</v>
      </c>
      <c r="AC1612">
        <f>(Table1[[#This Row],[Power (kW)]]*1000)*D1612</f>
        <v>1751610.5696144511</v>
      </c>
      <c r="AD1612" s="25">
        <f t="shared" si="285"/>
        <v>0</v>
      </c>
      <c r="AE1612" s="25">
        <f t="shared" si="286"/>
        <v>13792.209209562607</v>
      </c>
      <c r="AF1612" s="25">
        <f>SUM($AD$8:AD1612)</f>
        <v>1423919.8638928707</v>
      </c>
      <c r="AG1612" s="25">
        <f>SUM($AE$8:AE1612)</f>
        <v>7768638.549064762</v>
      </c>
      <c r="AH1612" s="25"/>
      <c r="AI1612" s="40">
        <f>SUM($AD$1486:AD1612)</f>
        <v>22381.436039871602</v>
      </c>
      <c r="AJ1612" s="40">
        <f>SUM($AE$1486:AE1612)</f>
        <v>1953261.119519101</v>
      </c>
      <c r="AK1612" s="40">
        <f t="shared" si="287"/>
        <v>15667.00522791012</v>
      </c>
    </row>
    <row r="1613" spans="2:37" x14ac:dyDescent="0.3">
      <c r="B1613" s="7" t="s">
        <v>54</v>
      </c>
      <c r="C1613" s="7">
        <v>1605</v>
      </c>
      <c r="D1613" s="7">
        <v>128</v>
      </c>
      <c r="E1613" s="13">
        <v>106.6</v>
      </c>
      <c r="F1613" s="17">
        <f t="shared" si="288"/>
        <v>-9.7222222222220642E-2</v>
      </c>
      <c r="G1613" s="17">
        <f t="shared" si="289"/>
        <v>-0.34999999999999432</v>
      </c>
      <c r="S1613">
        <f t="shared" si="279"/>
        <v>0</v>
      </c>
      <c r="T1613">
        <f t="shared" si="280"/>
        <v>106.6</v>
      </c>
      <c r="U1613">
        <f t="shared" si="281"/>
        <v>29.611111111111107</v>
      </c>
      <c r="W1613">
        <f t="shared" si="282"/>
        <v>-96.249999999998437</v>
      </c>
      <c r="X1613">
        <f t="shared" si="283"/>
        <v>135.9666</v>
      </c>
      <c r="Y1613">
        <f t="shared" si="284"/>
        <v>474.42610713185275</v>
      </c>
      <c r="Z1613">
        <f>Table1[[#This Row],[Accel (N)]]+Table1[[#This Row],[RR (N)]]+Table1[[#This Row],[Aero Drag (N)]]</f>
        <v>514.14270713185431</v>
      </c>
      <c r="AA1613">
        <f>Table1[[#This Row],[Total (N)]]*((E1613/3.6)/1000)</f>
        <v>15.224336827848797</v>
      </c>
      <c r="AB1613">
        <f>Table1[[#This Row],[Power (kW)]]*1000</f>
        <v>15224.336827848796</v>
      </c>
      <c r="AC1613">
        <f>(Table1[[#This Row],[Power (kW)]]*1000)*D1613</f>
        <v>1948715.1139646459</v>
      </c>
      <c r="AD1613" s="25">
        <f t="shared" si="285"/>
        <v>0</v>
      </c>
      <c r="AE1613" s="25">
        <f t="shared" si="286"/>
        <v>15224.336827848796</v>
      </c>
      <c r="AF1613" s="25">
        <f>SUM($AD$8:AD1613)</f>
        <v>1423919.8638928707</v>
      </c>
      <c r="AG1613" s="25">
        <f>SUM($AE$8:AE1613)</f>
        <v>7783862.885892611</v>
      </c>
      <c r="AH1613" s="25"/>
      <c r="AI1613" s="40">
        <f>SUM($AD$1486:AD1613)</f>
        <v>22381.436039871602</v>
      </c>
      <c r="AJ1613" s="40">
        <f>SUM($AE$1486:AE1613)</f>
        <v>1968485.4563469498</v>
      </c>
      <c r="AK1613" s="40">
        <f t="shared" si="287"/>
        <v>15667.00522791012</v>
      </c>
    </row>
    <row r="1614" spans="2:37" x14ac:dyDescent="0.3">
      <c r="B1614" s="7" t="s">
        <v>54</v>
      </c>
      <c r="C1614" s="7">
        <v>1606</v>
      </c>
      <c r="D1614" s="7">
        <v>129</v>
      </c>
      <c r="E1614" s="13">
        <v>106.4</v>
      </c>
      <c r="F1614" s="17">
        <f t="shared" si="288"/>
        <v>-5.5555555555554373E-2</v>
      </c>
      <c r="G1614" s="17">
        <f t="shared" si="289"/>
        <v>-0.19999999999999574</v>
      </c>
      <c r="S1614">
        <f t="shared" si="279"/>
        <v>0</v>
      </c>
      <c r="T1614">
        <f t="shared" si="280"/>
        <v>106.4</v>
      </c>
      <c r="U1614">
        <f t="shared" si="281"/>
        <v>29.555555555555557</v>
      </c>
      <c r="W1614">
        <f t="shared" si="282"/>
        <v>-54.999999999998828</v>
      </c>
      <c r="X1614">
        <f t="shared" si="283"/>
        <v>135.9666</v>
      </c>
      <c r="Y1614">
        <f t="shared" si="284"/>
        <v>472.64756658964455</v>
      </c>
      <c r="Z1614">
        <f>Table1[[#This Row],[Accel (N)]]+Table1[[#This Row],[RR (N)]]+Table1[[#This Row],[Aero Drag (N)]]</f>
        <v>553.61416658964572</v>
      </c>
      <c r="AA1614">
        <f>Table1[[#This Row],[Total (N)]]*((E1614/3.6)/1000)</f>
        <v>16.362374256982864</v>
      </c>
      <c r="AB1614">
        <f>Table1[[#This Row],[Power (kW)]]*1000</f>
        <v>16362.374256982865</v>
      </c>
      <c r="AC1614">
        <f>(Table1[[#This Row],[Power (kW)]]*1000)*D1614</f>
        <v>2110746.2791507896</v>
      </c>
      <c r="AD1614" s="25">
        <f t="shared" si="285"/>
        <v>0</v>
      </c>
      <c r="AE1614" s="25">
        <f t="shared" si="286"/>
        <v>16362.374256982865</v>
      </c>
      <c r="AF1614" s="25">
        <f>SUM($AD$8:AD1614)</f>
        <v>1423919.8638928707</v>
      </c>
      <c r="AG1614" s="25">
        <f>SUM($AE$8:AE1614)</f>
        <v>7800225.2601495935</v>
      </c>
      <c r="AH1614" s="25"/>
      <c r="AI1614" s="40">
        <f>SUM($AD$1486:AD1614)</f>
        <v>22381.436039871602</v>
      </c>
      <c r="AJ1614" s="40">
        <f>SUM($AE$1486:AE1614)</f>
        <v>1984847.8306039327</v>
      </c>
      <c r="AK1614" s="40">
        <f t="shared" si="287"/>
        <v>15667.00522791012</v>
      </c>
    </row>
    <row r="1615" spans="2:37" x14ac:dyDescent="0.3">
      <c r="B1615" s="7" t="s">
        <v>54</v>
      </c>
      <c r="C1615" s="7">
        <v>1607</v>
      </c>
      <c r="D1615" s="7">
        <v>130</v>
      </c>
      <c r="E1615" s="13">
        <v>106.2</v>
      </c>
      <c r="F1615" s="17">
        <f t="shared" si="288"/>
        <v>-2.7777777777778172E-2</v>
      </c>
      <c r="G1615" s="17">
        <f t="shared" si="289"/>
        <v>-0.10000000000000142</v>
      </c>
      <c r="S1615">
        <f t="shared" si="279"/>
        <v>0</v>
      </c>
      <c r="T1615">
        <f t="shared" si="280"/>
        <v>106.2</v>
      </c>
      <c r="U1615">
        <f t="shared" si="281"/>
        <v>29.5</v>
      </c>
      <c r="W1615">
        <f t="shared" si="282"/>
        <v>-27.500000000000391</v>
      </c>
      <c r="X1615">
        <f t="shared" si="283"/>
        <v>135.9666</v>
      </c>
      <c r="Y1615">
        <f t="shared" si="284"/>
        <v>470.87236602967505</v>
      </c>
      <c r="Z1615">
        <f>Table1[[#This Row],[Accel (N)]]+Table1[[#This Row],[RR (N)]]+Table1[[#This Row],[Aero Drag (N)]]</f>
        <v>579.33896602967468</v>
      </c>
      <c r="AA1615">
        <f>Table1[[#This Row],[Total (N)]]*((E1615/3.6)/1000)</f>
        <v>17.090499497875403</v>
      </c>
      <c r="AB1615">
        <f>Table1[[#This Row],[Power (kW)]]*1000</f>
        <v>17090.499497875404</v>
      </c>
      <c r="AC1615">
        <f>(Table1[[#This Row],[Power (kW)]]*1000)*D1615</f>
        <v>2221764.9347238024</v>
      </c>
      <c r="AD1615" s="25">
        <f t="shared" si="285"/>
        <v>0</v>
      </c>
      <c r="AE1615" s="25">
        <f t="shared" si="286"/>
        <v>17090.499497875404</v>
      </c>
      <c r="AF1615" s="25">
        <f>SUM($AD$8:AD1615)</f>
        <v>1423919.8638928707</v>
      </c>
      <c r="AG1615" s="25">
        <f>SUM($AE$8:AE1615)</f>
        <v>7817315.759647469</v>
      </c>
      <c r="AH1615" s="25"/>
      <c r="AI1615" s="40">
        <f>SUM($AD$1486:AD1615)</f>
        <v>22381.436039871602</v>
      </c>
      <c r="AJ1615" s="40">
        <f>SUM($AE$1486:AE1615)</f>
        <v>2001938.3301018081</v>
      </c>
      <c r="AK1615" s="40">
        <f t="shared" si="287"/>
        <v>15667.00522791012</v>
      </c>
    </row>
    <row r="1616" spans="2:37" x14ac:dyDescent="0.3">
      <c r="B1616" s="7" t="s">
        <v>54</v>
      </c>
      <c r="C1616" s="7">
        <v>1608</v>
      </c>
      <c r="D1616" s="7">
        <v>131</v>
      </c>
      <c r="E1616" s="13">
        <v>106.2</v>
      </c>
      <c r="F1616" s="17">
        <f t="shared" si="288"/>
        <v>0</v>
      </c>
      <c r="G1616" s="17">
        <f t="shared" si="289"/>
        <v>0</v>
      </c>
      <c r="S1616">
        <f t="shared" si="279"/>
        <v>0</v>
      </c>
      <c r="T1616">
        <f t="shared" si="280"/>
        <v>106.2</v>
      </c>
      <c r="U1616">
        <f t="shared" si="281"/>
        <v>29.5</v>
      </c>
      <c r="W1616">
        <f t="shared" si="282"/>
        <v>0</v>
      </c>
      <c r="X1616">
        <f t="shared" si="283"/>
        <v>135.9666</v>
      </c>
      <c r="Y1616">
        <f t="shared" si="284"/>
        <v>470.87236602967505</v>
      </c>
      <c r="Z1616">
        <f>Table1[[#This Row],[Accel (N)]]+Table1[[#This Row],[RR (N)]]+Table1[[#This Row],[Aero Drag (N)]]</f>
        <v>606.83896602967502</v>
      </c>
      <c r="AA1616">
        <f>Table1[[#This Row],[Total (N)]]*((E1616/3.6)/1000)</f>
        <v>17.901749497875411</v>
      </c>
      <c r="AB1616">
        <f>Table1[[#This Row],[Power (kW)]]*1000</f>
        <v>17901.749497875411</v>
      </c>
      <c r="AC1616">
        <f>(Table1[[#This Row],[Power (kW)]]*1000)*D1616</f>
        <v>2345129.1842216789</v>
      </c>
      <c r="AD1616" s="25">
        <f t="shared" si="285"/>
        <v>0</v>
      </c>
      <c r="AE1616" s="25">
        <f t="shared" si="286"/>
        <v>17901.749497875411</v>
      </c>
      <c r="AF1616" s="25">
        <f>SUM($AD$8:AD1616)</f>
        <v>1423919.8638928707</v>
      </c>
      <c r="AG1616" s="25">
        <f>SUM($AE$8:AE1616)</f>
        <v>7835217.5091453446</v>
      </c>
      <c r="AH1616" s="25"/>
      <c r="AI1616" s="40">
        <f>SUM($AD$1486:AD1616)</f>
        <v>22381.436039871602</v>
      </c>
      <c r="AJ1616" s="40">
        <f>SUM($AE$1486:AE1616)</f>
        <v>2019840.0795996834</v>
      </c>
      <c r="AK1616" s="40">
        <f t="shared" si="287"/>
        <v>15667.00522791012</v>
      </c>
    </row>
    <row r="1617" spans="2:37" x14ac:dyDescent="0.3">
      <c r="B1617" s="7" t="s">
        <v>54</v>
      </c>
      <c r="C1617" s="7">
        <v>1609</v>
      </c>
      <c r="D1617" s="7">
        <v>132</v>
      </c>
      <c r="E1617" s="13">
        <v>106.2</v>
      </c>
      <c r="F1617" s="17">
        <f t="shared" si="288"/>
        <v>2.7777777777778172E-2</v>
      </c>
      <c r="G1617" s="17">
        <f t="shared" si="289"/>
        <v>0.10000000000000142</v>
      </c>
      <c r="S1617">
        <f t="shared" si="279"/>
        <v>0</v>
      </c>
      <c r="T1617">
        <f t="shared" si="280"/>
        <v>106.2</v>
      </c>
      <c r="U1617">
        <f t="shared" si="281"/>
        <v>29.5</v>
      </c>
      <c r="W1617">
        <f t="shared" si="282"/>
        <v>27.500000000000391</v>
      </c>
      <c r="X1617">
        <f t="shared" si="283"/>
        <v>135.9666</v>
      </c>
      <c r="Y1617">
        <f t="shared" si="284"/>
        <v>470.87236602967505</v>
      </c>
      <c r="Z1617">
        <f>Table1[[#This Row],[Accel (N)]]+Table1[[#This Row],[RR (N)]]+Table1[[#This Row],[Aero Drag (N)]]</f>
        <v>634.33896602967548</v>
      </c>
      <c r="AA1617">
        <f>Table1[[#This Row],[Total (N)]]*((E1617/3.6)/1000)</f>
        <v>18.712999497875426</v>
      </c>
      <c r="AB1617">
        <f>Table1[[#This Row],[Power (kW)]]*1000</f>
        <v>18712.999497875426</v>
      </c>
      <c r="AC1617">
        <f>(Table1[[#This Row],[Power (kW)]]*1000)*D1617</f>
        <v>2470115.9337195563</v>
      </c>
      <c r="AD1617" s="25">
        <f t="shared" si="285"/>
        <v>0</v>
      </c>
      <c r="AE1617" s="25">
        <f t="shared" si="286"/>
        <v>18712.999497875426</v>
      </c>
      <c r="AF1617" s="25">
        <f>SUM($AD$8:AD1617)</f>
        <v>1423919.8638928707</v>
      </c>
      <c r="AG1617" s="25">
        <f>SUM($AE$8:AE1617)</f>
        <v>7853930.5086432202</v>
      </c>
      <c r="AH1617" s="25"/>
      <c r="AI1617" s="40">
        <f>SUM($AD$1486:AD1617)</f>
        <v>22381.436039871602</v>
      </c>
      <c r="AJ1617" s="40">
        <f>SUM($AE$1486:AE1617)</f>
        <v>2038553.0790975587</v>
      </c>
      <c r="AK1617" s="40">
        <f t="shared" si="287"/>
        <v>15667.00522791012</v>
      </c>
    </row>
    <row r="1618" spans="2:37" x14ac:dyDescent="0.3">
      <c r="B1618" s="7" t="s">
        <v>54</v>
      </c>
      <c r="C1618" s="7">
        <v>1610</v>
      </c>
      <c r="D1618" s="7">
        <v>133</v>
      </c>
      <c r="E1618" s="13">
        <v>106.4</v>
      </c>
      <c r="F1618" s="17">
        <f t="shared" si="288"/>
        <v>4.1666666666666269E-2</v>
      </c>
      <c r="G1618" s="17">
        <f t="shared" si="289"/>
        <v>0.14999999999999858</v>
      </c>
      <c r="S1618">
        <f t="shared" si="279"/>
        <v>0</v>
      </c>
      <c r="T1618">
        <f t="shared" si="280"/>
        <v>106.4</v>
      </c>
      <c r="U1618">
        <f t="shared" si="281"/>
        <v>29.555555555555557</v>
      </c>
      <c r="W1618">
        <f t="shared" si="282"/>
        <v>41.249999999999609</v>
      </c>
      <c r="X1618">
        <f t="shared" si="283"/>
        <v>135.9666</v>
      </c>
      <c r="Y1618">
        <f t="shared" si="284"/>
        <v>472.64756658964455</v>
      </c>
      <c r="Z1618">
        <f>Table1[[#This Row],[Accel (N)]]+Table1[[#This Row],[RR (N)]]+Table1[[#This Row],[Aero Drag (N)]]</f>
        <v>649.86416658964413</v>
      </c>
      <c r="AA1618">
        <f>Table1[[#This Row],[Total (N)]]*((E1618/3.6)/1000)</f>
        <v>19.207096479205038</v>
      </c>
      <c r="AB1618">
        <f>Table1[[#This Row],[Power (kW)]]*1000</f>
        <v>19207.09647920504</v>
      </c>
      <c r="AC1618">
        <f>(Table1[[#This Row],[Power (kW)]]*1000)*D1618</f>
        <v>2554543.8317342703</v>
      </c>
      <c r="AD1618" s="25">
        <f t="shared" si="285"/>
        <v>0</v>
      </c>
      <c r="AE1618" s="25">
        <f t="shared" si="286"/>
        <v>19207.09647920504</v>
      </c>
      <c r="AF1618" s="25">
        <f>SUM($AD$8:AD1618)</f>
        <v>1423919.8638928707</v>
      </c>
      <c r="AG1618" s="25">
        <f>SUM($AE$8:AE1618)</f>
        <v>7873137.6051224256</v>
      </c>
      <c r="AH1618" s="25"/>
      <c r="AI1618" s="40">
        <f>SUM($AD$1486:AD1618)</f>
        <v>22381.436039871602</v>
      </c>
      <c r="AJ1618" s="40">
        <f>SUM($AE$1486:AE1618)</f>
        <v>2057760.1755767637</v>
      </c>
      <c r="AK1618" s="40">
        <f t="shared" si="287"/>
        <v>15667.00522791012</v>
      </c>
    </row>
    <row r="1619" spans="2:37" x14ac:dyDescent="0.3">
      <c r="B1619" s="7" t="s">
        <v>54</v>
      </c>
      <c r="C1619" s="7">
        <v>1611</v>
      </c>
      <c r="D1619" s="7">
        <v>134</v>
      </c>
      <c r="E1619" s="13">
        <v>106.5</v>
      </c>
      <c r="F1619" s="17">
        <f t="shared" si="288"/>
        <v>5.5555555555554373E-2</v>
      </c>
      <c r="G1619" s="17">
        <f t="shared" si="289"/>
        <v>0.19999999999999574</v>
      </c>
      <c r="S1619">
        <f t="shared" si="279"/>
        <v>0</v>
      </c>
      <c r="T1619">
        <f t="shared" si="280"/>
        <v>106.5</v>
      </c>
      <c r="U1619">
        <f t="shared" si="281"/>
        <v>29.583333333333332</v>
      </c>
      <c r="W1619">
        <f t="shared" si="282"/>
        <v>54.999999999998828</v>
      </c>
      <c r="X1619">
        <f t="shared" si="283"/>
        <v>135.9666</v>
      </c>
      <c r="Y1619">
        <f t="shared" si="284"/>
        <v>473.53641936296879</v>
      </c>
      <c r="Z1619">
        <f>Table1[[#This Row],[Accel (N)]]+Table1[[#This Row],[RR (N)]]+Table1[[#This Row],[Aero Drag (N)]]</f>
        <v>664.50301936296762</v>
      </c>
      <c r="AA1619">
        <f>Table1[[#This Row],[Total (N)]]*((E1619/3.6)/1000)</f>
        <v>19.658214322821124</v>
      </c>
      <c r="AB1619">
        <f>Table1[[#This Row],[Power (kW)]]*1000</f>
        <v>19658.214322821124</v>
      </c>
      <c r="AC1619">
        <f>(Table1[[#This Row],[Power (kW)]]*1000)*D1619</f>
        <v>2634200.7192580309</v>
      </c>
      <c r="AD1619" s="25">
        <f t="shared" si="285"/>
        <v>0</v>
      </c>
      <c r="AE1619" s="25">
        <f t="shared" si="286"/>
        <v>19658.214322821124</v>
      </c>
      <c r="AF1619" s="25">
        <f>SUM($AD$8:AD1619)</f>
        <v>1423919.8638928707</v>
      </c>
      <c r="AG1619" s="25">
        <f>SUM($AE$8:AE1619)</f>
        <v>7892795.8194452468</v>
      </c>
      <c r="AH1619" s="25"/>
      <c r="AI1619" s="40">
        <f>SUM($AD$1486:AD1619)</f>
        <v>22381.436039871602</v>
      </c>
      <c r="AJ1619" s="40">
        <f>SUM($AE$1486:AE1619)</f>
        <v>2077418.3898995849</v>
      </c>
      <c r="AK1619" s="40">
        <f t="shared" si="287"/>
        <v>15667.00522791012</v>
      </c>
    </row>
    <row r="1620" spans="2:37" x14ac:dyDescent="0.3">
      <c r="B1620" s="7" t="s">
        <v>54</v>
      </c>
      <c r="C1620" s="7">
        <v>1612</v>
      </c>
      <c r="D1620" s="7">
        <v>135</v>
      </c>
      <c r="E1620" s="13">
        <v>106.8</v>
      </c>
      <c r="F1620" s="17">
        <f t="shared" si="288"/>
        <v>9.7222222222222612E-2</v>
      </c>
      <c r="G1620" s="17">
        <f t="shared" si="289"/>
        <v>0.35000000000000142</v>
      </c>
      <c r="S1620">
        <f t="shared" si="279"/>
        <v>0</v>
      </c>
      <c r="T1620">
        <f t="shared" si="280"/>
        <v>106.8</v>
      </c>
      <c r="U1620">
        <f t="shared" si="281"/>
        <v>29.666666666666664</v>
      </c>
      <c r="W1620">
        <f t="shared" si="282"/>
        <v>96.250000000000384</v>
      </c>
      <c r="X1620">
        <f t="shared" si="283"/>
        <v>135.9666</v>
      </c>
      <c r="Y1620">
        <f t="shared" si="284"/>
        <v>476.20798765630002</v>
      </c>
      <c r="Z1620">
        <f>Table1[[#This Row],[Accel (N)]]+Table1[[#This Row],[RR (N)]]+Table1[[#This Row],[Aero Drag (N)]]</f>
        <v>708.42458765630045</v>
      </c>
      <c r="AA1620">
        <f>Table1[[#This Row],[Total (N)]]*((E1620/3.6)/1000)</f>
        <v>21.016596100470245</v>
      </c>
      <c r="AB1620">
        <f>Table1[[#This Row],[Power (kW)]]*1000</f>
        <v>21016.596100470244</v>
      </c>
      <c r="AC1620">
        <f>(Table1[[#This Row],[Power (kW)]]*1000)*D1620</f>
        <v>2837240.473563483</v>
      </c>
      <c r="AD1620" s="25">
        <f t="shared" si="285"/>
        <v>0</v>
      </c>
      <c r="AE1620" s="25">
        <f t="shared" si="286"/>
        <v>21016.596100470244</v>
      </c>
      <c r="AF1620" s="25">
        <f>SUM($AD$8:AD1620)</f>
        <v>1423919.8638928707</v>
      </c>
      <c r="AG1620" s="25">
        <f>SUM($AE$8:AE1620)</f>
        <v>7913812.4155457169</v>
      </c>
      <c r="AH1620" s="25"/>
      <c r="AI1620" s="40">
        <f>SUM($AD$1486:AD1620)</f>
        <v>22381.436039871602</v>
      </c>
      <c r="AJ1620" s="40">
        <f>SUM($AE$1486:AE1620)</f>
        <v>2098434.986000055</v>
      </c>
      <c r="AK1620" s="40">
        <f t="shared" si="287"/>
        <v>15667.00522791012</v>
      </c>
    </row>
    <row r="1621" spans="2:37" x14ac:dyDescent="0.3">
      <c r="B1621" s="7" t="s">
        <v>54</v>
      </c>
      <c r="C1621" s="7">
        <v>1613</v>
      </c>
      <c r="D1621" s="7">
        <v>136</v>
      </c>
      <c r="E1621" s="13">
        <v>107.2</v>
      </c>
      <c r="F1621" s="17">
        <f t="shared" si="288"/>
        <v>0.1388888888888889</v>
      </c>
      <c r="G1621" s="17">
        <f t="shared" si="289"/>
        <v>0.5</v>
      </c>
      <c r="S1621">
        <f t="shared" si="279"/>
        <v>0</v>
      </c>
      <c r="T1621">
        <f t="shared" si="280"/>
        <v>107.2</v>
      </c>
      <c r="U1621">
        <f t="shared" si="281"/>
        <v>29.777777777777779</v>
      </c>
      <c r="W1621">
        <f t="shared" si="282"/>
        <v>137.5</v>
      </c>
      <c r="X1621">
        <f t="shared" si="283"/>
        <v>135.9666</v>
      </c>
      <c r="Y1621">
        <f t="shared" si="284"/>
        <v>479.78176865191119</v>
      </c>
      <c r="Z1621">
        <f>Table1[[#This Row],[Accel (N)]]+Table1[[#This Row],[RR (N)]]+Table1[[#This Row],[Aero Drag (N)]]</f>
        <v>753.24836865191116</v>
      </c>
      <c r="AA1621">
        <f>Table1[[#This Row],[Total (N)]]*((E1621/3.6)/1000)</f>
        <v>22.430062533190245</v>
      </c>
      <c r="AB1621">
        <f>Table1[[#This Row],[Power (kW)]]*1000</f>
        <v>22430.062533190245</v>
      </c>
      <c r="AC1621">
        <f>(Table1[[#This Row],[Power (kW)]]*1000)*D1621</f>
        <v>3050488.5045138733</v>
      </c>
      <c r="AD1621" s="25">
        <f t="shared" si="285"/>
        <v>0</v>
      </c>
      <c r="AE1621" s="25">
        <f t="shared" si="286"/>
        <v>22430.062533190245</v>
      </c>
      <c r="AF1621" s="25">
        <f>SUM($AD$8:AD1621)</f>
        <v>1423919.8638928707</v>
      </c>
      <c r="AG1621" s="25">
        <f>SUM($AE$8:AE1621)</f>
        <v>7936242.4780789074</v>
      </c>
      <c r="AH1621" s="25"/>
      <c r="AI1621" s="40">
        <f>SUM($AD$1486:AD1621)</f>
        <v>22381.436039871602</v>
      </c>
      <c r="AJ1621" s="40">
        <f>SUM($AE$1486:AE1621)</f>
        <v>2120865.0485332455</v>
      </c>
      <c r="AK1621" s="40">
        <f t="shared" si="287"/>
        <v>15667.00522791012</v>
      </c>
    </row>
    <row r="1622" spans="2:37" x14ac:dyDescent="0.3">
      <c r="B1622" s="7" t="s">
        <v>54</v>
      </c>
      <c r="C1622" s="7">
        <v>1614</v>
      </c>
      <c r="D1622" s="7">
        <v>137</v>
      </c>
      <c r="E1622" s="13">
        <v>107.8</v>
      </c>
      <c r="F1622" s="17">
        <f t="shared" si="288"/>
        <v>0.18055555555555516</v>
      </c>
      <c r="G1622" s="17">
        <f t="shared" si="289"/>
        <v>0.64999999999999858</v>
      </c>
      <c r="S1622">
        <f t="shared" si="279"/>
        <v>0</v>
      </c>
      <c r="T1622">
        <f t="shared" si="280"/>
        <v>107.8</v>
      </c>
      <c r="U1622">
        <f t="shared" si="281"/>
        <v>29.944444444444443</v>
      </c>
      <c r="W1622">
        <f t="shared" si="282"/>
        <v>178.7499999999996</v>
      </c>
      <c r="X1622">
        <f t="shared" si="283"/>
        <v>135.9666</v>
      </c>
      <c r="Y1622">
        <f t="shared" si="284"/>
        <v>485.16749001211946</v>
      </c>
      <c r="Z1622">
        <f>Table1[[#This Row],[Accel (N)]]+Table1[[#This Row],[RR (N)]]+Table1[[#This Row],[Aero Drag (N)]]</f>
        <v>799.88409001211903</v>
      </c>
      <c r="AA1622">
        <f>Table1[[#This Row],[Total (N)]]*((E1622/3.6)/1000)</f>
        <v>23.952084695362895</v>
      </c>
      <c r="AB1622">
        <f>Table1[[#This Row],[Power (kW)]]*1000</f>
        <v>23952.084695362897</v>
      </c>
      <c r="AC1622">
        <f>(Table1[[#This Row],[Power (kW)]]*1000)*D1622</f>
        <v>3281435.6032647169</v>
      </c>
      <c r="AD1622" s="25">
        <f t="shared" si="285"/>
        <v>0</v>
      </c>
      <c r="AE1622" s="25">
        <f t="shared" si="286"/>
        <v>23952.084695362897</v>
      </c>
      <c r="AF1622" s="25">
        <f>SUM($AD$8:AD1622)</f>
        <v>1423919.8638928707</v>
      </c>
      <c r="AG1622" s="25">
        <f>SUM($AE$8:AE1622)</f>
        <v>7960194.5627742698</v>
      </c>
      <c r="AH1622" s="25"/>
      <c r="AI1622" s="40">
        <f>SUM($AD$1486:AD1622)</f>
        <v>22381.436039871602</v>
      </c>
      <c r="AJ1622" s="40">
        <f>SUM($AE$1486:AE1622)</f>
        <v>2144817.1332286084</v>
      </c>
      <c r="AK1622" s="40">
        <f t="shared" si="287"/>
        <v>15667.00522791012</v>
      </c>
    </row>
    <row r="1623" spans="2:37" x14ac:dyDescent="0.3">
      <c r="B1623" s="7" t="s">
        <v>54</v>
      </c>
      <c r="C1623" s="7">
        <v>1615</v>
      </c>
      <c r="D1623" s="7">
        <v>138</v>
      </c>
      <c r="E1623" s="13">
        <v>108.5</v>
      </c>
      <c r="F1623" s="17">
        <f t="shared" si="288"/>
        <v>0.2222222222222234</v>
      </c>
      <c r="G1623" s="17">
        <f t="shared" si="289"/>
        <v>0.80000000000000426</v>
      </c>
      <c r="S1623">
        <f t="shared" si="279"/>
        <v>0</v>
      </c>
      <c r="T1623">
        <f t="shared" si="280"/>
        <v>108.5</v>
      </c>
      <c r="U1623">
        <f t="shared" si="281"/>
        <v>30.138888888888889</v>
      </c>
      <c r="W1623">
        <f t="shared" si="282"/>
        <v>220.00000000000117</v>
      </c>
      <c r="X1623">
        <f t="shared" si="283"/>
        <v>135.9666</v>
      </c>
      <c r="Y1623">
        <f t="shared" si="284"/>
        <v>491.48882389699662</v>
      </c>
      <c r="Z1623">
        <f>Table1[[#This Row],[Accel (N)]]+Table1[[#This Row],[RR (N)]]+Table1[[#This Row],[Aero Drag (N)]]</f>
        <v>847.45542389699779</v>
      </c>
      <c r="AA1623">
        <f>Table1[[#This Row],[Total (N)]]*((E1623/3.6)/1000)</f>
        <v>25.541364859117849</v>
      </c>
      <c r="AB1623">
        <f>Table1[[#This Row],[Power (kW)]]*1000</f>
        <v>25541.36485911785</v>
      </c>
      <c r="AC1623">
        <f>(Table1[[#This Row],[Power (kW)]]*1000)*D1623</f>
        <v>3524708.3505582632</v>
      </c>
      <c r="AD1623" s="25">
        <f t="shared" si="285"/>
        <v>0</v>
      </c>
      <c r="AE1623" s="25">
        <f t="shared" si="286"/>
        <v>25541.36485911785</v>
      </c>
      <c r="AF1623" s="25">
        <f>SUM($AD$8:AD1623)</f>
        <v>1423919.8638928707</v>
      </c>
      <c r="AG1623" s="25">
        <f>SUM($AE$8:AE1623)</f>
        <v>7985735.927633388</v>
      </c>
      <c r="AH1623" s="25"/>
      <c r="AI1623" s="40">
        <f>SUM($AD$1486:AD1623)</f>
        <v>22381.436039871602</v>
      </c>
      <c r="AJ1623" s="40">
        <f>SUM($AE$1486:AE1623)</f>
        <v>2170358.4980877261</v>
      </c>
      <c r="AK1623" s="40">
        <f t="shared" si="287"/>
        <v>15667.00522791012</v>
      </c>
    </row>
    <row r="1624" spans="2:37" x14ac:dyDescent="0.3">
      <c r="B1624" s="7" t="s">
        <v>54</v>
      </c>
      <c r="C1624" s="7">
        <v>1616</v>
      </c>
      <c r="D1624" s="7">
        <v>139</v>
      </c>
      <c r="E1624" s="13">
        <v>109.4</v>
      </c>
      <c r="F1624" s="17">
        <f t="shared" si="288"/>
        <v>0.27777777777777779</v>
      </c>
      <c r="G1624" s="17">
        <f t="shared" si="289"/>
        <v>1</v>
      </c>
      <c r="S1624">
        <f t="shared" si="279"/>
        <v>0</v>
      </c>
      <c r="T1624">
        <f t="shared" si="280"/>
        <v>109.4</v>
      </c>
      <c r="U1624">
        <f t="shared" si="281"/>
        <v>30.388888888888889</v>
      </c>
      <c r="W1624">
        <f t="shared" si="282"/>
        <v>275</v>
      </c>
      <c r="X1624">
        <f t="shared" si="283"/>
        <v>135.9666</v>
      </c>
      <c r="Y1624">
        <f t="shared" si="284"/>
        <v>499.67637285785287</v>
      </c>
      <c r="Z1624">
        <f>Table1[[#This Row],[Accel (N)]]+Table1[[#This Row],[RR (N)]]+Table1[[#This Row],[Aero Drag (N)]]</f>
        <v>910.64297285785278</v>
      </c>
      <c r="AA1624">
        <f>Table1[[#This Row],[Total (N)]]*((E1624/3.6)/1000)</f>
        <v>27.673428119624749</v>
      </c>
      <c r="AB1624">
        <f>Table1[[#This Row],[Power (kW)]]*1000</f>
        <v>27673.42811962475</v>
      </c>
      <c r="AC1624">
        <f>(Table1[[#This Row],[Power (kW)]]*1000)*D1624</f>
        <v>3846606.5086278403</v>
      </c>
      <c r="AD1624" s="25">
        <f t="shared" si="285"/>
        <v>0</v>
      </c>
      <c r="AE1624" s="25">
        <f t="shared" si="286"/>
        <v>27673.42811962475</v>
      </c>
      <c r="AF1624" s="25">
        <f>SUM($AD$8:AD1624)</f>
        <v>1423919.8638928707</v>
      </c>
      <c r="AG1624" s="25">
        <f>SUM($AE$8:AE1624)</f>
        <v>8013409.3557530129</v>
      </c>
      <c r="AH1624" s="25"/>
      <c r="AI1624" s="40">
        <f>SUM($AD$1486:AD1624)</f>
        <v>22381.436039871602</v>
      </c>
      <c r="AJ1624" s="40">
        <f>SUM($AE$1486:AE1624)</f>
        <v>2198031.926207351</v>
      </c>
      <c r="AK1624" s="40">
        <f t="shared" si="287"/>
        <v>15667.00522791012</v>
      </c>
    </row>
    <row r="1625" spans="2:37" x14ac:dyDescent="0.3">
      <c r="B1625" s="7" t="s">
        <v>54</v>
      </c>
      <c r="C1625" s="7">
        <v>1617</v>
      </c>
      <c r="D1625" s="7">
        <v>140</v>
      </c>
      <c r="E1625" s="13">
        <v>110.5</v>
      </c>
      <c r="F1625" s="17">
        <f t="shared" si="288"/>
        <v>0.31944444444444403</v>
      </c>
      <c r="G1625" s="17">
        <f t="shared" si="289"/>
        <v>1.1499999999999986</v>
      </c>
      <c r="S1625">
        <f t="shared" si="279"/>
        <v>0</v>
      </c>
      <c r="T1625">
        <f t="shared" si="280"/>
        <v>110.5</v>
      </c>
      <c r="U1625">
        <f t="shared" si="281"/>
        <v>30.694444444444443</v>
      </c>
      <c r="W1625">
        <f t="shared" si="282"/>
        <v>316.2499999999996</v>
      </c>
      <c r="X1625">
        <f t="shared" si="283"/>
        <v>135.9666</v>
      </c>
      <c r="Y1625">
        <f t="shared" si="284"/>
        <v>509.77522665491324</v>
      </c>
      <c r="Z1625">
        <f>Table1[[#This Row],[Accel (N)]]+Table1[[#This Row],[RR (N)]]+Table1[[#This Row],[Aero Drag (N)]]</f>
        <v>961.99182665491287</v>
      </c>
      <c r="AA1625">
        <f>Table1[[#This Row],[Total (N)]]*((E1625/3.6)/1000)</f>
        <v>29.527804679268854</v>
      </c>
      <c r="AB1625">
        <f>Table1[[#This Row],[Power (kW)]]*1000</f>
        <v>29527.804679268855</v>
      </c>
      <c r="AC1625">
        <f>(Table1[[#This Row],[Power (kW)]]*1000)*D1625</f>
        <v>4133892.6550976397</v>
      </c>
      <c r="AD1625" s="25">
        <f t="shared" si="285"/>
        <v>0</v>
      </c>
      <c r="AE1625" s="25">
        <f t="shared" si="286"/>
        <v>29527.804679268855</v>
      </c>
      <c r="AF1625" s="25">
        <f>SUM($AD$8:AD1625)</f>
        <v>1423919.8638928707</v>
      </c>
      <c r="AG1625" s="25">
        <f>SUM($AE$8:AE1625)</f>
        <v>8042937.1604322819</v>
      </c>
      <c r="AH1625" s="25"/>
      <c r="AI1625" s="40">
        <f>SUM($AD$1486:AD1625)</f>
        <v>22381.436039871602</v>
      </c>
      <c r="AJ1625" s="40">
        <f>SUM($AE$1486:AE1625)</f>
        <v>2227559.73088662</v>
      </c>
      <c r="AK1625" s="40">
        <f t="shared" si="287"/>
        <v>15667.00522791012</v>
      </c>
    </row>
    <row r="1626" spans="2:37" x14ac:dyDescent="0.3">
      <c r="B1626" s="7" t="s">
        <v>54</v>
      </c>
      <c r="C1626" s="7">
        <v>1618</v>
      </c>
      <c r="D1626" s="7">
        <v>141</v>
      </c>
      <c r="E1626" s="13">
        <v>111.7</v>
      </c>
      <c r="F1626" s="17">
        <f t="shared" si="288"/>
        <v>0.34722222222222221</v>
      </c>
      <c r="G1626" s="17">
        <f t="shared" si="289"/>
        <v>1.25</v>
      </c>
      <c r="S1626">
        <f t="shared" si="279"/>
        <v>0</v>
      </c>
      <c r="T1626">
        <f t="shared" si="280"/>
        <v>111.7</v>
      </c>
      <c r="U1626">
        <f t="shared" si="281"/>
        <v>31.027777777777779</v>
      </c>
      <c r="W1626">
        <f t="shared" si="282"/>
        <v>343.75</v>
      </c>
      <c r="X1626">
        <f t="shared" si="283"/>
        <v>135.9666</v>
      </c>
      <c r="Y1626">
        <f t="shared" si="284"/>
        <v>520.90738745712997</v>
      </c>
      <c r="Z1626">
        <f>Table1[[#This Row],[Accel (N)]]+Table1[[#This Row],[RR (N)]]+Table1[[#This Row],[Aero Drag (N)]]</f>
        <v>1000.6239874571299</v>
      </c>
      <c r="AA1626">
        <f>Table1[[#This Row],[Total (N)]]*((E1626/3.6)/1000)</f>
        <v>31.047138721933727</v>
      </c>
      <c r="AB1626">
        <f>Table1[[#This Row],[Power (kW)]]*1000</f>
        <v>31047.138721933727</v>
      </c>
      <c r="AC1626">
        <f>(Table1[[#This Row],[Power (kW)]]*1000)*D1626</f>
        <v>4377646.5597926555</v>
      </c>
      <c r="AD1626" s="25">
        <f t="shared" si="285"/>
        <v>0</v>
      </c>
      <c r="AE1626" s="25">
        <f t="shared" si="286"/>
        <v>31047.138721933727</v>
      </c>
      <c r="AF1626" s="25">
        <f>SUM($AD$8:AD1626)</f>
        <v>1423919.8638928707</v>
      </c>
      <c r="AG1626" s="25">
        <f>SUM($AE$8:AE1626)</f>
        <v>8073984.2991542155</v>
      </c>
      <c r="AH1626" s="25"/>
      <c r="AI1626" s="40">
        <f>SUM($AD$1486:AD1626)</f>
        <v>22381.436039871602</v>
      </c>
      <c r="AJ1626" s="40">
        <f>SUM($AE$1486:AE1626)</f>
        <v>2258606.8696085536</v>
      </c>
      <c r="AK1626" s="40">
        <f t="shared" si="287"/>
        <v>15667.00522791012</v>
      </c>
    </row>
    <row r="1627" spans="2:37" x14ac:dyDescent="0.3">
      <c r="B1627" s="7" t="s">
        <v>54</v>
      </c>
      <c r="C1627" s="7">
        <v>1619</v>
      </c>
      <c r="D1627" s="7">
        <v>142</v>
      </c>
      <c r="E1627" s="13">
        <v>113</v>
      </c>
      <c r="F1627" s="17">
        <f t="shared" si="288"/>
        <v>0.33333333333333215</v>
      </c>
      <c r="G1627" s="17">
        <f t="shared" si="289"/>
        <v>1.1999999999999957</v>
      </c>
      <c r="S1627">
        <f t="shared" si="279"/>
        <v>0</v>
      </c>
      <c r="T1627">
        <f t="shared" si="280"/>
        <v>113</v>
      </c>
      <c r="U1627">
        <f t="shared" si="281"/>
        <v>31.388888888888889</v>
      </c>
      <c r="W1627">
        <f t="shared" si="282"/>
        <v>329.99999999999881</v>
      </c>
      <c r="X1627">
        <f t="shared" si="283"/>
        <v>135.9666</v>
      </c>
      <c r="Y1627">
        <f t="shared" si="284"/>
        <v>533.10291510465288</v>
      </c>
      <c r="Z1627">
        <f>Table1[[#This Row],[Accel (N)]]+Table1[[#This Row],[RR (N)]]+Table1[[#This Row],[Aero Drag (N)]]</f>
        <v>999.06951510465171</v>
      </c>
      <c r="AA1627">
        <f>Table1[[#This Row],[Total (N)]]*((E1627/3.6)/1000)</f>
        <v>31.359682001896012</v>
      </c>
      <c r="AB1627">
        <f>Table1[[#This Row],[Power (kW)]]*1000</f>
        <v>31359.682001896013</v>
      </c>
      <c r="AC1627">
        <f>(Table1[[#This Row],[Power (kW)]]*1000)*D1627</f>
        <v>4453074.8442692338</v>
      </c>
      <c r="AD1627" s="25">
        <f t="shared" si="285"/>
        <v>0</v>
      </c>
      <c r="AE1627" s="25">
        <f t="shared" si="286"/>
        <v>31359.682001896013</v>
      </c>
      <c r="AF1627" s="25">
        <f>SUM($AD$8:AD1627)</f>
        <v>1423919.8638928707</v>
      </c>
      <c r="AG1627" s="25">
        <f>SUM($AE$8:AE1627)</f>
        <v>8105343.9811561117</v>
      </c>
      <c r="AH1627" s="25"/>
      <c r="AI1627" s="40">
        <f>SUM($AD$1486:AD1627)</f>
        <v>22381.436039871602</v>
      </c>
      <c r="AJ1627" s="40">
        <f>SUM($AE$1486:AE1627)</f>
        <v>2289966.5516104498</v>
      </c>
      <c r="AK1627" s="40">
        <f t="shared" si="287"/>
        <v>15667.00522791012</v>
      </c>
    </row>
    <row r="1628" spans="2:37" x14ac:dyDescent="0.3">
      <c r="B1628" s="7" t="s">
        <v>54</v>
      </c>
      <c r="C1628" s="7">
        <v>1620</v>
      </c>
      <c r="D1628" s="7">
        <v>143</v>
      </c>
      <c r="E1628" s="13">
        <v>114.1</v>
      </c>
      <c r="F1628" s="17">
        <f t="shared" si="288"/>
        <v>0.29166666666666585</v>
      </c>
      <c r="G1628" s="17">
        <f t="shared" si="289"/>
        <v>1.0499999999999972</v>
      </c>
      <c r="S1628">
        <f t="shared" si="279"/>
        <v>0</v>
      </c>
      <c r="T1628">
        <f t="shared" si="280"/>
        <v>114.1</v>
      </c>
      <c r="U1628">
        <f t="shared" si="281"/>
        <v>31.694444444444443</v>
      </c>
      <c r="W1628">
        <f t="shared" si="282"/>
        <v>288.7499999999992</v>
      </c>
      <c r="X1628">
        <f t="shared" si="283"/>
        <v>135.9666</v>
      </c>
      <c r="Y1628">
        <f t="shared" si="284"/>
        <v>543.53242714336318</v>
      </c>
      <c r="Z1628">
        <f>Table1[[#This Row],[Accel (N)]]+Table1[[#This Row],[RR (N)]]+Table1[[#This Row],[Aero Drag (N)]]</f>
        <v>968.24902714336235</v>
      </c>
      <c r="AA1628">
        <f>Table1[[#This Row],[Total (N)]]*((E1628/3.6)/1000)</f>
        <v>30.688114999182677</v>
      </c>
      <c r="AB1628">
        <f>Table1[[#This Row],[Power (kW)]]*1000</f>
        <v>30688.114999182675</v>
      </c>
      <c r="AC1628">
        <f>(Table1[[#This Row],[Power (kW)]]*1000)*D1628</f>
        <v>4388400.4448831221</v>
      </c>
      <c r="AD1628" s="25">
        <f t="shared" si="285"/>
        <v>0</v>
      </c>
      <c r="AE1628" s="25">
        <f t="shared" si="286"/>
        <v>30688.114999182675</v>
      </c>
      <c r="AF1628" s="25">
        <f>SUM($AD$8:AD1628)</f>
        <v>1423919.8638928707</v>
      </c>
      <c r="AG1628" s="25">
        <f>SUM($AE$8:AE1628)</f>
        <v>8136032.0961552942</v>
      </c>
      <c r="AH1628" s="25"/>
      <c r="AI1628" s="40">
        <f>SUM($AD$1486:AD1628)</f>
        <v>22381.436039871602</v>
      </c>
      <c r="AJ1628" s="40">
        <f>SUM($AE$1486:AE1628)</f>
        <v>2320654.6666096323</v>
      </c>
      <c r="AK1628" s="40">
        <f t="shared" si="287"/>
        <v>15667.00522791012</v>
      </c>
    </row>
    <row r="1629" spans="2:37" x14ac:dyDescent="0.3">
      <c r="B1629" s="7" t="s">
        <v>54</v>
      </c>
      <c r="C1629" s="7">
        <v>1621</v>
      </c>
      <c r="D1629" s="7">
        <v>144</v>
      </c>
      <c r="E1629" s="13">
        <v>115.1</v>
      </c>
      <c r="F1629" s="17">
        <f t="shared" si="288"/>
        <v>0.25000000000000155</v>
      </c>
      <c r="G1629" s="17">
        <f t="shared" si="289"/>
        <v>0.90000000000000568</v>
      </c>
      <c r="S1629">
        <f t="shared" si="279"/>
        <v>0</v>
      </c>
      <c r="T1629">
        <f t="shared" si="280"/>
        <v>115.1</v>
      </c>
      <c r="U1629">
        <f t="shared" si="281"/>
        <v>31.972222222222221</v>
      </c>
      <c r="W1629">
        <f t="shared" si="282"/>
        <v>247.50000000000153</v>
      </c>
      <c r="X1629">
        <f t="shared" si="283"/>
        <v>135.9666</v>
      </c>
      <c r="Y1629">
        <f t="shared" si="284"/>
        <v>553.10147625777984</v>
      </c>
      <c r="Z1629">
        <f>Table1[[#This Row],[Accel (N)]]+Table1[[#This Row],[RR (N)]]+Table1[[#This Row],[Aero Drag (N)]]</f>
        <v>936.5680762577814</v>
      </c>
      <c r="AA1629">
        <f>Table1[[#This Row],[Total (N)]]*((E1629/3.6)/1000)</f>
        <v>29.944162660352955</v>
      </c>
      <c r="AB1629">
        <f>Table1[[#This Row],[Power (kW)]]*1000</f>
        <v>29944.162660352955</v>
      </c>
      <c r="AC1629">
        <f>(Table1[[#This Row],[Power (kW)]]*1000)*D1629</f>
        <v>4311959.4230908258</v>
      </c>
      <c r="AD1629" s="25">
        <f t="shared" si="285"/>
        <v>0</v>
      </c>
      <c r="AE1629" s="25">
        <f t="shared" si="286"/>
        <v>29944.162660352955</v>
      </c>
      <c r="AF1629" s="25">
        <f>SUM($AD$8:AD1629)</f>
        <v>1423919.8638928707</v>
      </c>
      <c r="AG1629" s="25">
        <f>SUM($AE$8:AE1629)</f>
        <v>8165976.2588156471</v>
      </c>
      <c r="AH1629" s="25"/>
      <c r="AI1629" s="40">
        <f>SUM($AD$1486:AD1629)</f>
        <v>22381.436039871602</v>
      </c>
      <c r="AJ1629" s="40">
        <f>SUM($AE$1486:AE1629)</f>
        <v>2350598.8292699852</v>
      </c>
      <c r="AK1629" s="40">
        <f t="shared" si="287"/>
        <v>15667.00522791012</v>
      </c>
    </row>
    <row r="1630" spans="2:37" x14ac:dyDescent="0.3">
      <c r="B1630" s="7" t="s">
        <v>54</v>
      </c>
      <c r="C1630" s="7">
        <v>1622</v>
      </c>
      <c r="D1630" s="7">
        <v>145</v>
      </c>
      <c r="E1630" s="13">
        <v>115.9</v>
      </c>
      <c r="F1630" s="17">
        <f t="shared" si="288"/>
        <v>0.19444444444444522</v>
      </c>
      <c r="G1630" s="17">
        <f t="shared" si="289"/>
        <v>0.70000000000000284</v>
      </c>
      <c r="S1630">
        <f t="shared" si="279"/>
        <v>0</v>
      </c>
      <c r="T1630">
        <f t="shared" si="280"/>
        <v>115.9</v>
      </c>
      <c r="U1630">
        <f t="shared" si="281"/>
        <v>32.194444444444443</v>
      </c>
      <c r="W1630">
        <f t="shared" si="282"/>
        <v>192.50000000000077</v>
      </c>
      <c r="X1630">
        <f t="shared" si="283"/>
        <v>135.9666</v>
      </c>
      <c r="Y1630">
        <f t="shared" si="284"/>
        <v>560.81683522961316</v>
      </c>
      <c r="Z1630">
        <f>Table1[[#This Row],[Accel (N)]]+Table1[[#This Row],[RR (N)]]+Table1[[#This Row],[Aero Drag (N)]]</f>
        <v>889.28343522961393</v>
      </c>
      <c r="AA1630">
        <f>Table1[[#This Row],[Total (N)]]*((E1630/3.6)/1000)</f>
        <v>28.629986150864514</v>
      </c>
      <c r="AB1630">
        <f>Table1[[#This Row],[Power (kW)]]*1000</f>
        <v>28629.986150864515</v>
      </c>
      <c r="AC1630">
        <f>(Table1[[#This Row],[Power (kW)]]*1000)*D1630</f>
        <v>4151347.9918753547</v>
      </c>
      <c r="AD1630" s="25">
        <f t="shared" si="285"/>
        <v>0</v>
      </c>
      <c r="AE1630" s="25">
        <f t="shared" si="286"/>
        <v>28629.986150864515</v>
      </c>
      <c r="AF1630" s="25">
        <f>SUM($AD$8:AD1630)</f>
        <v>1423919.8638928707</v>
      </c>
      <c r="AG1630" s="25">
        <f>SUM($AE$8:AE1630)</f>
        <v>8194606.2449665116</v>
      </c>
      <c r="AH1630" s="25"/>
      <c r="AI1630" s="40">
        <f>SUM($AD$1486:AD1630)</f>
        <v>22381.436039871602</v>
      </c>
      <c r="AJ1630" s="40">
        <f>SUM($AE$1486:AE1630)</f>
        <v>2379228.8154208497</v>
      </c>
      <c r="AK1630" s="40">
        <f t="shared" si="287"/>
        <v>15667.00522791012</v>
      </c>
    </row>
    <row r="1631" spans="2:37" x14ac:dyDescent="0.3">
      <c r="B1631" s="7" t="s">
        <v>54</v>
      </c>
      <c r="C1631" s="7">
        <v>1623</v>
      </c>
      <c r="D1631" s="7">
        <v>146</v>
      </c>
      <c r="E1631" s="13">
        <v>116.5</v>
      </c>
      <c r="F1631" s="17">
        <f t="shared" si="288"/>
        <v>0.11111111111111072</v>
      </c>
      <c r="G1631" s="17">
        <f t="shared" si="289"/>
        <v>0.39999999999999858</v>
      </c>
      <c r="S1631">
        <f t="shared" si="279"/>
        <v>0</v>
      </c>
      <c r="T1631">
        <f t="shared" si="280"/>
        <v>116.5</v>
      </c>
      <c r="U1631">
        <f t="shared" si="281"/>
        <v>32.361111111111107</v>
      </c>
      <c r="W1631">
        <f t="shared" si="282"/>
        <v>109.9999999999996</v>
      </c>
      <c r="X1631">
        <f t="shared" si="283"/>
        <v>135.9666</v>
      </c>
      <c r="Y1631">
        <f t="shared" si="284"/>
        <v>566.63842427199643</v>
      </c>
      <c r="Z1631">
        <f>Table1[[#This Row],[Accel (N)]]+Table1[[#This Row],[RR (N)]]+Table1[[#This Row],[Aero Drag (N)]]</f>
        <v>812.60502427199606</v>
      </c>
      <c r="AA1631">
        <f>Table1[[#This Row],[Total (N)]]*((E1631/3.6)/1000)</f>
        <v>26.296801479913199</v>
      </c>
      <c r="AB1631">
        <f>Table1[[#This Row],[Power (kW)]]*1000</f>
        <v>26296.8014799132</v>
      </c>
      <c r="AC1631">
        <f>(Table1[[#This Row],[Power (kW)]]*1000)*D1631</f>
        <v>3839333.016067327</v>
      </c>
      <c r="AD1631" s="25">
        <f t="shared" si="285"/>
        <v>0</v>
      </c>
      <c r="AE1631" s="25">
        <f t="shared" si="286"/>
        <v>26296.8014799132</v>
      </c>
      <c r="AF1631" s="25">
        <f>SUM($AD$8:AD1631)</f>
        <v>1423919.8638928707</v>
      </c>
      <c r="AG1631" s="25">
        <f>SUM($AE$8:AE1631)</f>
        <v>8220903.0464464249</v>
      </c>
      <c r="AH1631" s="25"/>
      <c r="AI1631" s="40">
        <f>SUM($AD$1486:AD1631)</f>
        <v>22381.436039871602</v>
      </c>
      <c r="AJ1631" s="40">
        <f>SUM($AE$1486:AE1631)</f>
        <v>2405525.616900763</v>
      </c>
      <c r="AK1631" s="40">
        <f t="shared" si="287"/>
        <v>15667.00522791012</v>
      </c>
    </row>
    <row r="1632" spans="2:37" x14ac:dyDescent="0.3">
      <c r="B1632" s="7" t="s">
        <v>54</v>
      </c>
      <c r="C1632" s="7">
        <v>1624</v>
      </c>
      <c r="D1632" s="7">
        <v>147</v>
      </c>
      <c r="E1632" s="13">
        <v>116.7</v>
      </c>
      <c r="F1632" s="17">
        <f t="shared" si="288"/>
        <v>1.3888888888888099E-2</v>
      </c>
      <c r="G1632" s="17">
        <f t="shared" si="289"/>
        <v>4.9999999999997158E-2</v>
      </c>
      <c r="S1632">
        <f t="shared" si="279"/>
        <v>0</v>
      </c>
      <c r="T1632">
        <f t="shared" si="280"/>
        <v>116.7</v>
      </c>
      <c r="U1632">
        <f t="shared" si="281"/>
        <v>32.416666666666664</v>
      </c>
      <c r="W1632">
        <f t="shared" si="282"/>
        <v>13.749999999999218</v>
      </c>
      <c r="X1632">
        <f t="shared" si="283"/>
        <v>135.9666</v>
      </c>
      <c r="Y1632">
        <f t="shared" si="284"/>
        <v>568.58563391726875</v>
      </c>
      <c r="Z1632">
        <f>Table1[[#This Row],[Accel (N)]]+Table1[[#This Row],[RR (N)]]+Table1[[#This Row],[Aero Drag (N)]]</f>
        <v>718.30223391726804</v>
      </c>
      <c r="AA1632">
        <f>Table1[[#This Row],[Total (N)]]*((E1632/3.6)/1000)</f>
        <v>23.284964082818103</v>
      </c>
      <c r="AB1632">
        <f>Table1[[#This Row],[Power (kW)]]*1000</f>
        <v>23284.964082818104</v>
      </c>
      <c r="AC1632">
        <f>(Table1[[#This Row],[Power (kW)]]*1000)*D1632</f>
        <v>3422889.7201742614</v>
      </c>
      <c r="AD1632" s="25">
        <f t="shared" si="285"/>
        <v>0</v>
      </c>
      <c r="AE1632" s="25">
        <f t="shared" si="286"/>
        <v>23284.964082818104</v>
      </c>
      <c r="AF1632" s="25">
        <f>SUM($AD$8:AD1632)</f>
        <v>1423919.8638928707</v>
      </c>
      <c r="AG1632" s="25">
        <f>SUM($AE$8:AE1632)</f>
        <v>8244188.0105292434</v>
      </c>
      <c r="AH1632" s="25"/>
      <c r="AI1632" s="40">
        <f>SUM($AD$1486:AD1632)</f>
        <v>22381.436039871602</v>
      </c>
      <c r="AJ1632" s="40">
        <f>SUM($AE$1486:AE1632)</f>
        <v>2428810.580983581</v>
      </c>
      <c r="AK1632" s="40">
        <f t="shared" si="287"/>
        <v>15667.00522791012</v>
      </c>
    </row>
    <row r="1633" spans="2:37" x14ac:dyDescent="0.3">
      <c r="B1633" s="7" t="s">
        <v>54</v>
      </c>
      <c r="C1633" s="7">
        <v>1625</v>
      </c>
      <c r="D1633" s="7">
        <v>148</v>
      </c>
      <c r="E1633" s="13">
        <v>116.6</v>
      </c>
      <c r="F1633" s="17">
        <f t="shared" si="288"/>
        <v>-6.9444444444444448E-2</v>
      </c>
      <c r="G1633" s="17">
        <f t="shared" si="289"/>
        <v>-0.25</v>
      </c>
      <c r="S1633">
        <f t="shared" si="279"/>
        <v>0</v>
      </c>
      <c r="T1633">
        <f t="shared" si="280"/>
        <v>116.6</v>
      </c>
      <c r="U1633">
        <f t="shared" si="281"/>
        <v>32.388888888888886</v>
      </c>
      <c r="W1633">
        <f t="shared" si="282"/>
        <v>-68.75</v>
      </c>
      <c r="X1633">
        <f t="shared" si="283"/>
        <v>135.9666</v>
      </c>
      <c r="Y1633">
        <f t="shared" si="284"/>
        <v>567.61161159685275</v>
      </c>
      <c r="Z1633">
        <f>Table1[[#This Row],[Accel (N)]]+Table1[[#This Row],[RR (N)]]+Table1[[#This Row],[Aero Drag (N)]]</f>
        <v>634.82821159685273</v>
      </c>
      <c r="AA1633">
        <f>Table1[[#This Row],[Total (N)]]*((E1633/3.6)/1000)</f>
        <v>20.561380408942505</v>
      </c>
      <c r="AB1633">
        <f>Table1[[#This Row],[Power (kW)]]*1000</f>
        <v>20561.380408942503</v>
      </c>
      <c r="AC1633">
        <f>(Table1[[#This Row],[Power (kW)]]*1000)*D1633</f>
        <v>3043084.3005234906</v>
      </c>
      <c r="AD1633" s="25">
        <f t="shared" si="285"/>
        <v>0</v>
      </c>
      <c r="AE1633" s="25">
        <f t="shared" si="286"/>
        <v>20561.380408942503</v>
      </c>
      <c r="AF1633" s="25">
        <f>SUM($AD$8:AD1633)</f>
        <v>1423919.8638928707</v>
      </c>
      <c r="AG1633" s="25">
        <f>SUM($AE$8:AE1633)</f>
        <v>8264749.3909381861</v>
      </c>
      <c r="AH1633" s="25"/>
      <c r="AI1633" s="40">
        <f>SUM($AD$1486:AD1633)</f>
        <v>22381.436039871602</v>
      </c>
      <c r="AJ1633" s="40">
        <f>SUM($AE$1486:AE1633)</f>
        <v>2449371.9613925237</v>
      </c>
      <c r="AK1633" s="40">
        <f t="shared" si="287"/>
        <v>15667.00522791012</v>
      </c>
    </row>
    <row r="1634" spans="2:37" x14ac:dyDescent="0.3">
      <c r="B1634" s="7" t="s">
        <v>54</v>
      </c>
      <c r="C1634" s="7">
        <v>1626</v>
      </c>
      <c r="D1634" s="7">
        <v>149</v>
      </c>
      <c r="E1634" s="13">
        <v>116.2</v>
      </c>
      <c r="F1634" s="17">
        <f t="shared" si="288"/>
        <v>-0.19444444444444325</v>
      </c>
      <c r="G1634" s="17">
        <f t="shared" si="289"/>
        <v>-0.69999999999999574</v>
      </c>
      <c r="S1634">
        <f t="shared" si="279"/>
        <v>0</v>
      </c>
      <c r="T1634">
        <f t="shared" si="280"/>
        <v>116.2</v>
      </c>
      <c r="U1634">
        <f t="shared" si="281"/>
        <v>32.277777777777779</v>
      </c>
      <c r="W1634">
        <f t="shared" si="282"/>
        <v>-192.49999999999883</v>
      </c>
      <c r="X1634">
        <f t="shared" si="283"/>
        <v>135.9666</v>
      </c>
      <c r="Y1634">
        <f t="shared" si="284"/>
        <v>563.72387227078627</v>
      </c>
      <c r="Z1634">
        <f>Table1[[#This Row],[Accel (N)]]+Table1[[#This Row],[RR (N)]]+Table1[[#This Row],[Aero Drag (N)]]</f>
        <v>507.19047227078744</v>
      </c>
      <c r="AA1634">
        <f>Table1[[#This Row],[Total (N)]]*((E1634/3.6)/1000)</f>
        <v>16.370981354962641</v>
      </c>
      <c r="AB1634">
        <f>Table1[[#This Row],[Power (kW)]]*1000</f>
        <v>16370.981354962641</v>
      </c>
      <c r="AC1634">
        <f>(Table1[[#This Row],[Power (kW)]]*1000)*D1634</f>
        <v>2439276.2218894335</v>
      </c>
      <c r="AD1634" s="25">
        <f t="shared" si="285"/>
        <v>0</v>
      </c>
      <c r="AE1634" s="25">
        <f t="shared" si="286"/>
        <v>16370.981354962641</v>
      </c>
      <c r="AF1634" s="25">
        <f>SUM($AD$8:AD1634)</f>
        <v>1423919.8638928707</v>
      </c>
      <c r="AG1634" s="25">
        <f>SUM($AE$8:AE1634)</f>
        <v>8281120.3722931491</v>
      </c>
      <c r="AH1634" s="25"/>
      <c r="AI1634" s="40">
        <f>SUM($AD$1486:AD1634)</f>
        <v>22381.436039871602</v>
      </c>
      <c r="AJ1634" s="40">
        <f>SUM($AE$1486:AE1634)</f>
        <v>2465742.9427474863</v>
      </c>
      <c r="AK1634" s="40">
        <f t="shared" si="287"/>
        <v>15667.00522791012</v>
      </c>
    </row>
    <row r="1635" spans="2:37" x14ac:dyDescent="0.3">
      <c r="B1635" s="7" t="s">
        <v>54</v>
      </c>
      <c r="C1635" s="7">
        <v>1627</v>
      </c>
      <c r="D1635" s="7">
        <v>150</v>
      </c>
      <c r="E1635" s="13">
        <v>115.2</v>
      </c>
      <c r="F1635" s="17">
        <f t="shared" si="288"/>
        <v>-0.33333333333333409</v>
      </c>
      <c r="G1635" s="17">
        <f t="shared" si="289"/>
        <v>-1.2000000000000028</v>
      </c>
      <c r="S1635">
        <f t="shared" si="279"/>
        <v>0</v>
      </c>
      <c r="T1635">
        <f t="shared" si="280"/>
        <v>115.2</v>
      </c>
      <c r="U1635">
        <f t="shared" si="281"/>
        <v>32</v>
      </c>
      <c r="W1635">
        <f t="shared" si="282"/>
        <v>-330.00000000000074</v>
      </c>
      <c r="X1635">
        <f t="shared" si="283"/>
        <v>135.9666</v>
      </c>
      <c r="Y1635">
        <f t="shared" si="284"/>
        <v>554.06297364480008</v>
      </c>
      <c r="Z1635">
        <f>Table1[[#This Row],[Accel (N)]]+Table1[[#This Row],[RR (N)]]+Table1[[#This Row],[Aero Drag (N)]]</f>
        <v>360.02957364479937</v>
      </c>
      <c r="AA1635">
        <f>Table1[[#This Row],[Total (N)]]*((E1635/3.6)/1000)</f>
        <v>11.52094635663358</v>
      </c>
      <c r="AB1635">
        <f>Table1[[#This Row],[Power (kW)]]*1000</f>
        <v>11520.94635663358</v>
      </c>
      <c r="AC1635">
        <f>(Table1[[#This Row],[Power (kW)]]*1000)*D1635</f>
        <v>1728141.953495037</v>
      </c>
      <c r="AD1635" s="25">
        <f t="shared" si="285"/>
        <v>0</v>
      </c>
      <c r="AE1635" s="25">
        <f t="shared" si="286"/>
        <v>11520.94635663358</v>
      </c>
      <c r="AF1635" s="25">
        <f>SUM($AD$8:AD1635)</f>
        <v>1423919.8638928707</v>
      </c>
      <c r="AG1635" s="25">
        <f>SUM($AE$8:AE1635)</f>
        <v>8292641.3186497828</v>
      </c>
      <c r="AH1635" s="25"/>
      <c r="AI1635" s="40">
        <f>SUM($AD$1486:AD1635)</f>
        <v>22381.436039871602</v>
      </c>
      <c r="AJ1635" s="40">
        <f>SUM($AE$1486:AE1635)</f>
        <v>2477263.88910412</v>
      </c>
      <c r="AK1635" s="40">
        <f t="shared" si="287"/>
        <v>15667.00522791012</v>
      </c>
    </row>
    <row r="1636" spans="2:37" x14ac:dyDescent="0.3">
      <c r="B1636" s="7" t="s">
        <v>54</v>
      </c>
      <c r="C1636" s="7">
        <v>1628</v>
      </c>
      <c r="D1636" s="7">
        <v>151</v>
      </c>
      <c r="E1636" s="13">
        <v>113.8</v>
      </c>
      <c r="F1636" s="17">
        <f t="shared" si="288"/>
        <v>-0.44444444444444481</v>
      </c>
      <c r="G1636" s="17">
        <f t="shared" si="289"/>
        <v>-1.6000000000000014</v>
      </c>
      <c r="S1636">
        <f t="shared" si="279"/>
        <v>0</v>
      </c>
      <c r="T1636">
        <f t="shared" si="280"/>
        <v>113.8</v>
      </c>
      <c r="U1636">
        <f t="shared" si="281"/>
        <v>31.611111111111111</v>
      </c>
      <c r="W1636">
        <f t="shared" si="282"/>
        <v>-440.00000000000034</v>
      </c>
      <c r="X1636">
        <f t="shared" si="283"/>
        <v>135.9666</v>
      </c>
      <c r="Y1636">
        <f t="shared" si="284"/>
        <v>540.67799482245289</v>
      </c>
      <c r="Z1636">
        <f>Table1[[#This Row],[Accel (N)]]+Table1[[#This Row],[RR (N)]]+Table1[[#This Row],[Aero Drag (N)]]</f>
        <v>236.64459482245252</v>
      </c>
      <c r="AA1636">
        <f>Table1[[#This Row],[Total (N)]]*((E1636/3.6)/1000)</f>
        <v>7.4805985807764159</v>
      </c>
      <c r="AB1636">
        <f>Table1[[#This Row],[Power (kW)]]*1000</f>
        <v>7480.5985807764155</v>
      </c>
      <c r="AC1636">
        <f>(Table1[[#This Row],[Power (kW)]]*1000)*D1636</f>
        <v>1129570.3856972388</v>
      </c>
      <c r="AD1636" s="25">
        <f t="shared" si="285"/>
        <v>0</v>
      </c>
      <c r="AE1636" s="25">
        <f t="shared" si="286"/>
        <v>7480.5985807764155</v>
      </c>
      <c r="AF1636" s="25">
        <f>SUM($AD$8:AD1636)</f>
        <v>1423919.8638928707</v>
      </c>
      <c r="AG1636" s="25">
        <f>SUM($AE$8:AE1636)</f>
        <v>8300121.9172305595</v>
      </c>
      <c r="AH1636" s="25"/>
      <c r="AI1636" s="40">
        <f>SUM($AD$1486:AD1636)</f>
        <v>22381.436039871602</v>
      </c>
      <c r="AJ1636" s="40">
        <f>SUM($AE$1486:AE1636)</f>
        <v>2484744.4876848962</v>
      </c>
      <c r="AK1636" s="40">
        <f t="shared" si="287"/>
        <v>15667.00522791012</v>
      </c>
    </row>
    <row r="1637" spans="2:37" x14ac:dyDescent="0.3">
      <c r="B1637" s="7" t="s">
        <v>54</v>
      </c>
      <c r="C1637" s="7">
        <v>1629</v>
      </c>
      <c r="D1637" s="7">
        <v>152</v>
      </c>
      <c r="E1637" s="13">
        <v>112</v>
      </c>
      <c r="F1637" s="17">
        <f t="shared" si="288"/>
        <v>-0.51388888888888928</v>
      </c>
      <c r="G1637" s="17">
        <f t="shared" si="289"/>
        <v>-1.8500000000000014</v>
      </c>
      <c r="S1637">
        <f t="shared" si="279"/>
        <v>0</v>
      </c>
      <c r="T1637">
        <f t="shared" si="280"/>
        <v>112</v>
      </c>
      <c r="U1637">
        <f t="shared" si="281"/>
        <v>31.111111111111111</v>
      </c>
      <c r="W1637">
        <f t="shared" si="282"/>
        <v>-508.7500000000004</v>
      </c>
      <c r="X1637">
        <f t="shared" si="283"/>
        <v>135.9666</v>
      </c>
      <c r="Y1637">
        <f t="shared" si="284"/>
        <v>523.70921505777778</v>
      </c>
      <c r="Z1637">
        <f>Table1[[#This Row],[Accel (N)]]+Table1[[#This Row],[RR (N)]]+Table1[[#This Row],[Aero Drag (N)]]</f>
        <v>150.92581505777741</v>
      </c>
      <c r="AA1637">
        <f>Table1[[#This Row],[Total (N)]]*((E1637/3.6)/1000)</f>
        <v>4.6954698017975192</v>
      </c>
      <c r="AB1637">
        <f>Table1[[#This Row],[Power (kW)]]*1000</f>
        <v>4695.4698017975188</v>
      </c>
      <c r="AC1637">
        <f>(Table1[[#This Row],[Power (kW)]]*1000)*D1637</f>
        <v>713711.40987322282</v>
      </c>
      <c r="AD1637" s="25">
        <f t="shared" si="285"/>
        <v>0</v>
      </c>
      <c r="AE1637" s="25">
        <f t="shared" si="286"/>
        <v>4695.4698017975188</v>
      </c>
      <c r="AF1637" s="25">
        <f>SUM($AD$8:AD1637)</f>
        <v>1423919.8638928707</v>
      </c>
      <c r="AG1637" s="25">
        <f>SUM($AE$8:AE1637)</f>
        <v>8304817.387032357</v>
      </c>
      <c r="AH1637" s="25"/>
      <c r="AI1637" s="40">
        <f>SUM($AD$1486:AD1637)</f>
        <v>22381.436039871602</v>
      </c>
      <c r="AJ1637" s="40">
        <f>SUM($AE$1486:AE1637)</f>
        <v>2489439.9574866937</v>
      </c>
      <c r="AK1637" s="40">
        <f t="shared" si="287"/>
        <v>15667.00522791012</v>
      </c>
    </row>
    <row r="1638" spans="2:37" x14ac:dyDescent="0.3">
      <c r="B1638" s="7" t="s">
        <v>54</v>
      </c>
      <c r="C1638" s="7">
        <v>1630</v>
      </c>
      <c r="D1638" s="7">
        <v>153</v>
      </c>
      <c r="E1638" s="13">
        <v>110.1</v>
      </c>
      <c r="F1638" s="17">
        <f t="shared" si="288"/>
        <v>-0.51388888888888928</v>
      </c>
      <c r="G1638" s="17">
        <f t="shared" si="289"/>
        <v>-1.8500000000000014</v>
      </c>
      <c r="S1638">
        <f t="shared" si="279"/>
        <v>0</v>
      </c>
      <c r="T1638">
        <f t="shared" si="280"/>
        <v>110.1</v>
      </c>
      <c r="U1638">
        <f t="shared" si="281"/>
        <v>30.583333333333332</v>
      </c>
      <c r="W1638">
        <f t="shared" si="282"/>
        <v>-508.7500000000004</v>
      </c>
      <c r="X1638">
        <f t="shared" si="283"/>
        <v>135.9666</v>
      </c>
      <c r="Y1638">
        <f t="shared" si="284"/>
        <v>506.0912262454188</v>
      </c>
      <c r="Z1638">
        <f>Table1[[#This Row],[Accel (N)]]+Table1[[#This Row],[RR (N)]]+Table1[[#This Row],[Aero Drag (N)]]</f>
        <v>133.30782624541843</v>
      </c>
      <c r="AA1638">
        <f>Table1[[#This Row],[Total (N)]]*((E1638/3.6)/1000)</f>
        <v>4.0769976860057131</v>
      </c>
      <c r="AB1638">
        <f>Table1[[#This Row],[Power (kW)]]*1000</f>
        <v>4076.9976860057131</v>
      </c>
      <c r="AC1638">
        <f>(Table1[[#This Row],[Power (kW)]]*1000)*D1638</f>
        <v>623780.64595887414</v>
      </c>
      <c r="AD1638" s="25">
        <f t="shared" si="285"/>
        <v>0</v>
      </c>
      <c r="AE1638" s="25">
        <f t="shared" si="286"/>
        <v>4076.9976860057131</v>
      </c>
      <c r="AF1638" s="25">
        <f>SUM($AD$8:AD1638)</f>
        <v>1423919.8638928707</v>
      </c>
      <c r="AG1638" s="25">
        <f>SUM($AE$8:AE1638)</f>
        <v>8308894.3847183632</v>
      </c>
      <c r="AH1638" s="25"/>
      <c r="AI1638" s="40">
        <f>SUM($AD$1486:AD1638)</f>
        <v>22381.436039871602</v>
      </c>
      <c r="AJ1638" s="40">
        <f>SUM($AE$1486:AE1638)</f>
        <v>2493516.9551726994</v>
      </c>
      <c r="AK1638" s="40">
        <f t="shared" si="287"/>
        <v>15667.00522791012</v>
      </c>
    </row>
    <row r="1639" spans="2:37" x14ac:dyDescent="0.3">
      <c r="B1639" s="7" t="s">
        <v>54</v>
      </c>
      <c r="C1639" s="7">
        <v>1631</v>
      </c>
      <c r="D1639" s="7">
        <v>154</v>
      </c>
      <c r="E1639" s="13">
        <v>108.3</v>
      </c>
      <c r="F1639" s="17">
        <f t="shared" si="288"/>
        <v>-0.43055555555555475</v>
      </c>
      <c r="G1639" s="17">
        <f t="shared" si="289"/>
        <v>-1.5499999999999972</v>
      </c>
      <c r="S1639">
        <f t="shared" si="279"/>
        <v>0</v>
      </c>
      <c r="T1639">
        <f t="shared" si="280"/>
        <v>108.3</v>
      </c>
      <c r="U1639">
        <f t="shared" si="281"/>
        <v>30.083333333333332</v>
      </c>
      <c r="W1639">
        <f t="shared" si="282"/>
        <v>-426.2499999999992</v>
      </c>
      <c r="X1639">
        <f t="shared" si="283"/>
        <v>135.9666</v>
      </c>
      <c r="Y1639">
        <f t="shared" si="284"/>
        <v>489.67855352351876</v>
      </c>
      <c r="Z1639">
        <f>Table1[[#This Row],[Accel (N)]]+Table1[[#This Row],[RR (N)]]+Table1[[#This Row],[Aero Drag (N)]]</f>
        <v>199.39515352351953</v>
      </c>
      <c r="AA1639">
        <f>Table1[[#This Row],[Total (N)]]*((E1639/3.6)/1000)</f>
        <v>5.9984708684992123</v>
      </c>
      <c r="AB1639">
        <f>Table1[[#This Row],[Power (kW)]]*1000</f>
        <v>5998.470868499212</v>
      </c>
      <c r="AC1639">
        <f>(Table1[[#This Row],[Power (kW)]]*1000)*D1639</f>
        <v>923764.51374887861</v>
      </c>
      <c r="AD1639" s="25">
        <f t="shared" si="285"/>
        <v>0</v>
      </c>
      <c r="AE1639" s="25">
        <f t="shared" si="286"/>
        <v>5998.470868499212</v>
      </c>
      <c r="AF1639" s="25">
        <f>SUM($AD$8:AD1639)</f>
        <v>1423919.8638928707</v>
      </c>
      <c r="AG1639" s="25">
        <f>SUM($AE$8:AE1639)</f>
        <v>8314892.8555868622</v>
      </c>
      <c r="AH1639" s="25"/>
      <c r="AI1639" s="40">
        <f>SUM($AD$1486:AD1639)</f>
        <v>22381.436039871602</v>
      </c>
      <c r="AJ1639" s="40">
        <f>SUM($AE$1486:AE1639)</f>
        <v>2499515.4260411984</v>
      </c>
      <c r="AK1639" s="40">
        <f t="shared" si="287"/>
        <v>15667.00522791012</v>
      </c>
    </row>
    <row r="1640" spans="2:37" x14ac:dyDescent="0.3">
      <c r="B1640" s="7" t="s">
        <v>54</v>
      </c>
      <c r="C1640" s="7">
        <v>1632</v>
      </c>
      <c r="D1640" s="7">
        <v>155</v>
      </c>
      <c r="E1640" s="13">
        <v>107</v>
      </c>
      <c r="F1640" s="17">
        <f t="shared" si="288"/>
        <v>-0.30555555555555597</v>
      </c>
      <c r="G1640" s="17">
        <f t="shared" si="289"/>
        <v>-1.1000000000000014</v>
      </c>
      <c r="S1640">
        <f t="shared" si="279"/>
        <v>0</v>
      </c>
      <c r="T1640">
        <f t="shared" si="280"/>
        <v>107</v>
      </c>
      <c r="U1640">
        <f t="shared" si="281"/>
        <v>29.722222222222221</v>
      </c>
      <c r="W1640">
        <f t="shared" si="282"/>
        <v>-302.5000000000004</v>
      </c>
      <c r="X1640">
        <f t="shared" si="283"/>
        <v>135.9666</v>
      </c>
      <c r="Y1640">
        <f t="shared" si="284"/>
        <v>477.99320816298615</v>
      </c>
      <c r="Z1640">
        <f>Table1[[#This Row],[Accel (N)]]+Table1[[#This Row],[RR (N)]]+Table1[[#This Row],[Aero Drag (N)]]</f>
        <v>311.45980816298572</v>
      </c>
      <c r="AA1640">
        <f>Table1[[#This Row],[Total (N)]]*((E1640/3.6)/1000)</f>
        <v>9.2572776315109646</v>
      </c>
      <c r="AB1640">
        <f>Table1[[#This Row],[Power (kW)]]*1000</f>
        <v>9257.2776315109641</v>
      </c>
      <c r="AC1640">
        <f>(Table1[[#This Row],[Power (kW)]]*1000)*D1640</f>
        <v>1434878.0328841994</v>
      </c>
      <c r="AD1640" s="25">
        <f t="shared" si="285"/>
        <v>0</v>
      </c>
      <c r="AE1640" s="25">
        <f t="shared" si="286"/>
        <v>9257.2776315109641</v>
      </c>
      <c r="AF1640" s="25">
        <f>SUM($AD$8:AD1640)</f>
        <v>1423919.8638928707</v>
      </c>
      <c r="AG1640" s="25">
        <f>SUM($AE$8:AE1640)</f>
        <v>8324150.1332183732</v>
      </c>
      <c r="AH1640" s="25"/>
      <c r="AI1640" s="40">
        <f>SUM($AD$1486:AD1640)</f>
        <v>22381.436039871602</v>
      </c>
      <c r="AJ1640" s="40">
        <f>SUM($AE$1486:AE1640)</f>
        <v>2508772.7036727094</v>
      </c>
      <c r="AK1640" s="40">
        <f t="shared" si="287"/>
        <v>15667.00522791012</v>
      </c>
    </row>
    <row r="1641" spans="2:37" x14ac:dyDescent="0.3">
      <c r="B1641" s="7" t="s">
        <v>54</v>
      </c>
      <c r="C1641" s="7">
        <v>1633</v>
      </c>
      <c r="D1641" s="7">
        <v>156</v>
      </c>
      <c r="E1641" s="13">
        <v>106.1</v>
      </c>
      <c r="F1641" s="17">
        <f t="shared" si="288"/>
        <v>-0.16666666666666705</v>
      </c>
      <c r="G1641" s="17">
        <f t="shared" si="289"/>
        <v>-0.60000000000000142</v>
      </c>
      <c r="S1641">
        <f t="shared" si="279"/>
        <v>0</v>
      </c>
      <c r="T1641">
        <f t="shared" si="280"/>
        <v>106.1</v>
      </c>
      <c r="U1641">
        <f t="shared" si="281"/>
        <v>29.472222222222221</v>
      </c>
      <c r="W1641">
        <f t="shared" si="282"/>
        <v>-165.00000000000037</v>
      </c>
      <c r="X1641">
        <f t="shared" si="283"/>
        <v>135.9666</v>
      </c>
      <c r="Y1641">
        <f t="shared" si="284"/>
        <v>469.98601824302989</v>
      </c>
      <c r="Z1641">
        <f>Table1[[#This Row],[Accel (N)]]+Table1[[#This Row],[RR (N)]]+Table1[[#This Row],[Aero Drag (N)]]</f>
        <v>440.95261824302952</v>
      </c>
      <c r="AA1641">
        <f>Table1[[#This Row],[Total (N)]]*((E1641/3.6)/1000)</f>
        <v>12.995853554329287</v>
      </c>
      <c r="AB1641">
        <f>Table1[[#This Row],[Power (kW)]]*1000</f>
        <v>12995.853554329287</v>
      </c>
      <c r="AC1641">
        <f>(Table1[[#This Row],[Power (kW)]]*1000)*D1641</f>
        <v>2027353.1544753688</v>
      </c>
      <c r="AD1641" s="25">
        <f t="shared" si="285"/>
        <v>0</v>
      </c>
      <c r="AE1641" s="25">
        <f t="shared" si="286"/>
        <v>12995.853554329287</v>
      </c>
      <c r="AF1641" s="25">
        <f>SUM($AD$8:AD1641)</f>
        <v>1423919.8638928707</v>
      </c>
      <c r="AG1641" s="25">
        <f>SUM($AE$8:AE1641)</f>
        <v>8337145.9867727021</v>
      </c>
      <c r="AH1641" s="25"/>
      <c r="AI1641" s="40">
        <f>SUM($AD$1486:AD1641)</f>
        <v>22381.436039871602</v>
      </c>
      <c r="AJ1641" s="40">
        <f>SUM($AE$1486:AE1641)</f>
        <v>2521768.5572270388</v>
      </c>
      <c r="AK1641" s="40">
        <f t="shared" si="287"/>
        <v>15667.00522791012</v>
      </c>
    </row>
    <row r="1642" spans="2:37" x14ac:dyDescent="0.3">
      <c r="B1642" s="7" t="s">
        <v>54</v>
      </c>
      <c r="C1642" s="7">
        <v>1634</v>
      </c>
      <c r="D1642" s="7">
        <v>157</v>
      </c>
      <c r="E1642" s="13">
        <v>105.8</v>
      </c>
      <c r="F1642" s="17">
        <f t="shared" si="288"/>
        <v>-5.5555555555554373E-2</v>
      </c>
      <c r="G1642" s="17">
        <f t="shared" si="289"/>
        <v>-0.19999999999999574</v>
      </c>
      <c r="S1642">
        <f t="shared" si="279"/>
        <v>0</v>
      </c>
      <c r="T1642">
        <f t="shared" si="280"/>
        <v>105.8</v>
      </c>
      <c r="U1642">
        <f t="shared" si="281"/>
        <v>29.388888888888886</v>
      </c>
      <c r="W1642">
        <f t="shared" si="282"/>
        <v>-54.999999999998828</v>
      </c>
      <c r="X1642">
        <f t="shared" si="283"/>
        <v>135.9666</v>
      </c>
      <c r="Y1642">
        <f t="shared" si="284"/>
        <v>467.33198485645272</v>
      </c>
      <c r="Z1642">
        <f>Table1[[#This Row],[Accel (N)]]+Table1[[#This Row],[RR (N)]]+Table1[[#This Row],[Aero Drag (N)]]</f>
        <v>548.29858485645389</v>
      </c>
      <c r="AA1642">
        <f>Table1[[#This Row],[Total (N)]]*((E1642/3.6)/1000)</f>
        <v>16.113886188281338</v>
      </c>
      <c r="AB1642">
        <f>Table1[[#This Row],[Power (kW)]]*1000</f>
        <v>16113.886188281338</v>
      </c>
      <c r="AC1642">
        <f>(Table1[[#This Row],[Power (kW)]]*1000)*D1642</f>
        <v>2529880.1315601701</v>
      </c>
      <c r="AD1642" s="25">
        <f t="shared" si="285"/>
        <v>0</v>
      </c>
      <c r="AE1642" s="25">
        <f t="shared" si="286"/>
        <v>16113.886188281338</v>
      </c>
      <c r="AF1642" s="25">
        <f>SUM($AD$8:AD1642)</f>
        <v>1423919.8638928707</v>
      </c>
      <c r="AG1642" s="25">
        <f>SUM($AE$8:AE1642)</f>
        <v>8353259.8729609838</v>
      </c>
      <c r="AH1642" s="25"/>
      <c r="AI1642" s="40">
        <f>SUM($AD$1486:AD1642)</f>
        <v>22381.436039871602</v>
      </c>
      <c r="AJ1642" s="40">
        <f>SUM($AE$1486:AE1642)</f>
        <v>2537882.44341532</v>
      </c>
      <c r="AK1642" s="40">
        <f t="shared" si="287"/>
        <v>15667.00522791012</v>
      </c>
    </row>
    <row r="1643" spans="2:37" x14ac:dyDescent="0.3">
      <c r="B1643" s="7" t="s">
        <v>54</v>
      </c>
      <c r="C1643" s="7">
        <v>1635</v>
      </c>
      <c r="D1643" s="7">
        <v>158</v>
      </c>
      <c r="E1643" s="13">
        <v>105.7</v>
      </c>
      <c r="F1643" s="17">
        <f t="shared" si="288"/>
        <v>-1.3888888888888099E-2</v>
      </c>
      <c r="G1643" s="17">
        <f t="shared" si="289"/>
        <v>-4.9999999999997158E-2</v>
      </c>
      <c r="S1643">
        <f t="shared" si="279"/>
        <v>0</v>
      </c>
      <c r="T1643">
        <f t="shared" si="280"/>
        <v>105.7</v>
      </c>
      <c r="U1643">
        <f t="shared" si="281"/>
        <v>29.361111111111111</v>
      </c>
      <c r="W1643">
        <f t="shared" si="282"/>
        <v>-13.749999999999218</v>
      </c>
      <c r="X1643">
        <f t="shared" si="283"/>
        <v>135.9666</v>
      </c>
      <c r="Y1643">
        <f t="shared" si="284"/>
        <v>466.44897705204659</v>
      </c>
      <c r="Z1643">
        <f>Table1[[#This Row],[Accel (N)]]+Table1[[#This Row],[RR (N)]]+Table1[[#This Row],[Aero Drag (N)]]</f>
        <v>588.66557705204741</v>
      </c>
      <c r="AA1643">
        <f>Table1[[#This Row],[Total (N)]]*((E1643/3.6)/1000)</f>
        <v>17.283875415111503</v>
      </c>
      <c r="AB1643">
        <f>Table1[[#This Row],[Power (kW)]]*1000</f>
        <v>17283.875415111503</v>
      </c>
      <c r="AC1643">
        <f>(Table1[[#This Row],[Power (kW)]]*1000)*D1643</f>
        <v>2730852.3155876175</v>
      </c>
      <c r="AD1643" s="25">
        <f t="shared" si="285"/>
        <v>0</v>
      </c>
      <c r="AE1643" s="25">
        <f t="shared" si="286"/>
        <v>17283.875415111503</v>
      </c>
      <c r="AF1643" s="25">
        <f>SUM($AD$8:AD1643)</f>
        <v>1423919.8638928707</v>
      </c>
      <c r="AG1643" s="25">
        <f>SUM($AE$8:AE1643)</f>
        <v>8370543.7483760957</v>
      </c>
      <c r="AH1643" s="25"/>
      <c r="AI1643" s="40">
        <f>SUM($AD$1486:AD1643)</f>
        <v>22381.436039871602</v>
      </c>
      <c r="AJ1643" s="40">
        <f>SUM($AE$1486:AE1643)</f>
        <v>2555166.3188304314</v>
      </c>
      <c r="AK1643" s="40">
        <f t="shared" si="287"/>
        <v>15667.00522791012</v>
      </c>
    </row>
    <row r="1644" spans="2:37" x14ac:dyDescent="0.3">
      <c r="B1644" s="7" t="s">
        <v>54</v>
      </c>
      <c r="C1644" s="7">
        <v>1636</v>
      </c>
      <c r="D1644" s="7">
        <v>159</v>
      </c>
      <c r="E1644" s="13">
        <v>105.7</v>
      </c>
      <c r="F1644" s="17">
        <f t="shared" si="288"/>
        <v>-1.3888888888890073E-2</v>
      </c>
      <c r="G1644" s="17">
        <f t="shared" si="289"/>
        <v>-5.0000000000004263E-2</v>
      </c>
      <c r="S1644">
        <f t="shared" si="279"/>
        <v>0</v>
      </c>
      <c r="T1644">
        <f t="shared" si="280"/>
        <v>105.7</v>
      </c>
      <c r="U1644">
        <f t="shared" si="281"/>
        <v>29.361111111111111</v>
      </c>
      <c r="W1644">
        <f t="shared" si="282"/>
        <v>-13.750000000001172</v>
      </c>
      <c r="X1644">
        <f t="shared" si="283"/>
        <v>135.9666</v>
      </c>
      <c r="Y1644">
        <f t="shared" si="284"/>
        <v>466.44897705204659</v>
      </c>
      <c r="Z1644">
        <f>Table1[[#This Row],[Accel (N)]]+Table1[[#This Row],[RR (N)]]+Table1[[#This Row],[Aero Drag (N)]]</f>
        <v>588.66557705204536</v>
      </c>
      <c r="AA1644">
        <f>Table1[[#This Row],[Total (N)]]*((E1644/3.6)/1000)</f>
        <v>17.283875415111442</v>
      </c>
      <c r="AB1644">
        <f>Table1[[#This Row],[Power (kW)]]*1000</f>
        <v>17283.875415111441</v>
      </c>
      <c r="AC1644">
        <f>(Table1[[#This Row],[Power (kW)]]*1000)*D1644</f>
        <v>2748136.1910027191</v>
      </c>
      <c r="AD1644" s="25">
        <f t="shared" si="285"/>
        <v>0</v>
      </c>
      <c r="AE1644" s="25">
        <f t="shared" si="286"/>
        <v>17283.875415111441</v>
      </c>
      <c r="AF1644" s="25">
        <f>SUM($AD$8:AD1644)</f>
        <v>1423919.8638928707</v>
      </c>
      <c r="AG1644" s="25">
        <f>SUM($AE$8:AE1644)</f>
        <v>8387827.6237912076</v>
      </c>
      <c r="AH1644" s="25"/>
      <c r="AI1644" s="40">
        <f>SUM($AD$1486:AD1644)</f>
        <v>22381.436039871602</v>
      </c>
      <c r="AJ1644" s="40">
        <f>SUM($AE$1486:AE1644)</f>
        <v>2572450.1942455429</v>
      </c>
      <c r="AK1644" s="40">
        <f t="shared" si="287"/>
        <v>15667.00522791012</v>
      </c>
    </row>
    <row r="1645" spans="2:37" x14ac:dyDescent="0.3">
      <c r="B1645" s="7" t="s">
        <v>54</v>
      </c>
      <c r="C1645" s="7">
        <v>1637</v>
      </c>
      <c r="D1645" s="7">
        <v>160</v>
      </c>
      <c r="E1645" s="13">
        <v>105.6</v>
      </c>
      <c r="F1645" s="17">
        <f t="shared" si="288"/>
        <v>-5.5555555555556344E-2</v>
      </c>
      <c r="G1645" s="17">
        <f t="shared" si="289"/>
        <v>-0.20000000000000284</v>
      </c>
      <c r="S1645">
        <f t="shared" si="279"/>
        <v>0</v>
      </c>
      <c r="T1645">
        <f t="shared" si="280"/>
        <v>105.6</v>
      </c>
      <c r="U1645">
        <f t="shared" si="281"/>
        <v>29.333333333333332</v>
      </c>
      <c r="W1645">
        <f t="shared" si="282"/>
        <v>-55.000000000000782</v>
      </c>
      <c r="X1645">
        <f t="shared" si="283"/>
        <v>135.9666</v>
      </c>
      <c r="Y1645">
        <f t="shared" si="284"/>
        <v>465.56680424320001</v>
      </c>
      <c r="Z1645">
        <f>Table1[[#This Row],[Accel (N)]]+Table1[[#This Row],[RR (N)]]+Table1[[#This Row],[Aero Drag (N)]]</f>
        <v>546.53340424319924</v>
      </c>
      <c r="AA1645">
        <f>Table1[[#This Row],[Total (N)]]*((E1645/3.6)/1000)</f>
        <v>16.031646524467178</v>
      </c>
      <c r="AB1645">
        <f>Table1[[#This Row],[Power (kW)]]*1000</f>
        <v>16031.646524467178</v>
      </c>
      <c r="AC1645">
        <f>(Table1[[#This Row],[Power (kW)]]*1000)*D1645</f>
        <v>2565063.4439147487</v>
      </c>
      <c r="AD1645" s="25">
        <f t="shared" si="285"/>
        <v>0</v>
      </c>
      <c r="AE1645" s="25">
        <f t="shared" si="286"/>
        <v>16031.646524467178</v>
      </c>
      <c r="AF1645" s="25">
        <f>SUM($AD$8:AD1645)</f>
        <v>1423919.8638928707</v>
      </c>
      <c r="AG1645" s="25">
        <f>SUM($AE$8:AE1645)</f>
        <v>8403859.2703156751</v>
      </c>
      <c r="AH1645" s="25"/>
      <c r="AI1645" s="40">
        <f>SUM($AD$1486:AD1645)</f>
        <v>22381.436039871602</v>
      </c>
      <c r="AJ1645" s="40">
        <f>SUM($AE$1486:AE1645)</f>
        <v>2588481.8407700099</v>
      </c>
      <c r="AK1645" s="40">
        <f t="shared" si="287"/>
        <v>15667.00522791012</v>
      </c>
    </row>
    <row r="1646" spans="2:37" x14ac:dyDescent="0.3">
      <c r="B1646" s="7" t="s">
        <v>54</v>
      </c>
      <c r="C1646" s="7">
        <v>1638</v>
      </c>
      <c r="D1646" s="7">
        <v>161</v>
      </c>
      <c r="E1646" s="13">
        <v>105.3</v>
      </c>
      <c r="F1646" s="17">
        <f t="shared" si="288"/>
        <v>-9.7222222222220642E-2</v>
      </c>
      <c r="G1646" s="17">
        <f t="shared" si="289"/>
        <v>-0.34999999999999432</v>
      </c>
      <c r="S1646">
        <f t="shared" si="279"/>
        <v>0</v>
      </c>
      <c r="T1646">
        <f t="shared" si="280"/>
        <v>105.3</v>
      </c>
      <c r="U1646">
        <f t="shared" si="281"/>
        <v>29.25</v>
      </c>
      <c r="W1646">
        <f t="shared" si="282"/>
        <v>-96.249999999998437</v>
      </c>
      <c r="X1646">
        <f t="shared" si="283"/>
        <v>135.9666</v>
      </c>
      <c r="Y1646">
        <f t="shared" si="284"/>
        <v>462.92529579001882</v>
      </c>
      <c r="Z1646">
        <f>Table1[[#This Row],[Accel (N)]]+Table1[[#This Row],[RR (N)]]+Table1[[#This Row],[Aero Drag (N)]]</f>
        <v>502.64189579002038</v>
      </c>
      <c r="AA1646">
        <f>Table1[[#This Row],[Total (N)]]*((E1646/3.6)/1000)</f>
        <v>14.702275451858098</v>
      </c>
      <c r="AB1646">
        <f>Table1[[#This Row],[Power (kW)]]*1000</f>
        <v>14702.275451858099</v>
      </c>
      <c r="AC1646">
        <f>(Table1[[#This Row],[Power (kW)]]*1000)*D1646</f>
        <v>2367066.3477491541</v>
      </c>
      <c r="AD1646" s="25">
        <f t="shared" si="285"/>
        <v>0</v>
      </c>
      <c r="AE1646" s="25">
        <f t="shared" si="286"/>
        <v>14702.275451858099</v>
      </c>
      <c r="AF1646" s="25">
        <f>SUM($AD$8:AD1646)</f>
        <v>1423919.8638928707</v>
      </c>
      <c r="AG1646" s="25">
        <f>SUM($AE$8:AE1646)</f>
        <v>8418561.5457675327</v>
      </c>
      <c r="AH1646" s="25"/>
      <c r="AI1646" s="40">
        <f>SUM($AD$1486:AD1646)</f>
        <v>22381.436039871602</v>
      </c>
      <c r="AJ1646" s="40">
        <f>SUM($AE$1486:AE1646)</f>
        <v>2603184.116221868</v>
      </c>
      <c r="AK1646" s="40">
        <f t="shared" si="287"/>
        <v>15667.00522791012</v>
      </c>
    </row>
    <row r="1647" spans="2:37" x14ac:dyDescent="0.3">
      <c r="B1647" s="7" t="s">
        <v>54</v>
      </c>
      <c r="C1647" s="7">
        <v>1639</v>
      </c>
      <c r="D1647" s="7">
        <v>162</v>
      </c>
      <c r="E1647" s="13">
        <v>104.9</v>
      </c>
      <c r="F1647" s="17">
        <f t="shared" si="288"/>
        <v>-0.12499999999999881</v>
      </c>
      <c r="G1647" s="17">
        <f t="shared" si="289"/>
        <v>-0.44999999999999574</v>
      </c>
      <c r="S1647">
        <f t="shared" si="279"/>
        <v>0</v>
      </c>
      <c r="T1647">
        <f t="shared" si="280"/>
        <v>104.9</v>
      </c>
      <c r="U1647">
        <f t="shared" si="281"/>
        <v>29.138888888888889</v>
      </c>
      <c r="W1647">
        <f t="shared" si="282"/>
        <v>-123.74999999999882</v>
      </c>
      <c r="X1647">
        <f t="shared" si="283"/>
        <v>135.9666</v>
      </c>
      <c r="Y1647">
        <f t="shared" si="284"/>
        <v>459.4149744569466</v>
      </c>
      <c r="Z1647">
        <f>Table1[[#This Row],[Accel (N)]]+Table1[[#This Row],[RR (N)]]+Table1[[#This Row],[Aero Drag (N)]]</f>
        <v>471.63157445694776</v>
      </c>
      <c r="AA1647">
        <f>Table1[[#This Row],[Total (N)]]*((E1647/3.6)/1000)</f>
        <v>13.742820044592728</v>
      </c>
      <c r="AB1647">
        <f>Table1[[#This Row],[Power (kW)]]*1000</f>
        <v>13742.820044592729</v>
      </c>
      <c r="AC1647">
        <f>(Table1[[#This Row],[Power (kW)]]*1000)*D1647</f>
        <v>2226336.8472240223</v>
      </c>
      <c r="AD1647" s="25">
        <f t="shared" si="285"/>
        <v>0</v>
      </c>
      <c r="AE1647" s="25">
        <f t="shared" si="286"/>
        <v>13742.820044592729</v>
      </c>
      <c r="AF1647" s="25">
        <f>SUM($AD$8:AD1647)</f>
        <v>1423919.8638928707</v>
      </c>
      <c r="AG1647" s="25">
        <f>SUM($AE$8:AE1647)</f>
        <v>8432304.3658121247</v>
      </c>
      <c r="AH1647" s="25"/>
      <c r="AI1647" s="40">
        <f>SUM($AD$1486:AD1647)</f>
        <v>22381.436039871602</v>
      </c>
      <c r="AJ1647" s="40">
        <f>SUM($AE$1486:AE1647)</f>
        <v>2616926.9362664609</v>
      </c>
      <c r="AK1647" s="40">
        <f t="shared" si="287"/>
        <v>15667.00522791012</v>
      </c>
    </row>
    <row r="1648" spans="2:37" x14ac:dyDescent="0.3">
      <c r="B1648" s="7" t="s">
        <v>54</v>
      </c>
      <c r="C1648" s="7">
        <v>1640</v>
      </c>
      <c r="D1648" s="7">
        <v>163</v>
      </c>
      <c r="E1648" s="13">
        <v>104.4</v>
      </c>
      <c r="F1648" s="17">
        <f t="shared" si="288"/>
        <v>-0.12500000000000078</v>
      </c>
      <c r="G1648" s="17">
        <f t="shared" si="289"/>
        <v>-0.45000000000000284</v>
      </c>
      <c r="S1648">
        <f t="shared" si="279"/>
        <v>0</v>
      </c>
      <c r="T1648">
        <f t="shared" si="280"/>
        <v>104.4</v>
      </c>
      <c r="U1648">
        <f t="shared" si="281"/>
        <v>29</v>
      </c>
      <c r="W1648">
        <f t="shared" si="282"/>
        <v>-123.75000000000077</v>
      </c>
      <c r="X1648">
        <f t="shared" si="283"/>
        <v>135.9666</v>
      </c>
      <c r="Y1648">
        <f t="shared" si="284"/>
        <v>455.04586019070007</v>
      </c>
      <c r="Z1648">
        <f>Table1[[#This Row],[Accel (N)]]+Table1[[#This Row],[RR (N)]]+Table1[[#This Row],[Aero Drag (N)]]</f>
        <v>467.2624601906993</v>
      </c>
      <c r="AA1648">
        <f>Table1[[#This Row],[Total (N)]]*((E1648/3.6)/1000)</f>
        <v>13.55061134553028</v>
      </c>
      <c r="AB1648">
        <f>Table1[[#This Row],[Power (kW)]]*1000</f>
        <v>13550.61134553028</v>
      </c>
      <c r="AC1648">
        <f>(Table1[[#This Row],[Power (kW)]]*1000)*D1648</f>
        <v>2208749.6493214355</v>
      </c>
      <c r="AD1648" s="25">
        <f t="shared" si="285"/>
        <v>0</v>
      </c>
      <c r="AE1648" s="25">
        <f t="shared" si="286"/>
        <v>13550.61134553028</v>
      </c>
      <c r="AF1648" s="25">
        <f>SUM($AD$8:AD1648)</f>
        <v>1423919.8638928707</v>
      </c>
      <c r="AG1648" s="25">
        <f>SUM($AE$8:AE1648)</f>
        <v>8445854.9771576542</v>
      </c>
      <c r="AH1648" s="25"/>
      <c r="AI1648" s="40">
        <f>SUM($AD$1486:AD1648)</f>
        <v>22381.436039871602</v>
      </c>
      <c r="AJ1648" s="40">
        <f>SUM($AE$1486:AE1648)</f>
        <v>2630477.5476119914</v>
      </c>
      <c r="AK1648" s="40">
        <f t="shared" si="287"/>
        <v>15667.00522791012</v>
      </c>
    </row>
    <row r="1649" spans="2:37" x14ac:dyDescent="0.3">
      <c r="B1649" s="7" t="s">
        <v>54</v>
      </c>
      <c r="C1649" s="7">
        <v>1641</v>
      </c>
      <c r="D1649" s="7">
        <v>164</v>
      </c>
      <c r="E1649" s="13">
        <v>104</v>
      </c>
      <c r="F1649" s="17">
        <f t="shared" si="288"/>
        <v>-8.3333333333334522E-2</v>
      </c>
      <c r="G1649" s="17">
        <f t="shared" si="289"/>
        <v>-0.30000000000000426</v>
      </c>
      <c r="S1649">
        <f t="shared" si="279"/>
        <v>0</v>
      </c>
      <c r="T1649">
        <f t="shared" si="280"/>
        <v>104</v>
      </c>
      <c r="U1649">
        <f t="shared" si="281"/>
        <v>28.888888888888889</v>
      </c>
      <c r="W1649">
        <f t="shared" si="282"/>
        <v>-82.50000000000118</v>
      </c>
      <c r="X1649">
        <f t="shared" si="283"/>
        <v>135.9666</v>
      </c>
      <c r="Y1649">
        <f t="shared" si="284"/>
        <v>451.56559869777783</v>
      </c>
      <c r="Z1649">
        <f>Table1[[#This Row],[Accel (N)]]+Table1[[#This Row],[RR (N)]]+Table1[[#This Row],[Aero Drag (N)]]</f>
        <v>505.03219869777666</v>
      </c>
      <c r="AA1649">
        <f>Table1[[#This Row],[Total (N)]]*((E1649/3.6)/1000)</f>
        <v>14.589819073491325</v>
      </c>
      <c r="AB1649">
        <f>Table1[[#This Row],[Power (kW)]]*1000</f>
        <v>14589.819073491326</v>
      </c>
      <c r="AC1649">
        <f>(Table1[[#This Row],[Power (kW)]]*1000)*D1649</f>
        <v>2392730.3280525776</v>
      </c>
      <c r="AD1649" s="25">
        <f t="shared" si="285"/>
        <v>0</v>
      </c>
      <c r="AE1649" s="25">
        <f t="shared" si="286"/>
        <v>14589.819073491326</v>
      </c>
      <c r="AF1649" s="25">
        <f>SUM($AD$8:AD1649)</f>
        <v>1423919.8638928707</v>
      </c>
      <c r="AG1649" s="25">
        <f>SUM($AE$8:AE1649)</f>
        <v>8460444.796231145</v>
      </c>
      <c r="AH1649" s="25"/>
      <c r="AI1649" s="40">
        <f>SUM($AD$1486:AD1649)</f>
        <v>22381.436039871602</v>
      </c>
      <c r="AJ1649" s="40">
        <f>SUM($AE$1486:AE1649)</f>
        <v>2645067.3666854827</v>
      </c>
      <c r="AK1649" s="40">
        <f t="shared" si="287"/>
        <v>15667.00522791012</v>
      </c>
    </row>
    <row r="1650" spans="2:37" x14ac:dyDescent="0.3">
      <c r="B1650" s="7" t="s">
        <v>54</v>
      </c>
      <c r="C1650" s="7">
        <v>1642</v>
      </c>
      <c r="D1650" s="7">
        <v>165</v>
      </c>
      <c r="E1650" s="13">
        <v>103.8</v>
      </c>
      <c r="F1650" s="17">
        <f t="shared" si="288"/>
        <v>-1.3888888888888099E-2</v>
      </c>
      <c r="G1650" s="17">
        <f t="shared" si="289"/>
        <v>-4.9999999999997158E-2</v>
      </c>
      <c r="S1650">
        <f t="shared" si="279"/>
        <v>0</v>
      </c>
      <c r="T1650">
        <f t="shared" si="280"/>
        <v>103.8</v>
      </c>
      <c r="U1650">
        <f t="shared" si="281"/>
        <v>28.833333333333332</v>
      </c>
      <c r="W1650">
        <f t="shared" si="282"/>
        <v>-13.749999999999218</v>
      </c>
      <c r="X1650">
        <f t="shared" si="283"/>
        <v>135.9666</v>
      </c>
      <c r="Y1650">
        <f t="shared" si="284"/>
        <v>449.83047792467505</v>
      </c>
      <c r="Z1650">
        <f>Table1[[#This Row],[Accel (N)]]+Table1[[#This Row],[RR (N)]]+Table1[[#This Row],[Aero Drag (N)]]</f>
        <v>572.04707792467582</v>
      </c>
      <c r="AA1650">
        <f>Table1[[#This Row],[Total (N)]]*((E1650/3.6)/1000)</f>
        <v>16.494024080161484</v>
      </c>
      <c r="AB1650">
        <f>Table1[[#This Row],[Power (kW)]]*1000</f>
        <v>16494.024080161485</v>
      </c>
      <c r="AC1650">
        <f>(Table1[[#This Row],[Power (kW)]]*1000)*D1650</f>
        <v>2721513.973226645</v>
      </c>
      <c r="AD1650" s="25">
        <f t="shared" si="285"/>
        <v>0</v>
      </c>
      <c r="AE1650" s="25">
        <f t="shared" si="286"/>
        <v>16494.024080161485</v>
      </c>
      <c r="AF1650" s="25">
        <f>SUM($AD$8:AD1650)</f>
        <v>1423919.8638928707</v>
      </c>
      <c r="AG1650" s="25">
        <f>SUM($AE$8:AE1650)</f>
        <v>8476938.820311306</v>
      </c>
      <c r="AH1650" s="25"/>
      <c r="AI1650" s="40">
        <f>SUM($AD$1486:AD1650)</f>
        <v>22381.436039871602</v>
      </c>
      <c r="AJ1650" s="40">
        <f>SUM($AE$1486:AE1650)</f>
        <v>2661561.3907656441</v>
      </c>
      <c r="AK1650" s="40">
        <f t="shared" si="287"/>
        <v>15667.00522791012</v>
      </c>
    </row>
    <row r="1651" spans="2:37" x14ac:dyDescent="0.3">
      <c r="B1651" s="7" t="s">
        <v>54</v>
      </c>
      <c r="C1651" s="7">
        <v>1643</v>
      </c>
      <c r="D1651" s="7">
        <v>166</v>
      </c>
      <c r="E1651" s="13">
        <v>103.9</v>
      </c>
      <c r="F1651" s="17">
        <f t="shared" si="288"/>
        <v>8.3333333333334522E-2</v>
      </c>
      <c r="G1651" s="17">
        <f t="shared" si="289"/>
        <v>0.30000000000000426</v>
      </c>
      <c r="S1651">
        <f t="shared" si="279"/>
        <v>0</v>
      </c>
      <c r="T1651">
        <f t="shared" si="280"/>
        <v>103.9</v>
      </c>
      <c r="U1651">
        <f t="shared" si="281"/>
        <v>28.861111111111111</v>
      </c>
      <c r="W1651">
        <f t="shared" si="282"/>
        <v>82.50000000000118</v>
      </c>
      <c r="X1651">
        <f t="shared" si="283"/>
        <v>135.9666</v>
      </c>
      <c r="Y1651">
        <f t="shared" si="284"/>
        <v>450.69762081344658</v>
      </c>
      <c r="Z1651">
        <f>Table1[[#This Row],[Accel (N)]]+Table1[[#This Row],[RR (N)]]+Table1[[#This Row],[Aero Drag (N)]]</f>
        <v>669.16422081344774</v>
      </c>
      <c r="AA1651">
        <f>Table1[[#This Row],[Total (N)]]*((E1651/3.6)/1000)</f>
        <v>19.312822928477004</v>
      </c>
      <c r="AB1651">
        <f>Table1[[#This Row],[Power (kW)]]*1000</f>
        <v>19312.822928477006</v>
      </c>
      <c r="AC1651">
        <f>(Table1[[#This Row],[Power (kW)]]*1000)*D1651</f>
        <v>3205928.606127183</v>
      </c>
      <c r="AD1651" s="25">
        <f t="shared" si="285"/>
        <v>0</v>
      </c>
      <c r="AE1651" s="25">
        <f t="shared" si="286"/>
        <v>19312.822928477006</v>
      </c>
      <c r="AF1651" s="25">
        <f>SUM($AD$8:AD1651)</f>
        <v>1423919.8638928707</v>
      </c>
      <c r="AG1651" s="25">
        <f>SUM($AE$8:AE1651)</f>
        <v>8496251.6432397831</v>
      </c>
      <c r="AH1651" s="25"/>
      <c r="AI1651" s="40">
        <f>SUM($AD$1486:AD1651)</f>
        <v>22381.436039871602</v>
      </c>
      <c r="AJ1651" s="40">
        <f>SUM($AE$1486:AE1651)</f>
        <v>2680874.2136941212</v>
      </c>
      <c r="AK1651" s="40">
        <f t="shared" si="287"/>
        <v>15667.00522791012</v>
      </c>
    </row>
    <row r="1652" spans="2:37" x14ac:dyDescent="0.3">
      <c r="B1652" s="7" t="s">
        <v>54</v>
      </c>
      <c r="C1652" s="7">
        <v>1644</v>
      </c>
      <c r="D1652" s="7">
        <v>167</v>
      </c>
      <c r="E1652" s="13">
        <v>104.4</v>
      </c>
      <c r="F1652" s="17">
        <f t="shared" si="288"/>
        <v>0.16666666666666508</v>
      </c>
      <c r="G1652" s="17">
        <f t="shared" si="289"/>
        <v>0.59999999999999432</v>
      </c>
      <c r="S1652">
        <f t="shared" si="279"/>
        <v>0</v>
      </c>
      <c r="T1652">
        <f t="shared" si="280"/>
        <v>104.4</v>
      </c>
      <c r="U1652">
        <f t="shared" si="281"/>
        <v>29</v>
      </c>
      <c r="W1652">
        <f t="shared" si="282"/>
        <v>164.99999999999844</v>
      </c>
      <c r="X1652">
        <f t="shared" si="283"/>
        <v>135.9666</v>
      </c>
      <c r="Y1652">
        <f t="shared" si="284"/>
        <v>455.04586019070007</v>
      </c>
      <c r="Z1652">
        <f>Table1[[#This Row],[Accel (N)]]+Table1[[#This Row],[RR (N)]]+Table1[[#This Row],[Aero Drag (N)]]</f>
        <v>756.01246019069845</v>
      </c>
      <c r="AA1652">
        <f>Table1[[#This Row],[Total (N)]]*((E1652/3.6)/1000)</f>
        <v>21.924361345530254</v>
      </c>
      <c r="AB1652">
        <f>Table1[[#This Row],[Power (kW)]]*1000</f>
        <v>21924.361345530255</v>
      </c>
      <c r="AC1652">
        <f>(Table1[[#This Row],[Power (kW)]]*1000)*D1652</f>
        <v>3661368.3447035523</v>
      </c>
      <c r="AD1652" s="25">
        <f t="shared" si="285"/>
        <v>0</v>
      </c>
      <c r="AE1652" s="25">
        <f t="shared" si="286"/>
        <v>21924.361345530255</v>
      </c>
      <c r="AF1652" s="25">
        <f>SUM($AD$8:AD1652)</f>
        <v>1423919.8638928707</v>
      </c>
      <c r="AG1652" s="25">
        <f>SUM($AE$8:AE1652)</f>
        <v>8518176.0045853127</v>
      </c>
      <c r="AH1652" s="25"/>
      <c r="AI1652" s="40">
        <f>SUM($AD$1486:AD1652)</f>
        <v>22381.436039871602</v>
      </c>
      <c r="AJ1652" s="40">
        <f>SUM($AE$1486:AE1652)</f>
        <v>2702798.5750396512</v>
      </c>
      <c r="AK1652" s="40">
        <f t="shared" si="287"/>
        <v>15667.00522791012</v>
      </c>
    </row>
    <row r="1653" spans="2:37" x14ac:dyDescent="0.3">
      <c r="B1653" s="7" t="s">
        <v>54</v>
      </c>
      <c r="C1653" s="7">
        <v>1645</v>
      </c>
      <c r="D1653" s="7">
        <v>168</v>
      </c>
      <c r="E1653" s="13">
        <v>105.1</v>
      </c>
      <c r="F1653" s="17">
        <f t="shared" si="288"/>
        <v>0.23611111111110952</v>
      </c>
      <c r="G1653" s="17">
        <f t="shared" si="289"/>
        <v>0.84999999999999432</v>
      </c>
      <c r="S1653">
        <f t="shared" si="279"/>
        <v>0</v>
      </c>
      <c r="T1653">
        <f t="shared" si="280"/>
        <v>105.1</v>
      </c>
      <c r="U1653">
        <f t="shared" si="281"/>
        <v>29.194444444444443</v>
      </c>
      <c r="W1653">
        <f t="shared" si="282"/>
        <v>233.74999999999844</v>
      </c>
      <c r="X1653">
        <f t="shared" si="283"/>
        <v>135.9666</v>
      </c>
      <c r="Y1653">
        <f t="shared" si="284"/>
        <v>461.16846513236322</v>
      </c>
      <c r="Z1653">
        <f>Table1[[#This Row],[Accel (N)]]+Table1[[#This Row],[RR (N)]]+Table1[[#This Row],[Aero Drag (N)]]</f>
        <v>830.88506513236166</v>
      </c>
      <c r="AA1653">
        <f>Table1[[#This Row],[Total (N)]]*((E1653/3.6)/1000)</f>
        <v>24.257227873725334</v>
      </c>
      <c r="AB1653">
        <f>Table1[[#This Row],[Power (kW)]]*1000</f>
        <v>24257.227873725333</v>
      </c>
      <c r="AC1653">
        <f>(Table1[[#This Row],[Power (kW)]]*1000)*D1653</f>
        <v>4075214.2827858557</v>
      </c>
      <c r="AD1653" s="25">
        <f t="shared" si="285"/>
        <v>0</v>
      </c>
      <c r="AE1653" s="25">
        <f t="shared" si="286"/>
        <v>24257.227873725333</v>
      </c>
      <c r="AF1653" s="25">
        <f>SUM($AD$8:AD1653)</f>
        <v>1423919.8638928707</v>
      </c>
      <c r="AG1653" s="25">
        <f>SUM($AE$8:AE1653)</f>
        <v>8542433.2324590385</v>
      </c>
      <c r="AH1653" s="25"/>
      <c r="AI1653" s="40">
        <f>SUM($AD$1486:AD1653)</f>
        <v>22381.436039871602</v>
      </c>
      <c r="AJ1653" s="40">
        <f>SUM($AE$1486:AE1653)</f>
        <v>2727055.8029133766</v>
      </c>
      <c r="AK1653" s="40">
        <f t="shared" si="287"/>
        <v>15667.00522791012</v>
      </c>
    </row>
    <row r="1654" spans="2:37" x14ac:dyDescent="0.3">
      <c r="B1654" s="7" t="s">
        <v>54</v>
      </c>
      <c r="C1654" s="7">
        <v>1646</v>
      </c>
      <c r="D1654" s="7">
        <v>169</v>
      </c>
      <c r="E1654" s="13">
        <v>106.1</v>
      </c>
      <c r="F1654" s="17">
        <f t="shared" si="288"/>
        <v>0.29166666666666785</v>
      </c>
      <c r="G1654" s="17">
        <f t="shared" si="289"/>
        <v>1.0500000000000043</v>
      </c>
      <c r="S1654">
        <f t="shared" si="279"/>
        <v>0</v>
      </c>
      <c r="T1654">
        <f t="shared" si="280"/>
        <v>106.1</v>
      </c>
      <c r="U1654">
        <f t="shared" si="281"/>
        <v>29.472222222222221</v>
      </c>
      <c r="W1654">
        <f t="shared" si="282"/>
        <v>288.75000000000119</v>
      </c>
      <c r="X1654">
        <f t="shared" si="283"/>
        <v>135.9666</v>
      </c>
      <c r="Y1654">
        <f t="shared" si="284"/>
        <v>469.98601824302989</v>
      </c>
      <c r="Z1654">
        <f>Table1[[#This Row],[Accel (N)]]+Table1[[#This Row],[RR (N)]]+Table1[[#This Row],[Aero Drag (N)]]</f>
        <v>894.70261824303111</v>
      </c>
      <c r="AA1654">
        <f>Table1[[#This Row],[Total (N)]]*((E1654/3.6)/1000)</f>
        <v>26.368874387662668</v>
      </c>
      <c r="AB1654">
        <f>Table1[[#This Row],[Power (kW)]]*1000</f>
        <v>26368.874387662669</v>
      </c>
      <c r="AC1654">
        <f>(Table1[[#This Row],[Power (kW)]]*1000)*D1654</f>
        <v>4456339.7715149913</v>
      </c>
      <c r="AD1654" s="25">
        <f t="shared" si="285"/>
        <v>0</v>
      </c>
      <c r="AE1654" s="25">
        <f t="shared" si="286"/>
        <v>26368.874387662669</v>
      </c>
      <c r="AF1654" s="25">
        <f>SUM($AD$8:AD1654)</f>
        <v>1423919.8638928707</v>
      </c>
      <c r="AG1654" s="25">
        <f>SUM($AE$8:AE1654)</f>
        <v>8568802.1068467014</v>
      </c>
      <c r="AH1654" s="25"/>
      <c r="AI1654" s="40">
        <f>SUM($AD$1486:AD1654)</f>
        <v>22381.436039871602</v>
      </c>
      <c r="AJ1654" s="40">
        <f>SUM($AE$1486:AE1654)</f>
        <v>2753424.6773010395</v>
      </c>
      <c r="AK1654" s="40">
        <f t="shared" si="287"/>
        <v>15667.00522791012</v>
      </c>
    </row>
    <row r="1655" spans="2:37" x14ac:dyDescent="0.3">
      <c r="B1655" s="7" t="s">
        <v>54</v>
      </c>
      <c r="C1655" s="7">
        <v>1647</v>
      </c>
      <c r="D1655" s="7">
        <v>170</v>
      </c>
      <c r="E1655" s="13">
        <v>107.2</v>
      </c>
      <c r="F1655" s="17">
        <f t="shared" si="288"/>
        <v>0.33333333333333409</v>
      </c>
      <c r="G1655" s="17">
        <f t="shared" si="289"/>
        <v>1.2000000000000028</v>
      </c>
      <c r="S1655">
        <f t="shared" si="279"/>
        <v>0</v>
      </c>
      <c r="T1655">
        <f t="shared" si="280"/>
        <v>107.2</v>
      </c>
      <c r="U1655">
        <f t="shared" si="281"/>
        <v>29.777777777777779</v>
      </c>
      <c r="W1655">
        <f t="shared" si="282"/>
        <v>330.00000000000074</v>
      </c>
      <c r="X1655">
        <f t="shared" si="283"/>
        <v>135.9666</v>
      </c>
      <c r="Y1655">
        <f t="shared" si="284"/>
        <v>479.78176865191119</v>
      </c>
      <c r="Z1655">
        <f>Table1[[#This Row],[Accel (N)]]+Table1[[#This Row],[RR (N)]]+Table1[[#This Row],[Aero Drag (N)]]</f>
        <v>945.74836865191196</v>
      </c>
      <c r="AA1655">
        <f>Table1[[#This Row],[Total (N)]]*((E1655/3.6)/1000)</f>
        <v>28.16228475541249</v>
      </c>
      <c r="AB1655">
        <f>Table1[[#This Row],[Power (kW)]]*1000</f>
        <v>28162.284755412489</v>
      </c>
      <c r="AC1655">
        <f>(Table1[[#This Row],[Power (kW)]]*1000)*D1655</f>
        <v>4787588.4084201232</v>
      </c>
      <c r="AD1655" s="25">
        <f t="shared" si="285"/>
        <v>0</v>
      </c>
      <c r="AE1655" s="25">
        <f t="shared" si="286"/>
        <v>28162.284755412489</v>
      </c>
      <c r="AF1655" s="25">
        <f>SUM($AD$8:AD1655)</f>
        <v>1423919.8638928707</v>
      </c>
      <c r="AG1655" s="25">
        <f>SUM($AE$8:AE1655)</f>
        <v>8596964.3916021138</v>
      </c>
      <c r="AH1655" s="25"/>
      <c r="AI1655" s="40">
        <f>SUM($AD$1486:AD1655)</f>
        <v>22381.436039871602</v>
      </c>
      <c r="AJ1655" s="40">
        <f>SUM($AE$1486:AE1655)</f>
        <v>2781586.9620564519</v>
      </c>
      <c r="AK1655" s="40">
        <f t="shared" si="287"/>
        <v>15667.00522791012</v>
      </c>
    </row>
    <row r="1656" spans="2:37" x14ac:dyDescent="0.3">
      <c r="B1656" s="7" t="s">
        <v>54</v>
      </c>
      <c r="C1656" s="7">
        <v>1648</v>
      </c>
      <c r="D1656" s="7">
        <v>171</v>
      </c>
      <c r="E1656" s="13">
        <v>108.5</v>
      </c>
      <c r="F1656" s="17">
        <f t="shared" si="288"/>
        <v>0.37500000000000039</v>
      </c>
      <c r="G1656" s="17">
        <f t="shared" si="289"/>
        <v>1.3500000000000014</v>
      </c>
      <c r="S1656">
        <f t="shared" si="279"/>
        <v>0</v>
      </c>
      <c r="T1656">
        <f t="shared" si="280"/>
        <v>108.5</v>
      </c>
      <c r="U1656">
        <f t="shared" si="281"/>
        <v>30.138888888888889</v>
      </c>
      <c r="W1656">
        <f t="shared" si="282"/>
        <v>371.2500000000004</v>
      </c>
      <c r="X1656">
        <f t="shared" si="283"/>
        <v>135.9666</v>
      </c>
      <c r="Y1656">
        <f t="shared" si="284"/>
        <v>491.48882389699662</v>
      </c>
      <c r="Z1656">
        <f>Table1[[#This Row],[Accel (N)]]+Table1[[#This Row],[RR (N)]]+Table1[[#This Row],[Aero Drag (N)]]</f>
        <v>998.70542389699699</v>
      </c>
      <c r="AA1656">
        <f>Table1[[#This Row],[Total (N)]]*((E1656/3.6)/1000)</f>
        <v>30.099871803562269</v>
      </c>
      <c r="AB1656">
        <f>Table1[[#This Row],[Power (kW)]]*1000</f>
        <v>30099.87180356227</v>
      </c>
      <c r="AC1656">
        <f>(Table1[[#This Row],[Power (kW)]]*1000)*D1656</f>
        <v>5147078.0784091484</v>
      </c>
      <c r="AD1656" s="25">
        <f t="shared" si="285"/>
        <v>0</v>
      </c>
      <c r="AE1656" s="25">
        <f t="shared" si="286"/>
        <v>30099.87180356227</v>
      </c>
      <c r="AF1656" s="25">
        <f>SUM($AD$8:AD1656)</f>
        <v>1423919.8638928707</v>
      </c>
      <c r="AG1656" s="25">
        <f>SUM($AE$8:AE1656)</f>
        <v>8627064.2634056769</v>
      </c>
      <c r="AH1656" s="25"/>
      <c r="AI1656" s="40">
        <f>SUM($AD$1486:AD1656)</f>
        <v>22381.436039871602</v>
      </c>
      <c r="AJ1656" s="40">
        <f>SUM($AE$1486:AE1656)</f>
        <v>2811686.8338600141</v>
      </c>
      <c r="AK1656" s="40">
        <f t="shared" si="287"/>
        <v>15667.00522791012</v>
      </c>
    </row>
    <row r="1657" spans="2:37" x14ac:dyDescent="0.3">
      <c r="B1657" s="7" t="s">
        <v>54</v>
      </c>
      <c r="C1657" s="7">
        <v>1649</v>
      </c>
      <c r="D1657" s="7">
        <v>172</v>
      </c>
      <c r="E1657" s="13">
        <v>109.9</v>
      </c>
      <c r="F1657" s="17">
        <f t="shared" si="288"/>
        <v>0.38888888888888851</v>
      </c>
      <c r="G1657" s="17">
        <f t="shared" si="289"/>
        <v>1.3999999999999986</v>
      </c>
      <c r="S1657">
        <f t="shared" si="279"/>
        <v>0</v>
      </c>
      <c r="T1657">
        <f t="shared" si="280"/>
        <v>109.9</v>
      </c>
      <c r="U1657">
        <f t="shared" si="281"/>
        <v>30.527777777777779</v>
      </c>
      <c r="W1657">
        <f t="shared" si="282"/>
        <v>384.9999999999996</v>
      </c>
      <c r="X1657">
        <f t="shared" si="283"/>
        <v>135.9666</v>
      </c>
      <c r="Y1657">
        <f t="shared" si="284"/>
        <v>504.25423601402997</v>
      </c>
      <c r="Z1657">
        <f>Table1[[#This Row],[Accel (N)]]+Table1[[#This Row],[RR (N)]]+Table1[[#This Row],[Aero Drag (N)]]</f>
        <v>1025.2208360140296</v>
      </c>
      <c r="AA1657">
        <f>Table1[[#This Row],[Total (N)]]*((E1657/3.6)/1000)</f>
        <v>31.297713854983851</v>
      </c>
      <c r="AB1657">
        <f>Table1[[#This Row],[Power (kW)]]*1000</f>
        <v>31297.713854983849</v>
      </c>
      <c r="AC1657">
        <f>(Table1[[#This Row],[Power (kW)]]*1000)*D1657</f>
        <v>5383206.7830572221</v>
      </c>
      <c r="AD1657" s="25">
        <f t="shared" si="285"/>
        <v>0</v>
      </c>
      <c r="AE1657" s="25">
        <f t="shared" si="286"/>
        <v>31297.713854983849</v>
      </c>
      <c r="AF1657" s="25">
        <f>SUM($AD$8:AD1657)</f>
        <v>1423919.8638928707</v>
      </c>
      <c r="AG1657" s="25">
        <f>SUM($AE$8:AE1657)</f>
        <v>8658361.9772606604</v>
      </c>
      <c r="AH1657" s="25"/>
      <c r="AI1657" s="40">
        <f>SUM($AD$1486:AD1657)</f>
        <v>22381.436039871602</v>
      </c>
      <c r="AJ1657" s="40">
        <f>SUM($AE$1486:AE1657)</f>
        <v>2842984.547714998</v>
      </c>
      <c r="AK1657" s="40">
        <f t="shared" si="287"/>
        <v>15667.00522791012</v>
      </c>
    </row>
    <row r="1658" spans="2:37" x14ac:dyDescent="0.3">
      <c r="B1658" s="7" t="s">
        <v>54</v>
      </c>
      <c r="C1658" s="7">
        <v>1650</v>
      </c>
      <c r="D1658" s="7">
        <v>173</v>
      </c>
      <c r="E1658" s="13">
        <v>111.3</v>
      </c>
      <c r="F1658" s="17">
        <f t="shared" si="288"/>
        <v>0.38888888888888851</v>
      </c>
      <c r="G1658" s="17">
        <f t="shared" si="289"/>
        <v>1.3999999999999986</v>
      </c>
      <c r="S1658">
        <f t="shared" si="279"/>
        <v>0</v>
      </c>
      <c r="T1658">
        <f t="shared" si="280"/>
        <v>111.3</v>
      </c>
      <c r="U1658">
        <f t="shared" si="281"/>
        <v>30.916666666666664</v>
      </c>
      <c r="W1658">
        <f t="shared" si="282"/>
        <v>384.9999999999996</v>
      </c>
      <c r="X1658">
        <f t="shared" si="283"/>
        <v>135.9666</v>
      </c>
      <c r="Y1658">
        <f t="shared" si="284"/>
        <v>517.18330726076874</v>
      </c>
      <c r="Z1658">
        <f>Table1[[#This Row],[Accel (N)]]+Table1[[#This Row],[RR (N)]]+Table1[[#This Row],[Aero Drag (N)]]</f>
        <v>1038.1499072607685</v>
      </c>
      <c r="AA1658">
        <f>Table1[[#This Row],[Total (N)]]*((E1658/3.6)/1000)</f>
        <v>32.096134632812088</v>
      </c>
      <c r="AB1658">
        <f>Table1[[#This Row],[Power (kW)]]*1000</f>
        <v>32096.134632812089</v>
      </c>
      <c r="AC1658">
        <f>(Table1[[#This Row],[Power (kW)]]*1000)*D1658</f>
        <v>5552631.2914764918</v>
      </c>
      <c r="AD1658" s="25">
        <f t="shared" si="285"/>
        <v>0</v>
      </c>
      <c r="AE1658" s="25">
        <f t="shared" si="286"/>
        <v>32096.134632812089</v>
      </c>
      <c r="AF1658" s="25">
        <f>SUM($AD$8:AD1658)</f>
        <v>1423919.8638928707</v>
      </c>
      <c r="AG1658" s="25">
        <f>SUM($AE$8:AE1658)</f>
        <v>8690458.1118934732</v>
      </c>
      <c r="AH1658" s="25"/>
      <c r="AI1658" s="40">
        <f>SUM($AD$1486:AD1658)</f>
        <v>22381.436039871602</v>
      </c>
      <c r="AJ1658" s="40">
        <f>SUM($AE$1486:AE1658)</f>
        <v>2875080.6823478099</v>
      </c>
      <c r="AK1658" s="40">
        <f t="shared" si="287"/>
        <v>15667.00522791012</v>
      </c>
    </row>
    <row r="1659" spans="2:37" x14ac:dyDescent="0.3">
      <c r="B1659" s="7" t="s">
        <v>54</v>
      </c>
      <c r="C1659" s="7">
        <v>1651</v>
      </c>
      <c r="D1659" s="7">
        <v>174</v>
      </c>
      <c r="E1659" s="13">
        <v>112.7</v>
      </c>
      <c r="F1659" s="17">
        <f t="shared" si="288"/>
        <v>0.36111111111111227</v>
      </c>
      <c r="G1659" s="17">
        <f t="shared" si="289"/>
        <v>1.3000000000000043</v>
      </c>
      <c r="S1659">
        <f t="shared" si="279"/>
        <v>0</v>
      </c>
      <c r="T1659">
        <f t="shared" si="280"/>
        <v>112.7</v>
      </c>
      <c r="U1659">
        <f t="shared" si="281"/>
        <v>31.305555555555557</v>
      </c>
      <c r="W1659">
        <f t="shared" si="282"/>
        <v>357.50000000000114</v>
      </c>
      <c r="X1659">
        <f t="shared" si="283"/>
        <v>135.9666</v>
      </c>
      <c r="Y1659">
        <f t="shared" si="284"/>
        <v>530.27603763721334</v>
      </c>
      <c r="Z1659">
        <f>Table1[[#This Row],[Accel (N)]]+Table1[[#This Row],[RR (N)]]+Table1[[#This Row],[Aero Drag (N)]]</f>
        <v>1023.7426376372144</v>
      </c>
      <c r="AA1659">
        <f>Table1[[#This Row],[Total (N)]]*((E1659/3.6)/1000)</f>
        <v>32.0488320171428</v>
      </c>
      <c r="AB1659">
        <f>Table1[[#This Row],[Power (kW)]]*1000</f>
        <v>32048.832017142799</v>
      </c>
      <c r="AC1659">
        <f>(Table1[[#This Row],[Power (kW)]]*1000)*D1659</f>
        <v>5576496.7709828466</v>
      </c>
      <c r="AD1659" s="25">
        <f t="shared" si="285"/>
        <v>0</v>
      </c>
      <c r="AE1659" s="25">
        <f t="shared" si="286"/>
        <v>32048.832017142799</v>
      </c>
      <c r="AF1659" s="25">
        <f>SUM($AD$8:AD1659)</f>
        <v>1423919.8638928707</v>
      </c>
      <c r="AG1659" s="25">
        <f>SUM($AE$8:AE1659)</f>
        <v>8722506.9439106155</v>
      </c>
      <c r="AH1659" s="25"/>
      <c r="AI1659" s="40">
        <f>SUM($AD$1486:AD1659)</f>
        <v>22381.436039871602</v>
      </c>
      <c r="AJ1659" s="40">
        <f>SUM($AE$1486:AE1659)</f>
        <v>2907129.5143649527</v>
      </c>
      <c r="AK1659" s="40">
        <f t="shared" si="287"/>
        <v>15667.00522791012</v>
      </c>
    </row>
    <row r="1660" spans="2:37" x14ac:dyDescent="0.3">
      <c r="B1660" s="7" t="s">
        <v>54</v>
      </c>
      <c r="C1660" s="7">
        <v>1652</v>
      </c>
      <c r="D1660" s="7">
        <v>175</v>
      </c>
      <c r="E1660" s="13">
        <v>113.9</v>
      </c>
      <c r="F1660" s="17">
        <f t="shared" si="288"/>
        <v>0.31944444444444403</v>
      </c>
      <c r="G1660" s="17">
        <f t="shared" si="289"/>
        <v>1.1499999999999986</v>
      </c>
      <c r="S1660">
        <f t="shared" si="279"/>
        <v>0</v>
      </c>
      <c r="T1660">
        <f t="shared" si="280"/>
        <v>113.9</v>
      </c>
      <c r="U1660">
        <f t="shared" si="281"/>
        <v>31.638888888888889</v>
      </c>
      <c r="W1660">
        <f t="shared" si="282"/>
        <v>316.2499999999996</v>
      </c>
      <c r="X1660">
        <f t="shared" si="283"/>
        <v>135.9666</v>
      </c>
      <c r="Y1660">
        <f t="shared" si="284"/>
        <v>541.62863726719661</v>
      </c>
      <c r="Z1660">
        <f>Table1[[#This Row],[Accel (N)]]+Table1[[#This Row],[RR (N)]]+Table1[[#This Row],[Aero Drag (N)]]</f>
        <v>993.84523726719624</v>
      </c>
      <c r="AA1660">
        <f>Table1[[#This Row],[Total (N)]]*((E1660/3.6)/1000)</f>
        <v>31.444159034648237</v>
      </c>
      <c r="AB1660">
        <f>Table1[[#This Row],[Power (kW)]]*1000</f>
        <v>31444.159034648237</v>
      </c>
      <c r="AC1660">
        <f>(Table1[[#This Row],[Power (kW)]]*1000)*D1660</f>
        <v>5502727.8310634419</v>
      </c>
      <c r="AD1660" s="25">
        <f t="shared" si="285"/>
        <v>0</v>
      </c>
      <c r="AE1660" s="25">
        <f t="shared" si="286"/>
        <v>31444.159034648237</v>
      </c>
      <c r="AF1660" s="25">
        <f>SUM($AD$8:AD1660)</f>
        <v>1423919.8638928707</v>
      </c>
      <c r="AG1660" s="25">
        <f>SUM($AE$8:AE1660)</f>
        <v>8753951.1029452644</v>
      </c>
      <c r="AH1660" s="25"/>
      <c r="AI1660" s="40">
        <f>SUM($AD$1486:AD1660)</f>
        <v>22381.436039871602</v>
      </c>
      <c r="AJ1660" s="40">
        <f>SUM($AE$1486:AE1660)</f>
        <v>2938573.6733996011</v>
      </c>
      <c r="AK1660" s="40">
        <f t="shared" si="287"/>
        <v>15667.00522791012</v>
      </c>
    </row>
    <row r="1661" spans="2:37" x14ac:dyDescent="0.3">
      <c r="B1661" s="7" t="s">
        <v>54</v>
      </c>
      <c r="C1661" s="7">
        <v>1653</v>
      </c>
      <c r="D1661" s="7">
        <v>176</v>
      </c>
      <c r="E1661" s="13">
        <v>115</v>
      </c>
      <c r="F1661" s="17">
        <f t="shared" si="288"/>
        <v>0.29166666666666585</v>
      </c>
      <c r="G1661" s="17">
        <f t="shared" si="289"/>
        <v>1.0499999999999972</v>
      </c>
      <c r="S1661">
        <f t="shared" si="279"/>
        <v>0</v>
      </c>
      <c r="T1661">
        <f t="shared" si="280"/>
        <v>115</v>
      </c>
      <c r="U1661">
        <f t="shared" si="281"/>
        <v>31.944444444444443</v>
      </c>
      <c r="W1661">
        <f t="shared" si="282"/>
        <v>288.7499999999992</v>
      </c>
      <c r="X1661">
        <f t="shared" si="283"/>
        <v>135.9666</v>
      </c>
      <c r="Y1661">
        <f t="shared" si="284"/>
        <v>552.14081386631949</v>
      </c>
      <c r="Z1661">
        <f>Table1[[#This Row],[Accel (N)]]+Table1[[#This Row],[RR (N)]]+Table1[[#This Row],[Aero Drag (N)]]</f>
        <v>976.85741386631867</v>
      </c>
      <c r="AA1661">
        <f>Table1[[#This Row],[Total (N)]]*((E1661/3.6)/1000)</f>
        <v>31.205167387396287</v>
      </c>
      <c r="AB1661">
        <f>Table1[[#This Row],[Power (kW)]]*1000</f>
        <v>31205.167387396286</v>
      </c>
      <c r="AC1661">
        <f>(Table1[[#This Row],[Power (kW)]]*1000)*D1661</f>
        <v>5492109.4601817466</v>
      </c>
      <c r="AD1661" s="25">
        <f t="shared" si="285"/>
        <v>0</v>
      </c>
      <c r="AE1661" s="25">
        <f t="shared" si="286"/>
        <v>31205.167387396286</v>
      </c>
      <c r="AF1661" s="25">
        <f>SUM($AD$8:AD1661)</f>
        <v>1423919.8638928707</v>
      </c>
      <c r="AG1661" s="25">
        <f>SUM($AE$8:AE1661)</f>
        <v>8785156.2703326605</v>
      </c>
      <c r="AH1661" s="25"/>
      <c r="AI1661" s="40">
        <f>SUM($AD$1486:AD1661)</f>
        <v>22381.436039871602</v>
      </c>
      <c r="AJ1661" s="40">
        <f>SUM($AE$1486:AE1661)</f>
        <v>2969778.8407869972</v>
      </c>
      <c r="AK1661" s="40">
        <f t="shared" si="287"/>
        <v>15667.00522791012</v>
      </c>
    </row>
    <row r="1662" spans="2:37" x14ac:dyDescent="0.3">
      <c r="B1662" s="7" t="s">
        <v>54</v>
      </c>
      <c r="C1662" s="7">
        <v>1654</v>
      </c>
      <c r="D1662" s="7">
        <v>177</v>
      </c>
      <c r="E1662" s="13">
        <v>116</v>
      </c>
      <c r="F1662" s="17">
        <f t="shared" si="288"/>
        <v>0.24999999999999961</v>
      </c>
      <c r="G1662" s="17">
        <f t="shared" si="289"/>
        <v>0.89999999999999858</v>
      </c>
      <c r="S1662">
        <f t="shared" si="279"/>
        <v>0</v>
      </c>
      <c r="T1662">
        <f t="shared" si="280"/>
        <v>116</v>
      </c>
      <c r="U1662">
        <f t="shared" si="281"/>
        <v>32.222222222222221</v>
      </c>
      <c r="W1662">
        <f t="shared" si="282"/>
        <v>247.4999999999996</v>
      </c>
      <c r="X1662">
        <f t="shared" si="283"/>
        <v>135.9666</v>
      </c>
      <c r="Y1662">
        <f t="shared" si="284"/>
        <v>561.78501258111123</v>
      </c>
      <c r="Z1662">
        <f>Table1[[#This Row],[Accel (N)]]+Table1[[#This Row],[RR (N)]]+Table1[[#This Row],[Aero Drag (N)]]</f>
        <v>945.25161258111086</v>
      </c>
      <c r="AA1662">
        <f>Table1[[#This Row],[Total (N)]]*((E1662/3.6)/1000)</f>
        <v>30.458107516502462</v>
      </c>
      <c r="AB1662">
        <f>Table1[[#This Row],[Power (kW)]]*1000</f>
        <v>30458.107516502463</v>
      </c>
      <c r="AC1662">
        <f>(Table1[[#This Row],[Power (kW)]]*1000)*D1662</f>
        <v>5391085.0304209357</v>
      </c>
      <c r="AD1662" s="25">
        <f t="shared" si="285"/>
        <v>0</v>
      </c>
      <c r="AE1662" s="25">
        <f t="shared" si="286"/>
        <v>30458.107516502463</v>
      </c>
      <c r="AF1662" s="25">
        <f>SUM($AD$8:AD1662)</f>
        <v>1423919.8638928707</v>
      </c>
      <c r="AG1662" s="25">
        <f>SUM($AE$8:AE1662)</f>
        <v>8815614.3778491635</v>
      </c>
      <c r="AH1662" s="25"/>
      <c r="AI1662" s="40">
        <f>SUM($AD$1486:AD1662)</f>
        <v>22381.436039871602</v>
      </c>
      <c r="AJ1662" s="40">
        <f>SUM($AE$1486:AE1662)</f>
        <v>3000236.9483034997</v>
      </c>
      <c r="AK1662" s="40">
        <f t="shared" si="287"/>
        <v>15667.00522791012</v>
      </c>
    </row>
    <row r="1663" spans="2:37" x14ac:dyDescent="0.3">
      <c r="B1663" s="7" t="s">
        <v>54</v>
      </c>
      <c r="C1663" s="7">
        <v>1655</v>
      </c>
      <c r="D1663" s="7">
        <v>178</v>
      </c>
      <c r="E1663" s="13">
        <v>116.8</v>
      </c>
      <c r="F1663" s="17">
        <f t="shared" si="288"/>
        <v>0.22222222222222143</v>
      </c>
      <c r="G1663" s="17">
        <f t="shared" si="289"/>
        <v>0.79999999999999716</v>
      </c>
      <c r="S1663">
        <f t="shared" si="279"/>
        <v>0</v>
      </c>
      <c r="T1663">
        <f t="shared" si="280"/>
        <v>116.8</v>
      </c>
      <c r="U1663">
        <f t="shared" si="281"/>
        <v>32.444444444444443</v>
      </c>
      <c r="W1663">
        <f t="shared" si="282"/>
        <v>219.9999999999992</v>
      </c>
      <c r="X1663">
        <f t="shared" si="283"/>
        <v>135.9666</v>
      </c>
      <c r="Y1663">
        <f t="shared" si="284"/>
        <v>569.56049123324442</v>
      </c>
      <c r="Z1663">
        <f>Table1[[#This Row],[Accel (N)]]+Table1[[#This Row],[RR (N)]]+Table1[[#This Row],[Aero Drag (N)]]</f>
        <v>925.5270912332436</v>
      </c>
      <c r="AA1663">
        <f>Table1[[#This Row],[Total (N)]]*((E1663/3.6)/1000)</f>
        <v>30.028212293345234</v>
      </c>
      <c r="AB1663">
        <f>Table1[[#This Row],[Power (kW)]]*1000</f>
        <v>30028.212293345234</v>
      </c>
      <c r="AC1663">
        <f>(Table1[[#This Row],[Power (kW)]]*1000)*D1663</f>
        <v>5345021.7882154519</v>
      </c>
      <c r="AD1663" s="25">
        <f t="shared" si="285"/>
        <v>0</v>
      </c>
      <c r="AE1663" s="25">
        <f t="shared" si="286"/>
        <v>30028.212293345234</v>
      </c>
      <c r="AF1663" s="25">
        <f>SUM($AD$8:AD1663)</f>
        <v>1423919.8638928707</v>
      </c>
      <c r="AG1663" s="25">
        <f>SUM($AE$8:AE1663)</f>
        <v>8845642.590142509</v>
      </c>
      <c r="AH1663" s="25"/>
      <c r="AI1663" s="40">
        <f>SUM($AD$1486:AD1663)</f>
        <v>22381.436039871602</v>
      </c>
      <c r="AJ1663" s="40">
        <f>SUM($AE$1486:AE1663)</f>
        <v>3030265.1605968447</v>
      </c>
      <c r="AK1663" s="40">
        <f t="shared" si="287"/>
        <v>15667.00522791012</v>
      </c>
    </row>
    <row r="1664" spans="2:37" x14ac:dyDescent="0.3">
      <c r="B1664" s="7" t="s">
        <v>54</v>
      </c>
      <c r="C1664" s="7">
        <v>1656</v>
      </c>
      <c r="D1664" s="7">
        <v>179</v>
      </c>
      <c r="E1664" s="13">
        <v>117.6</v>
      </c>
      <c r="F1664" s="17">
        <f t="shared" si="288"/>
        <v>0.2222222222222234</v>
      </c>
      <c r="G1664" s="17">
        <f t="shared" si="289"/>
        <v>0.80000000000000426</v>
      </c>
      <c r="S1664">
        <f t="shared" si="279"/>
        <v>0</v>
      </c>
      <c r="T1664">
        <f t="shared" si="280"/>
        <v>117.6</v>
      </c>
      <c r="U1664">
        <f t="shared" si="281"/>
        <v>32.666666666666664</v>
      </c>
      <c r="W1664">
        <f t="shared" si="282"/>
        <v>220.00000000000117</v>
      </c>
      <c r="X1664">
        <f t="shared" si="283"/>
        <v>135.9666</v>
      </c>
      <c r="Y1664">
        <f t="shared" si="284"/>
        <v>577.38940960119999</v>
      </c>
      <c r="Z1664">
        <f>Table1[[#This Row],[Accel (N)]]+Table1[[#This Row],[RR (N)]]+Table1[[#This Row],[Aero Drag (N)]]</f>
        <v>933.35600960120109</v>
      </c>
      <c r="AA1664">
        <f>Table1[[#This Row],[Total (N)]]*((E1664/3.6)/1000)</f>
        <v>30.489629646972567</v>
      </c>
      <c r="AB1664">
        <f>Table1[[#This Row],[Power (kW)]]*1000</f>
        <v>30489.629646972568</v>
      </c>
      <c r="AC1664">
        <f>(Table1[[#This Row],[Power (kW)]]*1000)*D1664</f>
        <v>5457643.7068080893</v>
      </c>
      <c r="AD1664" s="25">
        <f t="shared" si="285"/>
        <v>0</v>
      </c>
      <c r="AE1664" s="25">
        <f t="shared" si="286"/>
        <v>30489.629646972568</v>
      </c>
      <c r="AF1664" s="25">
        <f>SUM($AD$8:AD1664)</f>
        <v>1423919.8638928707</v>
      </c>
      <c r="AG1664" s="25">
        <f>SUM($AE$8:AE1664)</f>
        <v>8876132.2197894808</v>
      </c>
      <c r="AH1664" s="25"/>
      <c r="AI1664" s="40">
        <f>SUM($AD$1486:AD1664)</f>
        <v>22381.436039871602</v>
      </c>
      <c r="AJ1664" s="40">
        <f>SUM($AE$1486:AE1664)</f>
        <v>3060754.7902438175</v>
      </c>
      <c r="AK1664" s="40">
        <f t="shared" si="287"/>
        <v>15667.00522791012</v>
      </c>
    </row>
    <row r="1665" spans="2:37" x14ac:dyDescent="0.3">
      <c r="B1665" s="7" t="s">
        <v>54</v>
      </c>
      <c r="C1665" s="7">
        <v>1657</v>
      </c>
      <c r="D1665" s="7">
        <v>180</v>
      </c>
      <c r="E1665" s="13">
        <v>118.4</v>
      </c>
      <c r="F1665" s="17">
        <f t="shared" si="288"/>
        <v>0.2222222222222234</v>
      </c>
      <c r="G1665" s="17">
        <f t="shared" si="289"/>
        <v>0.80000000000000426</v>
      </c>
      <c r="S1665">
        <f t="shared" si="279"/>
        <v>0</v>
      </c>
      <c r="T1665">
        <f t="shared" si="280"/>
        <v>118.4</v>
      </c>
      <c r="U1665">
        <f t="shared" si="281"/>
        <v>32.888888888888893</v>
      </c>
      <c r="W1665">
        <f t="shared" si="282"/>
        <v>220.00000000000117</v>
      </c>
      <c r="X1665">
        <f t="shared" si="283"/>
        <v>135.9666</v>
      </c>
      <c r="Y1665">
        <f t="shared" si="284"/>
        <v>585.27176768497793</v>
      </c>
      <c r="Z1665">
        <f>Table1[[#This Row],[Accel (N)]]+Table1[[#This Row],[RR (N)]]+Table1[[#This Row],[Aero Drag (N)]]</f>
        <v>941.23836768497904</v>
      </c>
      <c r="AA1665">
        <f>Table1[[#This Row],[Total (N)]]*((E1665/3.6)/1000)</f>
        <v>30.956284092750423</v>
      </c>
      <c r="AB1665">
        <f>Table1[[#This Row],[Power (kW)]]*1000</f>
        <v>30956.284092750422</v>
      </c>
      <c r="AC1665">
        <f>(Table1[[#This Row],[Power (kW)]]*1000)*D1665</f>
        <v>5572131.1366950758</v>
      </c>
      <c r="AD1665" s="25">
        <f t="shared" si="285"/>
        <v>0</v>
      </c>
      <c r="AE1665" s="25">
        <f t="shared" si="286"/>
        <v>30956.284092750422</v>
      </c>
      <c r="AF1665" s="25">
        <f>SUM($AD$8:AD1665)</f>
        <v>1423919.8638928707</v>
      </c>
      <c r="AG1665" s="25">
        <f>SUM($AE$8:AE1665)</f>
        <v>8907088.5038822312</v>
      </c>
      <c r="AH1665" s="25"/>
      <c r="AI1665" s="40">
        <f>SUM($AD$1486:AD1665)</f>
        <v>22381.436039871602</v>
      </c>
      <c r="AJ1665" s="40">
        <f>SUM($AE$1486:AE1665)</f>
        <v>3091711.0743365679</v>
      </c>
      <c r="AK1665" s="40">
        <f t="shared" si="287"/>
        <v>15667.00522791012</v>
      </c>
    </row>
    <row r="1666" spans="2:37" x14ac:dyDescent="0.3">
      <c r="B1666" s="7" t="s">
        <v>54</v>
      </c>
      <c r="C1666" s="7">
        <v>1658</v>
      </c>
      <c r="D1666" s="7">
        <v>181</v>
      </c>
      <c r="E1666" s="13">
        <v>119.2</v>
      </c>
      <c r="F1666" s="17">
        <f t="shared" si="288"/>
        <v>0.22222222222222143</v>
      </c>
      <c r="G1666" s="17">
        <f t="shared" si="289"/>
        <v>0.79999999999999716</v>
      </c>
      <c r="S1666">
        <f t="shared" si="279"/>
        <v>0</v>
      </c>
      <c r="T1666">
        <f t="shared" si="280"/>
        <v>119.2</v>
      </c>
      <c r="U1666">
        <f t="shared" si="281"/>
        <v>33.111111111111114</v>
      </c>
      <c r="W1666">
        <f t="shared" si="282"/>
        <v>219.9999999999992</v>
      </c>
      <c r="X1666">
        <f t="shared" si="283"/>
        <v>135.9666</v>
      </c>
      <c r="Y1666">
        <f t="shared" si="284"/>
        <v>593.20756548457803</v>
      </c>
      <c r="Z1666">
        <f>Table1[[#This Row],[Accel (N)]]+Table1[[#This Row],[RR (N)]]+Table1[[#This Row],[Aero Drag (N)]]</f>
        <v>949.1741654845772</v>
      </c>
      <c r="AA1666">
        <f>Table1[[#This Row],[Total (N)]]*((E1666/3.6)/1000)</f>
        <v>31.428211257156001</v>
      </c>
      <c r="AB1666">
        <f>Table1[[#This Row],[Power (kW)]]*1000</f>
        <v>31428.211257155999</v>
      </c>
      <c r="AC1666">
        <f>(Table1[[#This Row],[Power (kW)]]*1000)*D1666</f>
        <v>5688506.237545236</v>
      </c>
      <c r="AD1666" s="25">
        <f t="shared" si="285"/>
        <v>0</v>
      </c>
      <c r="AE1666" s="25">
        <f t="shared" si="286"/>
        <v>31428.211257155999</v>
      </c>
      <c r="AF1666" s="25">
        <f>SUM($AD$8:AD1666)</f>
        <v>1423919.8638928707</v>
      </c>
      <c r="AG1666" s="25">
        <f>SUM($AE$8:AE1666)</f>
        <v>8938516.7151393872</v>
      </c>
      <c r="AH1666" s="25"/>
      <c r="AI1666" s="40">
        <f>SUM($AD$1486:AD1666)</f>
        <v>22381.436039871602</v>
      </c>
      <c r="AJ1666" s="40">
        <f>SUM($AE$1486:AE1666)</f>
        <v>3123139.2855937239</v>
      </c>
      <c r="AK1666" s="40">
        <f t="shared" si="287"/>
        <v>15667.00522791012</v>
      </c>
    </row>
    <row r="1667" spans="2:37" x14ac:dyDescent="0.3">
      <c r="B1667" s="7" t="s">
        <v>54</v>
      </c>
      <c r="C1667" s="7">
        <v>1659</v>
      </c>
      <c r="D1667" s="7">
        <v>182</v>
      </c>
      <c r="E1667" s="13">
        <v>120</v>
      </c>
      <c r="F1667" s="17">
        <f t="shared" si="288"/>
        <v>0.22222222222222143</v>
      </c>
      <c r="G1667" s="17">
        <f t="shared" si="289"/>
        <v>0.79999999999999716</v>
      </c>
      <c r="S1667">
        <f t="shared" si="279"/>
        <v>0</v>
      </c>
      <c r="T1667">
        <f t="shared" si="280"/>
        <v>120</v>
      </c>
      <c r="U1667">
        <f t="shared" si="281"/>
        <v>33.333333333333336</v>
      </c>
      <c r="W1667">
        <f t="shared" si="282"/>
        <v>219.9999999999992</v>
      </c>
      <c r="X1667">
        <f t="shared" si="283"/>
        <v>135.9666</v>
      </c>
      <c r="Y1667">
        <f t="shared" si="284"/>
        <v>601.19680300000016</v>
      </c>
      <c r="Z1667">
        <f>Table1[[#This Row],[Accel (N)]]+Table1[[#This Row],[RR (N)]]+Table1[[#This Row],[Aero Drag (N)]]</f>
        <v>957.16340299999933</v>
      </c>
      <c r="AA1667">
        <f>Table1[[#This Row],[Total (N)]]*((E1667/3.6)/1000)</f>
        <v>31.905446766666643</v>
      </c>
      <c r="AB1667">
        <f>Table1[[#This Row],[Power (kW)]]*1000</f>
        <v>31905.446766666642</v>
      </c>
      <c r="AC1667">
        <f>(Table1[[#This Row],[Power (kW)]]*1000)*D1667</f>
        <v>5806791.3115333291</v>
      </c>
      <c r="AD1667" s="25">
        <f t="shared" si="285"/>
        <v>0</v>
      </c>
      <c r="AE1667" s="25">
        <f t="shared" si="286"/>
        <v>31905.446766666642</v>
      </c>
      <c r="AF1667" s="25">
        <f>SUM($AD$8:AD1667)</f>
        <v>1423919.8638928707</v>
      </c>
      <c r="AG1667" s="25">
        <f>SUM($AE$8:AE1667)</f>
        <v>8970422.1619060542</v>
      </c>
      <c r="AH1667" s="25"/>
      <c r="AI1667" s="40">
        <f>SUM($AD$1486:AD1667)</f>
        <v>22381.436039871602</v>
      </c>
      <c r="AJ1667" s="40">
        <f>SUM($AE$1486:AE1667)</f>
        <v>3155044.7323603905</v>
      </c>
      <c r="AK1667" s="40">
        <f t="shared" si="287"/>
        <v>15667.00522791012</v>
      </c>
    </row>
    <row r="1668" spans="2:37" x14ac:dyDescent="0.3">
      <c r="B1668" s="7" t="s">
        <v>54</v>
      </c>
      <c r="C1668" s="7">
        <v>1660</v>
      </c>
      <c r="D1668" s="7">
        <v>183</v>
      </c>
      <c r="E1668" s="13">
        <v>120.8</v>
      </c>
      <c r="F1668" s="17">
        <f t="shared" si="288"/>
        <v>0.22222222222222143</v>
      </c>
      <c r="G1668" s="17">
        <f t="shared" si="289"/>
        <v>0.79999999999999716</v>
      </c>
      <c r="S1668">
        <f t="shared" si="279"/>
        <v>0</v>
      </c>
      <c r="T1668">
        <f t="shared" si="280"/>
        <v>120.8</v>
      </c>
      <c r="U1668">
        <f t="shared" si="281"/>
        <v>33.555555555555557</v>
      </c>
      <c r="W1668">
        <f t="shared" si="282"/>
        <v>219.9999999999992</v>
      </c>
      <c r="X1668">
        <f t="shared" si="283"/>
        <v>135.9666</v>
      </c>
      <c r="Y1668">
        <f t="shared" si="284"/>
        <v>609.23948023124467</v>
      </c>
      <c r="Z1668">
        <f>Table1[[#This Row],[Accel (N)]]+Table1[[#This Row],[RR (N)]]+Table1[[#This Row],[Aero Drag (N)]]</f>
        <v>965.20608023124385</v>
      </c>
      <c r="AA1668">
        <f>Table1[[#This Row],[Total (N)]]*((E1668/3.6)/1000)</f>
        <v>32.388026247759512</v>
      </c>
      <c r="AB1668">
        <f>Table1[[#This Row],[Power (kW)]]*1000</f>
        <v>32388.026247759513</v>
      </c>
      <c r="AC1668">
        <f>(Table1[[#This Row],[Power (kW)]]*1000)*D1668</f>
        <v>5927008.8033399908</v>
      </c>
      <c r="AD1668" s="25">
        <f t="shared" si="285"/>
        <v>0</v>
      </c>
      <c r="AE1668" s="25">
        <f t="shared" si="286"/>
        <v>32388.026247759513</v>
      </c>
      <c r="AF1668" s="25">
        <f>SUM($AD$8:AD1668)</f>
        <v>1423919.8638928707</v>
      </c>
      <c r="AG1668" s="25">
        <f>SUM($AE$8:AE1668)</f>
        <v>9002810.1881538145</v>
      </c>
      <c r="AH1668" s="25"/>
      <c r="AI1668" s="40">
        <f>SUM($AD$1486:AD1668)</f>
        <v>22381.436039871602</v>
      </c>
      <c r="AJ1668" s="40">
        <f>SUM($AE$1486:AE1668)</f>
        <v>3187432.7586081498</v>
      </c>
      <c r="AK1668" s="40">
        <f t="shared" si="287"/>
        <v>15667.00522791012</v>
      </c>
    </row>
    <row r="1669" spans="2:37" x14ac:dyDescent="0.3">
      <c r="B1669" s="7" t="s">
        <v>54</v>
      </c>
      <c r="C1669" s="7">
        <v>1661</v>
      </c>
      <c r="D1669" s="7">
        <v>184</v>
      </c>
      <c r="E1669" s="13">
        <v>121.6</v>
      </c>
      <c r="F1669" s="17">
        <f t="shared" si="288"/>
        <v>0.20833333333333331</v>
      </c>
      <c r="G1669" s="17">
        <f t="shared" si="289"/>
        <v>0.75</v>
      </c>
      <c r="S1669">
        <f t="shared" si="279"/>
        <v>0</v>
      </c>
      <c r="T1669">
        <f t="shared" si="280"/>
        <v>121.6</v>
      </c>
      <c r="U1669">
        <f t="shared" si="281"/>
        <v>33.777777777777779</v>
      </c>
      <c r="W1669">
        <f t="shared" si="282"/>
        <v>206.24999999999997</v>
      </c>
      <c r="X1669">
        <f t="shared" si="283"/>
        <v>135.9666</v>
      </c>
      <c r="Y1669">
        <f t="shared" si="284"/>
        <v>617.33559717831122</v>
      </c>
      <c r="Z1669">
        <f>Table1[[#This Row],[Accel (N)]]+Table1[[#This Row],[RR (N)]]+Table1[[#This Row],[Aero Drag (N)]]</f>
        <v>959.55219717831119</v>
      </c>
      <c r="AA1669">
        <f>Table1[[#This Row],[Total (N)]]*((E1669/3.6)/1000)</f>
        <v>32.411540882467406</v>
      </c>
      <c r="AB1669">
        <f>Table1[[#This Row],[Power (kW)]]*1000</f>
        <v>32411.540882467405</v>
      </c>
      <c r="AC1669">
        <f>(Table1[[#This Row],[Power (kW)]]*1000)*D1669</f>
        <v>5963723.5223740023</v>
      </c>
      <c r="AD1669" s="25">
        <f t="shared" si="285"/>
        <v>0</v>
      </c>
      <c r="AE1669" s="25">
        <f t="shared" si="286"/>
        <v>32411.540882467405</v>
      </c>
      <c r="AF1669" s="25">
        <f>SUM($AD$8:AD1669)</f>
        <v>1423919.8638928707</v>
      </c>
      <c r="AG1669" s="25">
        <f>SUM($AE$8:AE1669)</f>
        <v>9035221.7290362827</v>
      </c>
      <c r="AH1669" s="25"/>
      <c r="AI1669" s="40">
        <f>SUM($AD$1486:AD1669)</f>
        <v>22381.436039871602</v>
      </c>
      <c r="AJ1669" s="40">
        <f>SUM($AE$1486:AE1669)</f>
        <v>3219844.2994906171</v>
      </c>
      <c r="AK1669" s="40">
        <f t="shared" si="287"/>
        <v>15667.00522791012</v>
      </c>
    </row>
    <row r="1670" spans="2:37" x14ac:dyDescent="0.3">
      <c r="B1670" s="7" t="s">
        <v>54</v>
      </c>
      <c r="C1670" s="7">
        <v>1662</v>
      </c>
      <c r="D1670" s="7">
        <v>185</v>
      </c>
      <c r="E1670" s="13">
        <v>122.3</v>
      </c>
      <c r="F1670" s="17">
        <f t="shared" si="288"/>
        <v>0.20833333333333331</v>
      </c>
      <c r="G1670" s="17">
        <f t="shared" si="289"/>
        <v>0.75</v>
      </c>
      <c r="S1670">
        <f t="shared" si="279"/>
        <v>0</v>
      </c>
      <c r="T1670">
        <f t="shared" si="280"/>
        <v>122.3</v>
      </c>
      <c r="U1670">
        <f t="shared" si="281"/>
        <v>33.972222222222221</v>
      </c>
      <c r="W1670">
        <f t="shared" si="282"/>
        <v>206.24999999999997</v>
      </c>
      <c r="X1670">
        <f t="shared" si="283"/>
        <v>135.9666</v>
      </c>
      <c r="Y1670">
        <f t="shared" si="284"/>
        <v>624.46353677387992</v>
      </c>
      <c r="Z1670">
        <f>Table1[[#This Row],[Accel (N)]]+Table1[[#This Row],[RR (N)]]+Table1[[#This Row],[Aero Drag (N)]]</f>
        <v>966.68013677387989</v>
      </c>
      <c r="AA1670">
        <f>Table1[[#This Row],[Total (N)]]*((E1670/3.6)/1000)</f>
        <v>32.840272424290418</v>
      </c>
      <c r="AB1670">
        <f>Table1[[#This Row],[Power (kW)]]*1000</f>
        <v>32840.272424290415</v>
      </c>
      <c r="AC1670">
        <f>(Table1[[#This Row],[Power (kW)]]*1000)*D1670</f>
        <v>6075450.3984937267</v>
      </c>
      <c r="AD1670" s="25">
        <f t="shared" si="285"/>
        <v>0</v>
      </c>
      <c r="AE1670" s="25">
        <f t="shared" si="286"/>
        <v>32840.272424290415</v>
      </c>
      <c r="AF1670" s="25">
        <f>SUM($AD$8:AD1670)</f>
        <v>1423919.8638928707</v>
      </c>
      <c r="AG1670" s="25">
        <f>SUM($AE$8:AE1670)</f>
        <v>9068062.0014605727</v>
      </c>
      <c r="AH1670" s="25"/>
      <c r="AI1670" s="40">
        <f>SUM($AD$1486:AD1670)</f>
        <v>22381.436039871602</v>
      </c>
      <c r="AJ1670" s="40">
        <f>SUM($AE$1486:AE1670)</f>
        <v>3252684.5719149075</v>
      </c>
      <c r="AK1670" s="40">
        <f t="shared" si="287"/>
        <v>15667.00522791012</v>
      </c>
    </row>
    <row r="1671" spans="2:37" x14ac:dyDescent="0.3">
      <c r="B1671" s="7" t="s">
        <v>54</v>
      </c>
      <c r="C1671" s="7">
        <v>1663</v>
      </c>
      <c r="D1671" s="7">
        <v>186</v>
      </c>
      <c r="E1671" s="13">
        <v>123.1</v>
      </c>
      <c r="F1671" s="17">
        <f t="shared" si="288"/>
        <v>0.20833333333333331</v>
      </c>
      <c r="G1671" s="17">
        <f t="shared" si="289"/>
        <v>0.75</v>
      </c>
      <c r="S1671">
        <f t="shared" si="279"/>
        <v>0</v>
      </c>
      <c r="T1671">
        <f t="shared" si="280"/>
        <v>123.1</v>
      </c>
      <c r="U1671">
        <f t="shared" si="281"/>
        <v>34.194444444444443</v>
      </c>
      <c r="W1671">
        <f t="shared" si="282"/>
        <v>206.24999999999997</v>
      </c>
      <c r="X1671">
        <f t="shared" si="283"/>
        <v>135.9666</v>
      </c>
      <c r="Y1671">
        <f t="shared" si="284"/>
        <v>632.65985318811329</v>
      </c>
      <c r="Z1671">
        <f>Table1[[#This Row],[Accel (N)]]+Table1[[#This Row],[RR (N)]]+Table1[[#This Row],[Aero Drag (N)]]</f>
        <v>974.87645318811326</v>
      </c>
      <c r="AA1671">
        <f>Table1[[#This Row],[Total (N)]]*((E1671/3.6)/1000)</f>
        <v>33.335358718737986</v>
      </c>
      <c r="AB1671">
        <f>Table1[[#This Row],[Power (kW)]]*1000</f>
        <v>33335.358718737989</v>
      </c>
      <c r="AC1671">
        <f>(Table1[[#This Row],[Power (kW)]]*1000)*D1671</f>
        <v>6200376.7216852661</v>
      </c>
      <c r="AD1671" s="25">
        <f t="shared" si="285"/>
        <v>0</v>
      </c>
      <c r="AE1671" s="25">
        <f t="shared" si="286"/>
        <v>33335.358718737989</v>
      </c>
      <c r="AF1671" s="25">
        <f>SUM($AD$8:AD1671)</f>
        <v>1423919.8638928707</v>
      </c>
      <c r="AG1671" s="25">
        <f>SUM($AE$8:AE1671)</f>
        <v>9101397.3601793107</v>
      </c>
      <c r="AH1671" s="25"/>
      <c r="AI1671" s="40">
        <f>SUM($AD$1486:AD1671)</f>
        <v>22381.436039871602</v>
      </c>
      <c r="AJ1671" s="40">
        <f>SUM($AE$1486:AE1671)</f>
        <v>3286019.9306336455</v>
      </c>
      <c r="AK1671" s="40">
        <f t="shared" si="287"/>
        <v>15667.00522791012</v>
      </c>
    </row>
    <row r="1672" spans="2:37" x14ac:dyDescent="0.3">
      <c r="B1672" s="7" t="s">
        <v>54</v>
      </c>
      <c r="C1672" s="7">
        <v>1664</v>
      </c>
      <c r="D1672" s="7">
        <v>187</v>
      </c>
      <c r="E1672" s="13">
        <v>123.8</v>
      </c>
      <c r="F1672" s="17">
        <f t="shared" si="288"/>
        <v>0.18055555555555713</v>
      </c>
      <c r="G1672" s="17">
        <f t="shared" si="289"/>
        <v>0.65000000000000568</v>
      </c>
      <c r="S1672">
        <f t="shared" ref="S1672:S1735" si="290">IF(E1672&lt;1,1,0)</f>
        <v>0</v>
      </c>
      <c r="T1672">
        <f t="shared" ref="T1672:T1735" si="291">IF(S1672=1,"",E1672)</f>
        <v>123.8</v>
      </c>
      <c r="U1672">
        <f t="shared" ref="U1672:U1735" si="292">E1672/3.6</f>
        <v>34.388888888888886</v>
      </c>
      <c r="W1672">
        <f t="shared" ref="W1672:W1735" si="293">$J$17*F1672</f>
        <v>178.75000000000156</v>
      </c>
      <c r="X1672">
        <f t="shared" ref="X1672:X1735" si="294">$J$17*9.81*$J$18</f>
        <v>135.9666</v>
      </c>
      <c r="Y1672">
        <f t="shared" ref="Y1672:Y1735" si="295">0.5*$J$14*$J$21*1.29^2*(E1672/3.6)^2</f>
        <v>639.87546731745283</v>
      </c>
      <c r="Z1672">
        <f>Table1[[#This Row],[Accel (N)]]+Table1[[#This Row],[RR (N)]]+Table1[[#This Row],[Aero Drag (N)]]</f>
        <v>954.59206731745439</v>
      </c>
      <c r="AA1672">
        <f>Table1[[#This Row],[Total (N)]]*((E1672/3.6)/1000)</f>
        <v>32.827360537194679</v>
      </c>
      <c r="AB1672">
        <f>Table1[[#This Row],[Power (kW)]]*1000</f>
        <v>32827.360537194676</v>
      </c>
      <c r="AC1672">
        <f>(Table1[[#This Row],[Power (kW)]]*1000)*D1672</f>
        <v>6138716.4204554046</v>
      </c>
      <c r="AD1672" s="25">
        <f t="shared" ref="AD1672:AD1735" si="296">IF(AB1672&lt;0, AB1672, 0) *-1</f>
        <v>0</v>
      </c>
      <c r="AE1672" s="25">
        <f t="shared" ref="AE1672:AE1735" si="297">IF(AB1672&gt;0, AB1672, 0)</f>
        <v>32827.360537194676</v>
      </c>
      <c r="AF1672" s="25">
        <f>SUM($AD$8:AD1672)</f>
        <v>1423919.8638928707</v>
      </c>
      <c r="AG1672" s="25">
        <f>SUM($AE$8:AE1672)</f>
        <v>9134224.7207165062</v>
      </c>
      <c r="AH1672" s="25"/>
      <c r="AI1672" s="40">
        <f>SUM($AD$1486:AD1672)</f>
        <v>22381.436039871602</v>
      </c>
      <c r="AJ1672" s="40">
        <f>SUM($AE$1486:AE1672)</f>
        <v>3318847.2911708402</v>
      </c>
      <c r="AK1672" s="40">
        <f t="shared" si="287"/>
        <v>15667.00522791012</v>
      </c>
    </row>
    <row r="1673" spans="2:37" x14ac:dyDescent="0.3">
      <c r="B1673" s="7" t="s">
        <v>54</v>
      </c>
      <c r="C1673" s="7">
        <v>1665</v>
      </c>
      <c r="D1673" s="7">
        <v>188</v>
      </c>
      <c r="E1673" s="13">
        <v>124.4</v>
      </c>
      <c r="F1673" s="17">
        <f t="shared" si="288"/>
        <v>0.16666666666666705</v>
      </c>
      <c r="G1673" s="17">
        <f t="shared" si="289"/>
        <v>0.60000000000000142</v>
      </c>
      <c r="S1673">
        <f t="shared" si="290"/>
        <v>0</v>
      </c>
      <c r="T1673">
        <f t="shared" si="291"/>
        <v>124.4</v>
      </c>
      <c r="U1673">
        <f t="shared" si="292"/>
        <v>34.555555555555557</v>
      </c>
      <c r="W1673">
        <f t="shared" si="293"/>
        <v>165.00000000000037</v>
      </c>
      <c r="X1673">
        <f t="shared" si="294"/>
        <v>135.9666</v>
      </c>
      <c r="Y1673">
        <f t="shared" si="295"/>
        <v>646.09284425514466</v>
      </c>
      <c r="Z1673">
        <f>Table1[[#This Row],[Accel (N)]]+Table1[[#This Row],[RR (N)]]+Table1[[#This Row],[Aero Drag (N)]]</f>
        <v>947.05944425514508</v>
      </c>
      <c r="AA1673">
        <f>Table1[[#This Row],[Total (N)]]*((E1673/3.6)/1000)</f>
        <v>32.726165240372232</v>
      </c>
      <c r="AB1673">
        <f>Table1[[#This Row],[Power (kW)]]*1000</f>
        <v>32726.165240372233</v>
      </c>
      <c r="AC1673">
        <f>(Table1[[#This Row],[Power (kW)]]*1000)*D1673</f>
        <v>6152519.06518998</v>
      </c>
      <c r="AD1673" s="25">
        <f t="shared" si="296"/>
        <v>0</v>
      </c>
      <c r="AE1673" s="25">
        <f t="shared" si="297"/>
        <v>32726.165240372233</v>
      </c>
      <c r="AF1673" s="25">
        <f>SUM($AD$8:AD1673)</f>
        <v>1423919.8638928707</v>
      </c>
      <c r="AG1673" s="25">
        <f>SUM($AE$8:AE1673)</f>
        <v>9166950.8859568778</v>
      </c>
      <c r="AH1673" s="25"/>
      <c r="AI1673" s="40">
        <f>SUM($AD$1486:AD1673)</f>
        <v>22381.436039871602</v>
      </c>
      <c r="AJ1673" s="40">
        <f>SUM($AE$1486:AE1673)</f>
        <v>3351573.4564112122</v>
      </c>
      <c r="AK1673" s="40">
        <f t="shared" ref="AK1673:AK1736" si="298">AI1673*0.7</f>
        <v>15667.00522791012</v>
      </c>
    </row>
    <row r="1674" spans="2:37" x14ac:dyDescent="0.3">
      <c r="B1674" s="7" t="s">
        <v>54</v>
      </c>
      <c r="C1674" s="7">
        <v>1666</v>
      </c>
      <c r="D1674" s="7">
        <v>189</v>
      </c>
      <c r="E1674" s="13">
        <v>125</v>
      </c>
      <c r="F1674" s="17">
        <f t="shared" ref="F1674:F1737" si="299">($E1675-$E1673)/2/3.6</f>
        <v>0.1388888888888889</v>
      </c>
      <c r="G1674" s="17">
        <f t="shared" ref="G1674:G1737" si="300">($E1675-$E1673)/2</f>
        <v>0.5</v>
      </c>
      <c r="S1674">
        <f t="shared" si="290"/>
        <v>0</v>
      </c>
      <c r="T1674">
        <f t="shared" si="291"/>
        <v>125</v>
      </c>
      <c r="U1674">
        <f t="shared" si="292"/>
        <v>34.722222222222221</v>
      </c>
      <c r="W1674">
        <f t="shared" si="293"/>
        <v>137.5</v>
      </c>
      <c r="X1674">
        <f t="shared" si="294"/>
        <v>135.9666</v>
      </c>
      <c r="Y1674">
        <f t="shared" si="295"/>
        <v>652.34028103298624</v>
      </c>
      <c r="Z1674">
        <f>Table1[[#This Row],[Accel (N)]]+Table1[[#This Row],[RR (N)]]+Table1[[#This Row],[Aero Drag (N)]]</f>
        <v>925.80688103298621</v>
      </c>
      <c r="AA1674">
        <f>Table1[[#This Row],[Total (N)]]*((E1674/3.6)/1000)</f>
        <v>32.146072258089802</v>
      </c>
      <c r="AB1674">
        <f>Table1[[#This Row],[Power (kW)]]*1000</f>
        <v>32146.072258089804</v>
      </c>
      <c r="AC1674">
        <f>(Table1[[#This Row],[Power (kW)]]*1000)*D1674</f>
        <v>6075607.6567789726</v>
      </c>
      <c r="AD1674" s="25">
        <f t="shared" si="296"/>
        <v>0</v>
      </c>
      <c r="AE1674" s="25">
        <f t="shared" si="297"/>
        <v>32146.072258089804</v>
      </c>
      <c r="AF1674" s="25">
        <f>SUM($AD$8:AD1674)</f>
        <v>1423919.8638928707</v>
      </c>
      <c r="AG1674" s="25">
        <f>SUM($AE$8:AE1674)</f>
        <v>9199096.9582149684</v>
      </c>
      <c r="AH1674" s="25"/>
      <c r="AI1674" s="40">
        <f>SUM($AD$1486:AD1674)</f>
        <v>22381.436039871602</v>
      </c>
      <c r="AJ1674" s="40">
        <f>SUM($AE$1486:AE1674)</f>
        <v>3383719.5286693019</v>
      </c>
      <c r="AK1674" s="40">
        <f t="shared" si="298"/>
        <v>15667.00522791012</v>
      </c>
    </row>
    <row r="1675" spans="2:37" x14ac:dyDescent="0.3">
      <c r="B1675" s="7" t="s">
        <v>54</v>
      </c>
      <c r="C1675" s="7">
        <v>1667</v>
      </c>
      <c r="D1675" s="7">
        <v>190</v>
      </c>
      <c r="E1675" s="13">
        <v>125.4</v>
      </c>
      <c r="F1675" s="17">
        <f t="shared" si="299"/>
        <v>0.11111111111111072</v>
      </c>
      <c r="G1675" s="17">
        <f t="shared" si="300"/>
        <v>0.39999999999999858</v>
      </c>
      <c r="S1675">
        <f t="shared" si="290"/>
        <v>0</v>
      </c>
      <c r="T1675">
        <f t="shared" si="291"/>
        <v>125.4</v>
      </c>
      <c r="U1675">
        <f t="shared" si="292"/>
        <v>34.833333333333336</v>
      </c>
      <c r="W1675">
        <f t="shared" si="293"/>
        <v>109.9999999999996</v>
      </c>
      <c r="X1675">
        <f t="shared" si="294"/>
        <v>135.9666</v>
      </c>
      <c r="Y1675">
        <f t="shared" si="295"/>
        <v>656.52193879607523</v>
      </c>
      <c r="Z1675">
        <f>Table1[[#This Row],[Accel (N)]]+Table1[[#This Row],[RR (N)]]+Table1[[#This Row],[Aero Drag (N)]]</f>
        <v>902.48853879607486</v>
      </c>
      <c r="AA1675">
        <f>Table1[[#This Row],[Total (N)]]*((E1675/3.6)/1000)</f>
        <v>31.436684101396608</v>
      </c>
      <c r="AB1675">
        <f>Table1[[#This Row],[Power (kW)]]*1000</f>
        <v>31436.684101396608</v>
      </c>
      <c r="AC1675">
        <f>(Table1[[#This Row],[Power (kW)]]*1000)*D1675</f>
        <v>5972969.9792653555</v>
      </c>
      <c r="AD1675" s="25">
        <f t="shared" si="296"/>
        <v>0</v>
      </c>
      <c r="AE1675" s="25">
        <f t="shared" si="297"/>
        <v>31436.684101396608</v>
      </c>
      <c r="AF1675" s="25">
        <f>SUM($AD$8:AD1675)</f>
        <v>1423919.8638928707</v>
      </c>
      <c r="AG1675" s="25">
        <f>SUM($AE$8:AE1675)</f>
        <v>9230533.6423163656</v>
      </c>
      <c r="AH1675" s="25"/>
      <c r="AI1675" s="40">
        <f>SUM($AD$1486:AD1675)</f>
        <v>22381.436039871602</v>
      </c>
      <c r="AJ1675" s="40">
        <f>SUM($AE$1486:AE1675)</f>
        <v>3415156.2127706986</v>
      </c>
      <c r="AK1675" s="40">
        <f t="shared" si="298"/>
        <v>15667.00522791012</v>
      </c>
    </row>
    <row r="1676" spans="2:37" x14ac:dyDescent="0.3">
      <c r="B1676" s="7" t="s">
        <v>54</v>
      </c>
      <c r="C1676" s="7">
        <v>1668</v>
      </c>
      <c r="D1676" s="7">
        <v>191</v>
      </c>
      <c r="E1676" s="13">
        <v>125.8</v>
      </c>
      <c r="F1676" s="17">
        <f t="shared" si="299"/>
        <v>9.7222222222220642E-2</v>
      </c>
      <c r="G1676" s="17">
        <f t="shared" si="300"/>
        <v>0.34999999999999432</v>
      </c>
      <c r="S1676">
        <f t="shared" si="290"/>
        <v>0</v>
      </c>
      <c r="T1676">
        <f t="shared" si="291"/>
        <v>125.8</v>
      </c>
      <c r="U1676">
        <f t="shared" si="292"/>
        <v>34.944444444444443</v>
      </c>
      <c r="W1676">
        <f t="shared" si="293"/>
        <v>96.249999999998437</v>
      </c>
      <c r="X1676">
        <f t="shared" si="294"/>
        <v>135.9666</v>
      </c>
      <c r="Y1676">
        <f t="shared" si="295"/>
        <v>660.71695648811942</v>
      </c>
      <c r="Z1676">
        <f>Table1[[#This Row],[Accel (N)]]+Table1[[#This Row],[RR (N)]]+Table1[[#This Row],[Aero Drag (N)]]</f>
        <v>892.9335564881178</v>
      </c>
      <c r="AA1676">
        <f>Table1[[#This Row],[Total (N)]]*((E1676/3.6)/1000)</f>
        <v>31.203067057279227</v>
      </c>
      <c r="AB1676">
        <f>Table1[[#This Row],[Power (kW)]]*1000</f>
        <v>31203.067057279226</v>
      </c>
      <c r="AC1676">
        <f>(Table1[[#This Row],[Power (kW)]]*1000)*D1676</f>
        <v>5959785.8079403322</v>
      </c>
      <c r="AD1676" s="25">
        <f t="shared" si="296"/>
        <v>0</v>
      </c>
      <c r="AE1676" s="25">
        <f t="shared" si="297"/>
        <v>31203.067057279226</v>
      </c>
      <c r="AF1676" s="25">
        <f>SUM($AD$8:AD1676)</f>
        <v>1423919.8638928707</v>
      </c>
      <c r="AG1676" s="25">
        <f>SUM($AE$8:AE1676)</f>
        <v>9261736.7093736455</v>
      </c>
      <c r="AH1676" s="25"/>
      <c r="AI1676" s="40">
        <f>SUM($AD$1486:AD1676)</f>
        <v>22381.436039871602</v>
      </c>
      <c r="AJ1676" s="40">
        <f>SUM($AE$1486:AE1676)</f>
        <v>3446359.279827978</v>
      </c>
      <c r="AK1676" s="40">
        <f t="shared" si="298"/>
        <v>15667.00522791012</v>
      </c>
    </row>
    <row r="1677" spans="2:37" x14ac:dyDescent="0.3">
      <c r="B1677" s="7" t="s">
        <v>54</v>
      </c>
      <c r="C1677" s="7">
        <v>1669</v>
      </c>
      <c r="D1677" s="7">
        <v>192</v>
      </c>
      <c r="E1677" s="13">
        <v>126.1</v>
      </c>
      <c r="F1677" s="17">
        <f t="shared" si="299"/>
        <v>8.3333333333334522E-2</v>
      </c>
      <c r="G1677" s="17">
        <f t="shared" si="300"/>
        <v>0.30000000000000426</v>
      </c>
      <c r="S1677">
        <f t="shared" si="290"/>
        <v>0</v>
      </c>
      <c r="T1677">
        <f t="shared" si="291"/>
        <v>126.1</v>
      </c>
      <c r="U1677">
        <f t="shared" si="292"/>
        <v>35.027777777777779</v>
      </c>
      <c r="W1677">
        <f t="shared" si="293"/>
        <v>82.50000000000118</v>
      </c>
      <c r="X1677">
        <f t="shared" si="294"/>
        <v>135.9666</v>
      </c>
      <c r="Y1677">
        <f t="shared" si="295"/>
        <v>663.87198721052994</v>
      </c>
      <c r="Z1677">
        <f>Table1[[#This Row],[Accel (N)]]+Table1[[#This Row],[RR (N)]]+Table1[[#This Row],[Aero Drag (N)]]</f>
        <v>882.33858721053116</v>
      </c>
      <c r="AA1677">
        <f>Table1[[#This Row],[Total (N)]]*((E1677/3.6)/1000)</f>
        <v>30.906359957568881</v>
      </c>
      <c r="AB1677">
        <f>Table1[[#This Row],[Power (kW)]]*1000</f>
        <v>30906.359957568882</v>
      </c>
      <c r="AC1677">
        <f>(Table1[[#This Row],[Power (kW)]]*1000)*D1677</f>
        <v>5934021.1118532252</v>
      </c>
      <c r="AD1677" s="25">
        <f t="shared" si="296"/>
        <v>0</v>
      </c>
      <c r="AE1677" s="25">
        <f t="shared" si="297"/>
        <v>30906.359957568882</v>
      </c>
      <c r="AF1677" s="25">
        <f>SUM($AD$8:AD1677)</f>
        <v>1423919.8638928707</v>
      </c>
      <c r="AG1677" s="25">
        <f>SUM($AE$8:AE1677)</f>
        <v>9292643.0693312138</v>
      </c>
      <c r="AH1677" s="25"/>
      <c r="AI1677" s="40">
        <f>SUM($AD$1486:AD1677)</f>
        <v>22381.436039871602</v>
      </c>
      <c r="AJ1677" s="40">
        <f>SUM($AE$1486:AE1677)</f>
        <v>3477265.6397855468</v>
      </c>
      <c r="AK1677" s="40">
        <f t="shared" si="298"/>
        <v>15667.00522791012</v>
      </c>
    </row>
    <row r="1678" spans="2:37" x14ac:dyDescent="0.3">
      <c r="B1678" s="7" t="s">
        <v>54</v>
      </c>
      <c r="C1678" s="7">
        <v>1670</v>
      </c>
      <c r="D1678" s="7">
        <v>193</v>
      </c>
      <c r="E1678" s="13">
        <v>126.4</v>
      </c>
      <c r="F1678" s="17">
        <f t="shared" si="299"/>
        <v>6.9444444444444448E-2</v>
      </c>
      <c r="G1678" s="17">
        <f t="shared" si="300"/>
        <v>0.25</v>
      </c>
      <c r="S1678">
        <f t="shared" si="290"/>
        <v>0</v>
      </c>
      <c r="T1678">
        <f t="shared" si="291"/>
        <v>126.4</v>
      </c>
      <c r="U1678">
        <f t="shared" si="292"/>
        <v>35.111111111111114</v>
      </c>
      <c r="W1678">
        <f t="shared" si="293"/>
        <v>68.75</v>
      </c>
      <c r="X1678">
        <f t="shared" si="294"/>
        <v>135.9666</v>
      </c>
      <c r="Y1678">
        <f t="shared" si="295"/>
        <v>667.03453289297795</v>
      </c>
      <c r="Z1678">
        <f>Table1[[#This Row],[Accel (N)]]+Table1[[#This Row],[RR (N)]]+Table1[[#This Row],[Aero Drag (N)]]</f>
        <v>871.75113289297792</v>
      </c>
      <c r="AA1678">
        <f>Table1[[#This Row],[Total (N)]]*((E1678/3.6)/1000)</f>
        <v>30.608150888242339</v>
      </c>
      <c r="AB1678">
        <f>Table1[[#This Row],[Power (kW)]]*1000</f>
        <v>30608.150888242337</v>
      </c>
      <c r="AC1678">
        <f>(Table1[[#This Row],[Power (kW)]]*1000)*D1678</f>
        <v>5907373.1214307714</v>
      </c>
      <c r="AD1678" s="25">
        <f t="shared" si="296"/>
        <v>0</v>
      </c>
      <c r="AE1678" s="25">
        <f t="shared" si="297"/>
        <v>30608.150888242337</v>
      </c>
      <c r="AF1678" s="25">
        <f>SUM($AD$8:AD1678)</f>
        <v>1423919.8638928707</v>
      </c>
      <c r="AG1678" s="25">
        <f>SUM($AE$8:AE1678)</f>
        <v>9323251.2202194557</v>
      </c>
      <c r="AH1678" s="25"/>
      <c r="AI1678" s="40">
        <f>SUM($AD$1486:AD1678)</f>
        <v>22381.436039871602</v>
      </c>
      <c r="AJ1678" s="40">
        <f>SUM($AE$1486:AE1678)</f>
        <v>3507873.7906737891</v>
      </c>
      <c r="AK1678" s="40">
        <f t="shared" si="298"/>
        <v>15667.00522791012</v>
      </c>
    </row>
    <row r="1679" spans="2:37" x14ac:dyDescent="0.3">
      <c r="B1679" s="7" t="s">
        <v>54</v>
      </c>
      <c r="C1679" s="7">
        <v>1671</v>
      </c>
      <c r="D1679" s="7">
        <v>194</v>
      </c>
      <c r="E1679" s="13">
        <v>126.6</v>
      </c>
      <c r="F1679" s="17">
        <f t="shared" si="299"/>
        <v>4.1666666666666269E-2</v>
      </c>
      <c r="G1679" s="17">
        <f t="shared" si="300"/>
        <v>0.14999999999999858</v>
      </c>
      <c r="S1679">
        <f t="shared" si="290"/>
        <v>0</v>
      </c>
      <c r="T1679">
        <f t="shared" si="291"/>
        <v>126.6</v>
      </c>
      <c r="U1679">
        <f t="shared" si="292"/>
        <v>35.166666666666664</v>
      </c>
      <c r="W1679">
        <f t="shared" si="293"/>
        <v>41.249999999999609</v>
      </c>
      <c r="X1679">
        <f t="shared" si="294"/>
        <v>135.9666</v>
      </c>
      <c r="Y1679">
        <f t="shared" si="295"/>
        <v>669.1470716590751</v>
      </c>
      <c r="Z1679">
        <f>Table1[[#This Row],[Accel (N)]]+Table1[[#This Row],[RR (N)]]+Table1[[#This Row],[Aero Drag (N)]]</f>
        <v>846.36367165907473</v>
      </c>
      <c r="AA1679">
        <f>Table1[[#This Row],[Total (N)]]*((E1679/3.6)/1000)</f>
        <v>29.763789120010795</v>
      </c>
      <c r="AB1679">
        <f>Table1[[#This Row],[Power (kW)]]*1000</f>
        <v>29763.789120010795</v>
      </c>
      <c r="AC1679">
        <f>(Table1[[#This Row],[Power (kW)]]*1000)*D1679</f>
        <v>5774175.0892820945</v>
      </c>
      <c r="AD1679" s="25">
        <f t="shared" si="296"/>
        <v>0</v>
      </c>
      <c r="AE1679" s="25">
        <f t="shared" si="297"/>
        <v>29763.789120010795</v>
      </c>
      <c r="AF1679" s="25">
        <f>SUM($AD$8:AD1679)</f>
        <v>1423919.8638928707</v>
      </c>
      <c r="AG1679" s="25">
        <f>SUM($AE$8:AE1679)</f>
        <v>9353015.0093394667</v>
      </c>
      <c r="AH1679" s="25"/>
      <c r="AI1679" s="40">
        <f>SUM($AD$1486:AD1679)</f>
        <v>22381.436039871602</v>
      </c>
      <c r="AJ1679" s="40">
        <f>SUM($AE$1486:AE1679)</f>
        <v>3537637.5797937997</v>
      </c>
      <c r="AK1679" s="40">
        <f t="shared" si="298"/>
        <v>15667.00522791012</v>
      </c>
    </row>
    <row r="1680" spans="2:37" x14ac:dyDescent="0.3">
      <c r="B1680" s="7" t="s">
        <v>54</v>
      </c>
      <c r="C1680" s="7">
        <v>1672</v>
      </c>
      <c r="D1680" s="7">
        <v>195</v>
      </c>
      <c r="E1680" s="13">
        <v>126.7</v>
      </c>
      <c r="F1680" s="17">
        <f t="shared" si="299"/>
        <v>2.7777777777778172E-2</v>
      </c>
      <c r="G1680" s="17">
        <f t="shared" si="300"/>
        <v>0.10000000000000142</v>
      </c>
      <c r="S1680">
        <f t="shared" si="290"/>
        <v>0</v>
      </c>
      <c r="T1680">
        <f t="shared" si="291"/>
        <v>126.7</v>
      </c>
      <c r="U1680">
        <f t="shared" si="292"/>
        <v>35.194444444444443</v>
      </c>
      <c r="W1680">
        <f t="shared" si="293"/>
        <v>27.500000000000391</v>
      </c>
      <c r="X1680">
        <f t="shared" si="294"/>
        <v>135.9666</v>
      </c>
      <c r="Y1680">
        <f t="shared" si="295"/>
        <v>670.20459353546323</v>
      </c>
      <c r="Z1680">
        <f>Table1[[#This Row],[Accel (N)]]+Table1[[#This Row],[RR (N)]]+Table1[[#This Row],[Aero Drag (N)]]</f>
        <v>833.67119353546366</v>
      </c>
      <c r="AA1680">
        <f>Table1[[#This Row],[Total (N)]]*((E1680/3.6)/1000)</f>
        <v>29.340594505817567</v>
      </c>
      <c r="AB1680">
        <f>Table1[[#This Row],[Power (kW)]]*1000</f>
        <v>29340.594505817568</v>
      </c>
      <c r="AC1680">
        <f>(Table1[[#This Row],[Power (kW)]]*1000)*D1680</f>
        <v>5721415.9286344256</v>
      </c>
      <c r="AD1680" s="25">
        <f t="shared" si="296"/>
        <v>0</v>
      </c>
      <c r="AE1680" s="25">
        <f t="shared" si="297"/>
        <v>29340.594505817568</v>
      </c>
      <c r="AF1680" s="25">
        <f>SUM($AD$8:AD1680)</f>
        <v>1423919.8638928707</v>
      </c>
      <c r="AG1680" s="25">
        <f>SUM($AE$8:AE1680)</f>
        <v>9382355.6038452834</v>
      </c>
      <c r="AH1680" s="25"/>
      <c r="AI1680" s="40">
        <f>SUM($AD$1486:AD1680)</f>
        <v>22381.436039871602</v>
      </c>
      <c r="AJ1680" s="40">
        <f>SUM($AE$1486:AE1680)</f>
        <v>3566978.1742996173</v>
      </c>
      <c r="AK1680" s="40">
        <f t="shared" si="298"/>
        <v>15667.00522791012</v>
      </c>
    </row>
    <row r="1681" spans="2:37" x14ac:dyDescent="0.3">
      <c r="B1681" s="7" t="s">
        <v>54</v>
      </c>
      <c r="C1681" s="7">
        <v>1673</v>
      </c>
      <c r="D1681" s="7">
        <v>196</v>
      </c>
      <c r="E1681" s="13">
        <v>126.8</v>
      </c>
      <c r="F1681" s="17">
        <f t="shared" si="299"/>
        <v>2.7777777777778172E-2</v>
      </c>
      <c r="G1681" s="17">
        <f t="shared" si="300"/>
        <v>0.10000000000000142</v>
      </c>
      <c r="S1681">
        <f t="shared" si="290"/>
        <v>0</v>
      </c>
      <c r="T1681">
        <f t="shared" si="291"/>
        <v>126.8</v>
      </c>
      <c r="U1681">
        <f t="shared" si="292"/>
        <v>35.222222222222221</v>
      </c>
      <c r="W1681">
        <f t="shared" si="293"/>
        <v>27.500000000000391</v>
      </c>
      <c r="X1681">
        <f t="shared" si="294"/>
        <v>135.9666</v>
      </c>
      <c r="Y1681">
        <f t="shared" si="295"/>
        <v>671.26295040741115</v>
      </c>
      <c r="Z1681">
        <f>Table1[[#This Row],[Accel (N)]]+Table1[[#This Row],[RR (N)]]+Table1[[#This Row],[Aero Drag (N)]]</f>
        <v>834.72955040741158</v>
      </c>
      <c r="AA1681">
        <f>Table1[[#This Row],[Total (N)]]*((E1681/3.6)/1000)</f>
        <v>29.401029719905498</v>
      </c>
      <c r="AB1681">
        <f>Table1[[#This Row],[Power (kW)]]*1000</f>
        <v>29401.029719905498</v>
      </c>
      <c r="AC1681">
        <f>(Table1[[#This Row],[Power (kW)]]*1000)*D1681</f>
        <v>5762601.825101478</v>
      </c>
      <c r="AD1681" s="25">
        <f t="shared" si="296"/>
        <v>0</v>
      </c>
      <c r="AE1681" s="25">
        <f t="shared" si="297"/>
        <v>29401.029719905498</v>
      </c>
      <c r="AF1681" s="25">
        <f>SUM($AD$8:AD1681)</f>
        <v>1423919.8638928707</v>
      </c>
      <c r="AG1681" s="25">
        <f>SUM($AE$8:AE1681)</f>
        <v>9411756.6335651893</v>
      </c>
      <c r="AH1681" s="25"/>
      <c r="AI1681" s="40">
        <f>SUM($AD$1486:AD1681)</f>
        <v>22381.436039871602</v>
      </c>
      <c r="AJ1681" s="40">
        <f>SUM($AE$1486:AE1681)</f>
        <v>3596379.2040195228</v>
      </c>
      <c r="AK1681" s="40">
        <f t="shared" si="298"/>
        <v>15667.00522791012</v>
      </c>
    </row>
    <row r="1682" spans="2:37" x14ac:dyDescent="0.3">
      <c r="B1682" s="7" t="s">
        <v>54</v>
      </c>
      <c r="C1682" s="7">
        <v>1674</v>
      </c>
      <c r="D1682" s="7">
        <v>197</v>
      </c>
      <c r="E1682" s="13">
        <v>126.9</v>
      </c>
      <c r="F1682" s="17">
        <f t="shared" si="299"/>
        <v>1.3888888888890073E-2</v>
      </c>
      <c r="G1682" s="17">
        <f t="shared" si="300"/>
        <v>5.0000000000004263E-2</v>
      </c>
      <c r="S1682">
        <f t="shared" si="290"/>
        <v>0</v>
      </c>
      <c r="T1682">
        <f t="shared" si="291"/>
        <v>126.9</v>
      </c>
      <c r="U1682">
        <f t="shared" si="292"/>
        <v>35.25</v>
      </c>
      <c r="W1682">
        <f t="shared" si="293"/>
        <v>13.750000000001172</v>
      </c>
      <c r="X1682">
        <f t="shared" si="294"/>
        <v>135.9666</v>
      </c>
      <c r="Y1682">
        <f t="shared" si="295"/>
        <v>672.32214227491886</v>
      </c>
      <c r="Z1682">
        <f>Table1[[#This Row],[Accel (N)]]+Table1[[#This Row],[RR (N)]]+Table1[[#This Row],[Aero Drag (N)]]</f>
        <v>822.03874227491997</v>
      </c>
      <c r="AA1682">
        <f>Table1[[#This Row],[Total (N)]]*((E1682/3.6)/1000)</f>
        <v>28.976865665190925</v>
      </c>
      <c r="AB1682">
        <f>Table1[[#This Row],[Power (kW)]]*1000</f>
        <v>28976.865665190926</v>
      </c>
      <c r="AC1682">
        <f>(Table1[[#This Row],[Power (kW)]]*1000)*D1682</f>
        <v>5708442.536042612</v>
      </c>
      <c r="AD1682" s="25">
        <f t="shared" si="296"/>
        <v>0</v>
      </c>
      <c r="AE1682" s="25">
        <f t="shared" si="297"/>
        <v>28976.865665190926</v>
      </c>
      <c r="AF1682" s="25">
        <f>SUM($AD$8:AD1682)</f>
        <v>1423919.8638928707</v>
      </c>
      <c r="AG1682" s="25">
        <f>SUM($AE$8:AE1682)</f>
        <v>9440733.4992303811</v>
      </c>
      <c r="AH1682" s="25"/>
      <c r="AI1682" s="40">
        <f>SUM($AD$1486:AD1682)</f>
        <v>22381.436039871602</v>
      </c>
      <c r="AJ1682" s="40">
        <f>SUM($AE$1486:AE1682)</f>
        <v>3625356.0696847136</v>
      </c>
      <c r="AK1682" s="40">
        <f t="shared" si="298"/>
        <v>15667.00522791012</v>
      </c>
    </row>
    <row r="1683" spans="2:37" x14ac:dyDescent="0.3">
      <c r="B1683" s="7" t="s">
        <v>54</v>
      </c>
      <c r="C1683" s="7">
        <v>1675</v>
      </c>
      <c r="D1683" s="7">
        <v>198</v>
      </c>
      <c r="E1683" s="13">
        <v>126.9</v>
      </c>
      <c r="F1683" s="17">
        <f t="shared" si="299"/>
        <v>0</v>
      </c>
      <c r="G1683" s="17">
        <f t="shared" si="300"/>
        <v>0</v>
      </c>
      <c r="S1683">
        <f t="shared" si="290"/>
        <v>0</v>
      </c>
      <c r="T1683">
        <f t="shared" si="291"/>
        <v>126.9</v>
      </c>
      <c r="U1683">
        <f t="shared" si="292"/>
        <v>35.25</v>
      </c>
      <c r="W1683">
        <f t="shared" si="293"/>
        <v>0</v>
      </c>
      <c r="X1683">
        <f t="shared" si="294"/>
        <v>135.9666</v>
      </c>
      <c r="Y1683">
        <f t="shared" si="295"/>
        <v>672.32214227491886</v>
      </c>
      <c r="Z1683">
        <f>Table1[[#This Row],[Accel (N)]]+Table1[[#This Row],[RR (N)]]+Table1[[#This Row],[Aero Drag (N)]]</f>
        <v>808.28874227491883</v>
      </c>
      <c r="AA1683">
        <f>Table1[[#This Row],[Total (N)]]*((E1683/3.6)/1000)</f>
        <v>28.492178165190886</v>
      </c>
      <c r="AB1683">
        <f>Table1[[#This Row],[Power (kW)]]*1000</f>
        <v>28492.178165190886</v>
      </c>
      <c r="AC1683">
        <f>(Table1[[#This Row],[Power (kW)]]*1000)*D1683</f>
        <v>5641451.2767077954</v>
      </c>
      <c r="AD1683" s="25">
        <f t="shared" si="296"/>
        <v>0</v>
      </c>
      <c r="AE1683" s="25">
        <f t="shared" si="297"/>
        <v>28492.178165190886</v>
      </c>
      <c r="AF1683" s="25">
        <f>SUM($AD$8:AD1683)</f>
        <v>1423919.8638928707</v>
      </c>
      <c r="AG1683" s="25">
        <f>SUM($AE$8:AE1683)</f>
        <v>9469225.6773955729</v>
      </c>
      <c r="AH1683" s="25"/>
      <c r="AI1683" s="40">
        <f>SUM($AD$1486:AD1683)</f>
        <v>22381.436039871602</v>
      </c>
      <c r="AJ1683" s="40">
        <f>SUM($AE$1486:AE1683)</f>
        <v>3653848.2478499045</v>
      </c>
      <c r="AK1683" s="40">
        <f t="shared" si="298"/>
        <v>15667.00522791012</v>
      </c>
    </row>
    <row r="1684" spans="2:37" x14ac:dyDescent="0.3">
      <c r="B1684" s="7" t="s">
        <v>54</v>
      </c>
      <c r="C1684" s="7">
        <v>1676</v>
      </c>
      <c r="D1684" s="7">
        <v>199</v>
      </c>
      <c r="E1684" s="13">
        <v>126.9</v>
      </c>
      <c r="F1684" s="17">
        <f t="shared" si="299"/>
        <v>-1.3888888888890073E-2</v>
      </c>
      <c r="G1684" s="17">
        <f t="shared" si="300"/>
        <v>-5.0000000000004263E-2</v>
      </c>
      <c r="S1684">
        <f t="shared" si="290"/>
        <v>0</v>
      </c>
      <c r="T1684">
        <f t="shared" si="291"/>
        <v>126.9</v>
      </c>
      <c r="U1684">
        <f t="shared" si="292"/>
        <v>35.25</v>
      </c>
      <c r="W1684">
        <f t="shared" si="293"/>
        <v>-13.750000000001172</v>
      </c>
      <c r="X1684">
        <f t="shared" si="294"/>
        <v>135.9666</v>
      </c>
      <c r="Y1684">
        <f t="shared" si="295"/>
        <v>672.32214227491886</v>
      </c>
      <c r="Z1684">
        <f>Table1[[#This Row],[Accel (N)]]+Table1[[#This Row],[RR (N)]]+Table1[[#This Row],[Aero Drag (N)]]</f>
        <v>794.53874227491769</v>
      </c>
      <c r="AA1684">
        <f>Table1[[#This Row],[Total (N)]]*((E1684/3.6)/1000)</f>
        <v>28.007490665190847</v>
      </c>
      <c r="AB1684">
        <f>Table1[[#This Row],[Power (kW)]]*1000</f>
        <v>28007.490665190846</v>
      </c>
      <c r="AC1684">
        <f>(Table1[[#This Row],[Power (kW)]]*1000)*D1684</f>
        <v>5573490.6423729779</v>
      </c>
      <c r="AD1684" s="25">
        <f t="shared" si="296"/>
        <v>0</v>
      </c>
      <c r="AE1684" s="25">
        <f t="shared" si="297"/>
        <v>28007.490665190846</v>
      </c>
      <c r="AF1684" s="25">
        <f>SUM($AD$8:AD1684)</f>
        <v>1423919.8638928707</v>
      </c>
      <c r="AG1684" s="25">
        <f>SUM($AE$8:AE1684)</f>
        <v>9497233.1680607628</v>
      </c>
      <c r="AH1684" s="25"/>
      <c r="AI1684" s="40">
        <f>SUM($AD$1486:AD1684)</f>
        <v>22381.436039871602</v>
      </c>
      <c r="AJ1684" s="40">
        <f>SUM($AE$1486:AE1684)</f>
        <v>3681855.7385150953</v>
      </c>
      <c r="AK1684" s="40">
        <f t="shared" si="298"/>
        <v>15667.00522791012</v>
      </c>
    </row>
    <row r="1685" spans="2:37" x14ac:dyDescent="0.3">
      <c r="B1685" s="7" t="s">
        <v>54</v>
      </c>
      <c r="C1685" s="7">
        <v>1677</v>
      </c>
      <c r="D1685" s="7">
        <v>200</v>
      </c>
      <c r="E1685" s="13">
        <v>126.8</v>
      </c>
      <c r="F1685" s="17">
        <f t="shared" si="299"/>
        <v>-4.1666666666668246E-2</v>
      </c>
      <c r="G1685" s="17">
        <f t="shared" si="300"/>
        <v>-0.15000000000000568</v>
      </c>
      <c r="S1685">
        <f t="shared" si="290"/>
        <v>0</v>
      </c>
      <c r="T1685">
        <f t="shared" si="291"/>
        <v>126.8</v>
      </c>
      <c r="U1685">
        <f t="shared" si="292"/>
        <v>35.222222222222221</v>
      </c>
      <c r="W1685">
        <f t="shared" si="293"/>
        <v>-41.250000000001563</v>
      </c>
      <c r="X1685">
        <f t="shared" si="294"/>
        <v>135.9666</v>
      </c>
      <c r="Y1685">
        <f t="shared" si="295"/>
        <v>671.26295040741115</v>
      </c>
      <c r="Z1685">
        <f>Table1[[#This Row],[Accel (N)]]+Table1[[#This Row],[RR (N)]]+Table1[[#This Row],[Aero Drag (N)]]</f>
        <v>765.97955040740953</v>
      </c>
      <c r="AA1685">
        <f>Table1[[#This Row],[Total (N)]]*((E1685/3.6)/1000)</f>
        <v>26.979501942127648</v>
      </c>
      <c r="AB1685">
        <f>Table1[[#This Row],[Power (kW)]]*1000</f>
        <v>26979.501942127648</v>
      </c>
      <c r="AC1685">
        <f>(Table1[[#This Row],[Power (kW)]]*1000)*D1685</f>
        <v>5395900.3884255299</v>
      </c>
      <c r="AD1685" s="25">
        <f t="shared" si="296"/>
        <v>0</v>
      </c>
      <c r="AE1685" s="25">
        <f t="shared" si="297"/>
        <v>26979.501942127648</v>
      </c>
      <c r="AF1685" s="25">
        <f>SUM($AD$8:AD1685)</f>
        <v>1423919.8638928707</v>
      </c>
      <c r="AG1685" s="25">
        <f>SUM($AE$8:AE1685)</f>
        <v>9524212.6700028908</v>
      </c>
      <c r="AH1685" s="25"/>
      <c r="AI1685" s="40">
        <f>SUM($AD$1486:AD1685)</f>
        <v>22381.436039871602</v>
      </c>
      <c r="AJ1685" s="40">
        <f>SUM($AE$1486:AE1685)</f>
        <v>3708835.2404572228</v>
      </c>
      <c r="AK1685" s="40">
        <f t="shared" si="298"/>
        <v>15667.00522791012</v>
      </c>
    </row>
    <row r="1686" spans="2:37" x14ac:dyDescent="0.3">
      <c r="B1686" s="7" t="s">
        <v>54</v>
      </c>
      <c r="C1686" s="7">
        <v>1678</v>
      </c>
      <c r="D1686" s="7">
        <v>201</v>
      </c>
      <c r="E1686" s="13">
        <v>126.6</v>
      </c>
      <c r="F1686" s="17">
        <f t="shared" si="299"/>
        <v>-6.9444444444444448E-2</v>
      </c>
      <c r="G1686" s="17">
        <f t="shared" si="300"/>
        <v>-0.25</v>
      </c>
      <c r="S1686">
        <f t="shared" si="290"/>
        <v>0</v>
      </c>
      <c r="T1686">
        <f t="shared" si="291"/>
        <v>126.6</v>
      </c>
      <c r="U1686">
        <f t="shared" si="292"/>
        <v>35.166666666666664</v>
      </c>
      <c r="W1686">
        <f t="shared" si="293"/>
        <v>-68.75</v>
      </c>
      <c r="X1686">
        <f t="shared" si="294"/>
        <v>135.9666</v>
      </c>
      <c r="Y1686">
        <f t="shared" si="295"/>
        <v>669.1470716590751</v>
      </c>
      <c r="Z1686">
        <f>Table1[[#This Row],[Accel (N)]]+Table1[[#This Row],[RR (N)]]+Table1[[#This Row],[Aero Drag (N)]]</f>
        <v>736.36367165907507</v>
      </c>
      <c r="AA1686">
        <f>Table1[[#This Row],[Total (N)]]*((E1686/3.6)/1000)</f>
        <v>25.895455786677473</v>
      </c>
      <c r="AB1686">
        <f>Table1[[#This Row],[Power (kW)]]*1000</f>
        <v>25895.455786677474</v>
      </c>
      <c r="AC1686">
        <f>(Table1[[#This Row],[Power (kW)]]*1000)*D1686</f>
        <v>5204986.6131221727</v>
      </c>
      <c r="AD1686" s="25">
        <f t="shared" si="296"/>
        <v>0</v>
      </c>
      <c r="AE1686" s="25">
        <f t="shared" si="297"/>
        <v>25895.455786677474</v>
      </c>
      <c r="AF1686" s="25">
        <f>SUM($AD$8:AD1686)</f>
        <v>1423919.8638928707</v>
      </c>
      <c r="AG1686" s="25">
        <f>SUM($AE$8:AE1686)</f>
        <v>9550108.1257895678</v>
      </c>
      <c r="AH1686" s="25"/>
      <c r="AI1686" s="40">
        <f>SUM($AD$1486:AD1686)</f>
        <v>22381.436039871602</v>
      </c>
      <c r="AJ1686" s="40">
        <f>SUM($AE$1486:AE1686)</f>
        <v>3734730.6962439003</v>
      </c>
      <c r="AK1686" s="40">
        <f t="shared" si="298"/>
        <v>15667.00522791012</v>
      </c>
    </row>
    <row r="1687" spans="2:37" x14ac:dyDescent="0.3">
      <c r="B1687" s="7" t="s">
        <v>54</v>
      </c>
      <c r="C1687" s="7">
        <v>1679</v>
      </c>
      <c r="D1687" s="7">
        <v>202</v>
      </c>
      <c r="E1687" s="13">
        <v>126.3</v>
      </c>
      <c r="F1687" s="17">
        <f t="shared" si="299"/>
        <v>-8.3333333333332538E-2</v>
      </c>
      <c r="G1687" s="17">
        <f t="shared" si="300"/>
        <v>-0.29999999999999716</v>
      </c>
      <c r="S1687">
        <f t="shared" si="290"/>
        <v>0</v>
      </c>
      <c r="T1687">
        <f t="shared" si="291"/>
        <v>126.3</v>
      </c>
      <c r="U1687">
        <f t="shared" si="292"/>
        <v>35.083333333333329</v>
      </c>
      <c r="W1687">
        <f t="shared" si="293"/>
        <v>-82.499999999999218</v>
      </c>
      <c r="X1687">
        <f t="shared" si="294"/>
        <v>135.9666</v>
      </c>
      <c r="Y1687">
        <f t="shared" si="295"/>
        <v>665.9795160032686</v>
      </c>
      <c r="Z1687">
        <f>Table1[[#This Row],[Accel (N)]]+Table1[[#This Row],[RR (N)]]+Table1[[#This Row],[Aero Drag (N)]]</f>
        <v>719.44611600326937</v>
      </c>
      <c r="AA1687">
        <f>Table1[[#This Row],[Total (N)]]*((E1687/3.6)/1000)</f>
        <v>25.240567903114695</v>
      </c>
      <c r="AB1687">
        <f>Table1[[#This Row],[Power (kW)]]*1000</f>
        <v>25240.567903114694</v>
      </c>
      <c r="AC1687">
        <f>(Table1[[#This Row],[Power (kW)]]*1000)*D1687</f>
        <v>5098594.7164291684</v>
      </c>
      <c r="AD1687" s="25">
        <f t="shared" si="296"/>
        <v>0</v>
      </c>
      <c r="AE1687" s="25">
        <f t="shared" si="297"/>
        <v>25240.567903114694</v>
      </c>
      <c r="AF1687" s="25">
        <f>SUM($AD$8:AD1687)</f>
        <v>1423919.8638928707</v>
      </c>
      <c r="AG1687" s="25">
        <f>SUM($AE$8:AE1687)</f>
        <v>9575348.6936926823</v>
      </c>
      <c r="AH1687" s="25"/>
      <c r="AI1687" s="40">
        <f>SUM($AD$1486:AD1687)</f>
        <v>22381.436039871602</v>
      </c>
      <c r="AJ1687" s="40">
        <f>SUM($AE$1486:AE1687)</f>
        <v>3759971.2641470148</v>
      </c>
      <c r="AK1687" s="40">
        <f t="shared" si="298"/>
        <v>15667.00522791012</v>
      </c>
    </row>
    <row r="1688" spans="2:37" x14ac:dyDescent="0.3">
      <c r="B1688" s="7" t="s">
        <v>54</v>
      </c>
      <c r="C1688" s="7">
        <v>1680</v>
      </c>
      <c r="D1688" s="7">
        <v>203</v>
      </c>
      <c r="E1688" s="13">
        <v>126</v>
      </c>
      <c r="F1688" s="17">
        <f t="shared" si="299"/>
        <v>-8.3333333333332538E-2</v>
      </c>
      <c r="G1688" s="17">
        <f t="shared" si="300"/>
        <v>-0.29999999999999716</v>
      </c>
      <c r="S1688">
        <f t="shared" si="290"/>
        <v>0</v>
      </c>
      <c r="T1688">
        <f t="shared" si="291"/>
        <v>126</v>
      </c>
      <c r="U1688">
        <f t="shared" si="292"/>
        <v>35</v>
      </c>
      <c r="W1688">
        <f t="shared" si="293"/>
        <v>-82.499999999999218</v>
      </c>
      <c r="X1688">
        <f t="shared" si="294"/>
        <v>135.9666</v>
      </c>
      <c r="Y1688">
        <f t="shared" si="295"/>
        <v>662.81947530750006</v>
      </c>
      <c r="Z1688">
        <f>Table1[[#This Row],[Accel (N)]]+Table1[[#This Row],[RR (N)]]+Table1[[#This Row],[Aero Drag (N)]]</f>
        <v>716.28607530750082</v>
      </c>
      <c r="AA1688">
        <f>Table1[[#This Row],[Total (N)]]*((E1688/3.6)/1000)</f>
        <v>25.070012635762531</v>
      </c>
      <c r="AB1688">
        <f>Table1[[#This Row],[Power (kW)]]*1000</f>
        <v>25070.01263576253</v>
      </c>
      <c r="AC1688">
        <f>(Table1[[#This Row],[Power (kW)]]*1000)*D1688</f>
        <v>5089212.5650597941</v>
      </c>
      <c r="AD1688" s="25">
        <f t="shared" si="296"/>
        <v>0</v>
      </c>
      <c r="AE1688" s="25">
        <f t="shared" si="297"/>
        <v>25070.01263576253</v>
      </c>
      <c r="AF1688" s="25">
        <f>SUM($AD$8:AD1688)</f>
        <v>1423919.8638928707</v>
      </c>
      <c r="AG1688" s="25">
        <f>SUM($AE$8:AE1688)</f>
        <v>9600418.7063284442</v>
      </c>
      <c r="AH1688" s="25"/>
      <c r="AI1688" s="40">
        <f>SUM($AD$1486:AD1688)</f>
        <v>22381.436039871602</v>
      </c>
      <c r="AJ1688" s="40">
        <f>SUM($AE$1486:AE1688)</f>
        <v>3785041.2767827772</v>
      </c>
      <c r="AK1688" s="40">
        <f t="shared" si="298"/>
        <v>15667.00522791012</v>
      </c>
    </row>
    <row r="1689" spans="2:37" x14ac:dyDescent="0.3">
      <c r="B1689" s="7" t="s">
        <v>54</v>
      </c>
      <c r="C1689" s="7">
        <v>1681</v>
      </c>
      <c r="D1689" s="7">
        <v>204</v>
      </c>
      <c r="E1689" s="13">
        <v>125.7</v>
      </c>
      <c r="F1689" s="17">
        <f t="shared" si="299"/>
        <v>-5.5555555555556344E-2</v>
      </c>
      <c r="G1689" s="17">
        <f t="shared" si="300"/>
        <v>-0.20000000000000284</v>
      </c>
      <c r="S1689">
        <f t="shared" si="290"/>
        <v>0</v>
      </c>
      <c r="T1689">
        <f t="shared" si="291"/>
        <v>125.7</v>
      </c>
      <c r="U1689">
        <f t="shared" si="292"/>
        <v>34.916666666666664</v>
      </c>
      <c r="W1689">
        <f t="shared" si="293"/>
        <v>-55.000000000000782</v>
      </c>
      <c r="X1689">
        <f t="shared" si="294"/>
        <v>135.9666</v>
      </c>
      <c r="Y1689">
        <f t="shared" si="295"/>
        <v>659.66694957176867</v>
      </c>
      <c r="Z1689">
        <f>Table1[[#This Row],[Accel (N)]]+Table1[[#This Row],[RR (N)]]+Table1[[#This Row],[Aero Drag (N)]]</f>
        <v>740.63354957176784</v>
      </c>
      <c r="AA1689">
        <f>Table1[[#This Row],[Total (N)]]*((E1689/3.6)/1000)</f>
        <v>25.860454772547559</v>
      </c>
      <c r="AB1689">
        <f>Table1[[#This Row],[Power (kW)]]*1000</f>
        <v>25860.45477254756</v>
      </c>
      <c r="AC1689">
        <f>(Table1[[#This Row],[Power (kW)]]*1000)*D1689</f>
        <v>5275532.7735997019</v>
      </c>
      <c r="AD1689" s="25">
        <f t="shared" si="296"/>
        <v>0</v>
      </c>
      <c r="AE1689" s="25">
        <f t="shared" si="297"/>
        <v>25860.45477254756</v>
      </c>
      <c r="AF1689" s="25">
        <f>SUM($AD$8:AD1689)</f>
        <v>1423919.8638928707</v>
      </c>
      <c r="AG1689" s="25">
        <f>SUM($AE$8:AE1689)</f>
        <v>9626279.1611009911</v>
      </c>
      <c r="AH1689" s="25"/>
      <c r="AI1689" s="40">
        <f>SUM($AD$1486:AD1689)</f>
        <v>22381.436039871602</v>
      </c>
      <c r="AJ1689" s="40">
        <f>SUM($AE$1486:AE1689)</f>
        <v>3810901.7315553245</v>
      </c>
      <c r="AK1689" s="40">
        <f t="shared" si="298"/>
        <v>15667.00522791012</v>
      </c>
    </row>
    <row r="1690" spans="2:37" x14ac:dyDescent="0.3">
      <c r="B1690" s="7" t="s">
        <v>54</v>
      </c>
      <c r="C1690" s="7">
        <v>1682</v>
      </c>
      <c r="D1690" s="7">
        <v>205</v>
      </c>
      <c r="E1690" s="13">
        <v>125.6</v>
      </c>
      <c r="F1690" s="17">
        <f t="shared" si="299"/>
        <v>-1.3888888888890073E-2</v>
      </c>
      <c r="G1690" s="17">
        <f t="shared" si="300"/>
        <v>-5.0000000000004263E-2</v>
      </c>
      <c r="S1690">
        <f t="shared" si="290"/>
        <v>0</v>
      </c>
      <c r="T1690">
        <f t="shared" si="291"/>
        <v>125.6</v>
      </c>
      <c r="U1690">
        <f t="shared" si="292"/>
        <v>34.888888888888886</v>
      </c>
      <c r="W1690">
        <f t="shared" si="293"/>
        <v>-13.750000000001172</v>
      </c>
      <c r="X1690">
        <f t="shared" si="294"/>
        <v>135.9666</v>
      </c>
      <c r="Y1690">
        <f t="shared" si="295"/>
        <v>658.61777765097781</v>
      </c>
      <c r="Z1690">
        <f>Table1[[#This Row],[Accel (N)]]+Table1[[#This Row],[RR (N)]]+Table1[[#This Row],[Aero Drag (N)]]</f>
        <v>780.83437765097665</v>
      </c>
      <c r="AA1690">
        <f>Table1[[#This Row],[Total (N)]]*((E1690/3.6)/1000)</f>
        <v>27.242443842489628</v>
      </c>
      <c r="AB1690">
        <f>Table1[[#This Row],[Power (kW)]]*1000</f>
        <v>27242.443842489629</v>
      </c>
      <c r="AC1690">
        <f>(Table1[[#This Row],[Power (kW)]]*1000)*D1690</f>
        <v>5584700.9877103735</v>
      </c>
      <c r="AD1690" s="25">
        <f t="shared" si="296"/>
        <v>0</v>
      </c>
      <c r="AE1690" s="25">
        <f t="shared" si="297"/>
        <v>27242.443842489629</v>
      </c>
      <c r="AF1690" s="25">
        <f>SUM($AD$8:AD1690)</f>
        <v>1423919.8638928707</v>
      </c>
      <c r="AG1690" s="25">
        <f>SUM($AE$8:AE1690)</f>
        <v>9653521.6049434803</v>
      </c>
      <c r="AH1690" s="25"/>
      <c r="AI1690" s="40">
        <f>SUM($AD$1486:AD1690)</f>
        <v>22381.436039871602</v>
      </c>
      <c r="AJ1690" s="40">
        <f>SUM($AE$1486:AE1690)</f>
        <v>3838144.1753978143</v>
      </c>
      <c r="AK1690" s="40">
        <f t="shared" si="298"/>
        <v>15667.00522791012</v>
      </c>
    </row>
    <row r="1691" spans="2:37" x14ac:dyDescent="0.3">
      <c r="B1691" s="7" t="s">
        <v>54</v>
      </c>
      <c r="C1691" s="7">
        <v>1683</v>
      </c>
      <c r="D1691" s="7">
        <v>206</v>
      </c>
      <c r="E1691" s="13">
        <v>125.6</v>
      </c>
      <c r="F1691" s="17">
        <f t="shared" si="299"/>
        <v>2.7777777777778172E-2</v>
      </c>
      <c r="G1691" s="17">
        <f t="shared" si="300"/>
        <v>0.10000000000000142</v>
      </c>
      <c r="S1691">
        <f t="shared" si="290"/>
        <v>0</v>
      </c>
      <c r="T1691">
        <f t="shared" si="291"/>
        <v>125.6</v>
      </c>
      <c r="U1691">
        <f t="shared" si="292"/>
        <v>34.888888888888886</v>
      </c>
      <c r="W1691">
        <f t="shared" si="293"/>
        <v>27.500000000000391</v>
      </c>
      <c r="X1691">
        <f t="shared" si="294"/>
        <v>135.9666</v>
      </c>
      <c r="Y1691">
        <f t="shared" si="295"/>
        <v>658.61777765097781</v>
      </c>
      <c r="Z1691">
        <f>Table1[[#This Row],[Accel (N)]]+Table1[[#This Row],[RR (N)]]+Table1[[#This Row],[Aero Drag (N)]]</f>
        <v>822.08437765097824</v>
      </c>
      <c r="AA1691">
        <f>Table1[[#This Row],[Total (N)]]*((E1691/3.6)/1000)</f>
        <v>28.68161050915635</v>
      </c>
      <c r="AB1691">
        <f>Table1[[#This Row],[Power (kW)]]*1000</f>
        <v>28681.610509156351</v>
      </c>
      <c r="AC1691">
        <f>(Table1[[#This Row],[Power (kW)]]*1000)*D1691</f>
        <v>5908411.7648862088</v>
      </c>
      <c r="AD1691" s="25">
        <f t="shared" si="296"/>
        <v>0</v>
      </c>
      <c r="AE1691" s="25">
        <f t="shared" si="297"/>
        <v>28681.610509156351</v>
      </c>
      <c r="AF1691" s="25">
        <f>SUM($AD$8:AD1691)</f>
        <v>1423919.8638928707</v>
      </c>
      <c r="AG1691" s="25">
        <f>SUM($AE$8:AE1691)</f>
        <v>9682203.2154526375</v>
      </c>
      <c r="AH1691" s="25"/>
      <c r="AI1691" s="40">
        <f>SUM($AD$1486:AD1691)</f>
        <v>22381.436039871602</v>
      </c>
      <c r="AJ1691" s="40">
        <f>SUM($AE$1486:AE1691)</f>
        <v>3866825.7859069705</v>
      </c>
      <c r="AK1691" s="40">
        <f t="shared" si="298"/>
        <v>15667.00522791012</v>
      </c>
    </row>
    <row r="1692" spans="2:37" x14ac:dyDescent="0.3">
      <c r="B1692" s="7" t="s">
        <v>54</v>
      </c>
      <c r="C1692" s="7">
        <v>1684</v>
      </c>
      <c r="D1692" s="7">
        <v>207</v>
      </c>
      <c r="E1692" s="13">
        <v>125.8</v>
      </c>
      <c r="F1692" s="17">
        <f t="shared" si="299"/>
        <v>8.3333333333334522E-2</v>
      </c>
      <c r="G1692" s="17">
        <f t="shared" si="300"/>
        <v>0.30000000000000426</v>
      </c>
      <c r="S1692">
        <f t="shared" si="290"/>
        <v>0</v>
      </c>
      <c r="T1692">
        <f t="shared" si="291"/>
        <v>125.8</v>
      </c>
      <c r="U1692">
        <f t="shared" si="292"/>
        <v>34.944444444444443</v>
      </c>
      <c r="W1692">
        <f t="shared" si="293"/>
        <v>82.50000000000118</v>
      </c>
      <c r="X1692">
        <f t="shared" si="294"/>
        <v>135.9666</v>
      </c>
      <c r="Y1692">
        <f t="shared" si="295"/>
        <v>660.71695648811942</v>
      </c>
      <c r="Z1692">
        <f>Table1[[#This Row],[Accel (N)]]+Table1[[#This Row],[RR (N)]]+Table1[[#This Row],[Aero Drag (N)]]</f>
        <v>879.18355648812053</v>
      </c>
      <c r="AA1692">
        <f>Table1[[#This Row],[Total (N)]]*((E1692/3.6)/1000)</f>
        <v>30.722580946168211</v>
      </c>
      <c r="AB1692">
        <f>Table1[[#This Row],[Power (kW)]]*1000</f>
        <v>30722.580946168211</v>
      </c>
      <c r="AC1692">
        <f>(Table1[[#This Row],[Power (kW)]]*1000)*D1692</f>
        <v>6359574.2558568195</v>
      </c>
      <c r="AD1692" s="25">
        <f t="shared" si="296"/>
        <v>0</v>
      </c>
      <c r="AE1692" s="25">
        <f t="shared" si="297"/>
        <v>30722.580946168211</v>
      </c>
      <c r="AF1692" s="25">
        <f>SUM($AD$8:AD1692)</f>
        <v>1423919.8638928707</v>
      </c>
      <c r="AG1692" s="25">
        <f>SUM($AE$8:AE1692)</f>
        <v>9712925.7963988055</v>
      </c>
      <c r="AH1692" s="25"/>
      <c r="AI1692" s="40">
        <f>SUM($AD$1486:AD1692)</f>
        <v>22381.436039871602</v>
      </c>
      <c r="AJ1692" s="40">
        <f>SUM($AE$1486:AE1692)</f>
        <v>3897548.3668531389</v>
      </c>
      <c r="AK1692" s="40">
        <f t="shared" si="298"/>
        <v>15667.00522791012</v>
      </c>
    </row>
    <row r="1693" spans="2:37" x14ac:dyDescent="0.3">
      <c r="B1693" s="7" t="s">
        <v>54</v>
      </c>
      <c r="C1693" s="7">
        <v>1685</v>
      </c>
      <c r="D1693" s="7">
        <v>208</v>
      </c>
      <c r="E1693" s="13">
        <v>126.2</v>
      </c>
      <c r="F1693" s="17">
        <f t="shared" si="299"/>
        <v>0.11111111111111072</v>
      </c>
      <c r="G1693" s="17">
        <f t="shared" si="300"/>
        <v>0.39999999999999858</v>
      </c>
      <c r="S1693">
        <f t="shared" si="290"/>
        <v>0</v>
      </c>
      <c r="T1693">
        <f t="shared" si="291"/>
        <v>126.2</v>
      </c>
      <c r="U1693">
        <f t="shared" si="292"/>
        <v>35.055555555555557</v>
      </c>
      <c r="W1693">
        <f t="shared" si="293"/>
        <v>109.9999999999996</v>
      </c>
      <c r="X1693">
        <f t="shared" si="294"/>
        <v>135.9666</v>
      </c>
      <c r="Y1693">
        <f t="shared" si="295"/>
        <v>664.9253341091196</v>
      </c>
      <c r="Z1693">
        <f>Table1[[#This Row],[Accel (N)]]+Table1[[#This Row],[RR (N)]]+Table1[[#This Row],[Aero Drag (N)]]</f>
        <v>910.89193410911923</v>
      </c>
      <c r="AA1693">
        <f>Table1[[#This Row],[Total (N)]]*((E1693/3.6)/1000)</f>
        <v>31.931822801269679</v>
      </c>
      <c r="AB1693">
        <f>Table1[[#This Row],[Power (kW)]]*1000</f>
        <v>31931.822801269678</v>
      </c>
      <c r="AC1693">
        <f>(Table1[[#This Row],[Power (kW)]]*1000)*D1693</f>
        <v>6641819.1426640935</v>
      </c>
      <c r="AD1693" s="25">
        <f t="shared" si="296"/>
        <v>0</v>
      </c>
      <c r="AE1693" s="25">
        <f t="shared" si="297"/>
        <v>31931.822801269678</v>
      </c>
      <c r="AF1693" s="25">
        <f>SUM($AD$8:AD1693)</f>
        <v>1423919.8638928707</v>
      </c>
      <c r="AG1693" s="25">
        <f>SUM($AE$8:AE1693)</f>
        <v>9744857.619200075</v>
      </c>
      <c r="AH1693" s="25"/>
      <c r="AI1693" s="40">
        <f>SUM($AD$1486:AD1693)</f>
        <v>22381.436039871602</v>
      </c>
      <c r="AJ1693" s="40">
        <f>SUM($AE$1486:AE1693)</f>
        <v>3929480.1896544085</v>
      </c>
      <c r="AK1693" s="40">
        <f t="shared" si="298"/>
        <v>15667.00522791012</v>
      </c>
    </row>
    <row r="1694" spans="2:37" x14ac:dyDescent="0.3">
      <c r="B1694" s="7" t="s">
        <v>54</v>
      </c>
      <c r="C1694" s="7">
        <v>1686</v>
      </c>
      <c r="D1694" s="7">
        <v>209</v>
      </c>
      <c r="E1694" s="13">
        <v>126.6</v>
      </c>
      <c r="F1694" s="17">
        <f t="shared" si="299"/>
        <v>0.11111111111111072</v>
      </c>
      <c r="G1694" s="17">
        <f t="shared" si="300"/>
        <v>0.39999999999999858</v>
      </c>
      <c r="S1694">
        <f t="shared" si="290"/>
        <v>0</v>
      </c>
      <c r="T1694">
        <f t="shared" si="291"/>
        <v>126.6</v>
      </c>
      <c r="U1694">
        <f t="shared" si="292"/>
        <v>35.166666666666664</v>
      </c>
      <c r="W1694">
        <f t="shared" si="293"/>
        <v>109.9999999999996</v>
      </c>
      <c r="X1694">
        <f t="shared" si="294"/>
        <v>135.9666</v>
      </c>
      <c r="Y1694">
        <f t="shared" si="295"/>
        <v>669.1470716590751</v>
      </c>
      <c r="Z1694">
        <f>Table1[[#This Row],[Accel (N)]]+Table1[[#This Row],[RR (N)]]+Table1[[#This Row],[Aero Drag (N)]]</f>
        <v>915.11367165907473</v>
      </c>
      <c r="AA1694">
        <f>Table1[[#This Row],[Total (N)]]*((E1694/3.6)/1000)</f>
        <v>32.181497453344129</v>
      </c>
      <c r="AB1694">
        <f>Table1[[#This Row],[Power (kW)]]*1000</f>
        <v>32181.497453344127</v>
      </c>
      <c r="AC1694">
        <f>(Table1[[#This Row],[Power (kW)]]*1000)*D1694</f>
        <v>6725932.9677489223</v>
      </c>
      <c r="AD1694" s="25">
        <f t="shared" si="296"/>
        <v>0</v>
      </c>
      <c r="AE1694" s="25">
        <f t="shared" si="297"/>
        <v>32181.497453344127</v>
      </c>
      <c r="AF1694" s="25">
        <f>SUM($AD$8:AD1694)</f>
        <v>1423919.8638928707</v>
      </c>
      <c r="AG1694" s="25">
        <f>SUM($AE$8:AE1694)</f>
        <v>9777039.11665342</v>
      </c>
      <c r="AH1694" s="25"/>
      <c r="AI1694" s="40">
        <f>SUM($AD$1486:AD1694)</f>
        <v>22381.436039871602</v>
      </c>
      <c r="AJ1694" s="40">
        <f>SUM($AE$1486:AE1694)</f>
        <v>3961661.6871077525</v>
      </c>
      <c r="AK1694" s="40">
        <f t="shared" si="298"/>
        <v>15667.00522791012</v>
      </c>
    </row>
    <row r="1695" spans="2:37" x14ac:dyDescent="0.3">
      <c r="B1695" s="7" t="s">
        <v>54</v>
      </c>
      <c r="C1695" s="7">
        <v>1687</v>
      </c>
      <c r="D1695" s="7">
        <v>210</v>
      </c>
      <c r="E1695" s="13">
        <v>127</v>
      </c>
      <c r="F1695" s="17">
        <f t="shared" si="299"/>
        <v>0.11111111111111269</v>
      </c>
      <c r="G1695" s="17">
        <f t="shared" si="300"/>
        <v>0.40000000000000568</v>
      </c>
      <c r="S1695">
        <f t="shared" si="290"/>
        <v>0</v>
      </c>
      <c r="T1695">
        <f t="shared" si="291"/>
        <v>127</v>
      </c>
      <c r="U1695">
        <f t="shared" si="292"/>
        <v>35.277777777777779</v>
      </c>
      <c r="W1695">
        <f t="shared" si="293"/>
        <v>110.00000000000156</v>
      </c>
      <c r="X1695">
        <f t="shared" si="294"/>
        <v>135.9666</v>
      </c>
      <c r="Y1695">
        <f t="shared" si="295"/>
        <v>673.38216913798624</v>
      </c>
      <c r="Z1695">
        <f>Table1[[#This Row],[Accel (N)]]+Table1[[#This Row],[RR (N)]]+Table1[[#This Row],[Aero Drag (N)]]</f>
        <v>919.3487691379878</v>
      </c>
      <c r="AA1695">
        <f>Table1[[#This Row],[Total (N)]]*((E1695/3.6)/1000)</f>
        <v>32.432581577923457</v>
      </c>
      <c r="AB1695">
        <f>Table1[[#This Row],[Power (kW)]]*1000</f>
        <v>32432.581577923458</v>
      </c>
      <c r="AC1695">
        <f>(Table1[[#This Row],[Power (kW)]]*1000)*D1695</f>
        <v>6810842.1313639265</v>
      </c>
      <c r="AD1695" s="25">
        <f t="shared" si="296"/>
        <v>0</v>
      </c>
      <c r="AE1695" s="25">
        <f t="shared" si="297"/>
        <v>32432.581577923458</v>
      </c>
      <c r="AF1695" s="25">
        <f>SUM($AD$8:AD1695)</f>
        <v>1423919.8638928707</v>
      </c>
      <c r="AG1695" s="25">
        <f>SUM($AE$8:AE1695)</f>
        <v>9809471.6982313432</v>
      </c>
      <c r="AH1695" s="25"/>
      <c r="AI1695" s="40">
        <f>SUM($AD$1486:AD1695)</f>
        <v>22381.436039871602</v>
      </c>
      <c r="AJ1695" s="40">
        <f>SUM($AE$1486:AE1695)</f>
        <v>3994094.2686856762</v>
      </c>
      <c r="AK1695" s="40">
        <f t="shared" si="298"/>
        <v>15667.00522791012</v>
      </c>
    </row>
    <row r="1696" spans="2:37" x14ac:dyDescent="0.3">
      <c r="B1696" s="7" t="s">
        <v>54</v>
      </c>
      <c r="C1696" s="7">
        <v>1688</v>
      </c>
      <c r="D1696" s="7">
        <v>211</v>
      </c>
      <c r="E1696" s="13">
        <v>127.4</v>
      </c>
      <c r="F1696" s="17">
        <f t="shared" si="299"/>
        <v>8.3333333333332538E-2</v>
      </c>
      <c r="G1696" s="17">
        <f t="shared" si="300"/>
        <v>0.29999999999999716</v>
      </c>
      <c r="S1696">
        <f t="shared" si="290"/>
        <v>0</v>
      </c>
      <c r="T1696">
        <f t="shared" si="291"/>
        <v>127.4</v>
      </c>
      <c r="U1696">
        <f t="shared" si="292"/>
        <v>35.388888888888893</v>
      </c>
      <c r="W1696">
        <f t="shared" si="293"/>
        <v>82.499999999999218</v>
      </c>
      <c r="X1696">
        <f t="shared" si="294"/>
        <v>135.9666</v>
      </c>
      <c r="Y1696">
        <f t="shared" si="295"/>
        <v>677.63062654585303</v>
      </c>
      <c r="Z1696">
        <f>Table1[[#This Row],[Accel (N)]]+Table1[[#This Row],[RR (N)]]+Table1[[#This Row],[Aero Drag (N)]]</f>
        <v>896.09722654585221</v>
      </c>
      <c r="AA1696">
        <f>Table1[[#This Row],[Total (N)]]*((E1696/3.6)/1000)</f>
        <v>31.711885183872663</v>
      </c>
      <c r="AB1696">
        <f>Table1[[#This Row],[Power (kW)]]*1000</f>
        <v>31711.885183872662</v>
      </c>
      <c r="AC1696">
        <f>(Table1[[#This Row],[Power (kW)]]*1000)*D1696</f>
        <v>6691207.7737971321</v>
      </c>
      <c r="AD1696" s="25">
        <f t="shared" si="296"/>
        <v>0</v>
      </c>
      <c r="AE1696" s="25">
        <f t="shared" si="297"/>
        <v>31711.885183872662</v>
      </c>
      <c r="AF1696" s="25">
        <f>SUM($AD$8:AD1696)</f>
        <v>1423919.8638928707</v>
      </c>
      <c r="AG1696" s="25">
        <f>SUM($AE$8:AE1696)</f>
        <v>9841183.5834152158</v>
      </c>
      <c r="AH1696" s="25"/>
      <c r="AI1696" s="40">
        <f>SUM($AD$1486:AD1696)</f>
        <v>22381.436039871602</v>
      </c>
      <c r="AJ1696" s="40">
        <f>SUM($AE$1486:AE1696)</f>
        <v>4025806.1538695488</v>
      </c>
      <c r="AK1696" s="40">
        <f t="shared" si="298"/>
        <v>15667.00522791012</v>
      </c>
    </row>
    <row r="1697" spans="2:37" x14ac:dyDescent="0.3">
      <c r="B1697" s="7" t="s">
        <v>54</v>
      </c>
      <c r="C1697" s="7">
        <v>1689</v>
      </c>
      <c r="D1697" s="7">
        <v>212</v>
      </c>
      <c r="E1697" s="13">
        <v>127.6</v>
      </c>
      <c r="F1697" s="17">
        <f t="shared" si="299"/>
        <v>5.5555555555554373E-2</v>
      </c>
      <c r="G1697" s="17">
        <f t="shared" si="300"/>
        <v>0.19999999999999574</v>
      </c>
      <c r="S1697">
        <f t="shared" si="290"/>
        <v>0</v>
      </c>
      <c r="T1697">
        <f t="shared" si="291"/>
        <v>127.6</v>
      </c>
      <c r="U1697">
        <f t="shared" si="292"/>
        <v>35.444444444444443</v>
      </c>
      <c r="W1697">
        <f t="shared" si="293"/>
        <v>54.999999999998828</v>
      </c>
      <c r="X1697">
        <f t="shared" si="294"/>
        <v>135.9666</v>
      </c>
      <c r="Y1697">
        <f t="shared" si="295"/>
        <v>679.75986522314452</v>
      </c>
      <c r="Z1697">
        <f>Table1[[#This Row],[Accel (N)]]+Table1[[#This Row],[RR (N)]]+Table1[[#This Row],[Aero Drag (N)]]</f>
        <v>870.72646522314335</v>
      </c>
      <c r="AA1697">
        <f>Table1[[#This Row],[Total (N)]]*((E1697/3.6)/1000)</f>
        <v>30.862415822909192</v>
      </c>
      <c r="AB1697">
        <f>Table1[[#This Row],[Power (kW)]]*1000</f>
        <v>30862.415822909192</v>
      </c>
      <c r="AC1697">
        <f>(Table1[[#This Row],[Power (kW)]]*1000)*D1697</f>
        <v>6542832.1544567486</v>
      </c>
      <c r="AD1697" s="25">
        <f t="shared" si="296"/>
        <v>0</v>
      </c>
      <c r="AE1697" s="25">
        <f t="shared" si="297"/>
        <v>30862.415822909192</v>
      </c>
      <c r="AF1697" s="25">
        <f>SUM($AD$8:AD1697)</f>
        <v>1423919.8638928707</v>
      </c>
      <c r="AG1697" s="25">
        <f>SUM($AE$8:AE1697)</f>
        <v>9872045.9992381241</v>
      </c>
      <c r="AH1697" s="25"/>
      <c r="AI1697" s="40">
        <f>SUM($AD$1486:AD1697)</f>
        <v>22381.436039871602</v>
      </c>
      <c r="AJ1697" s="40">
        <f>SUM($AE$1486:AE1697)</f>
        <v>4056668.569692458</v>
      </c>
      <c r="AK1697" s="40">
        <f t="shared" si="298"/>
        <v>15667.00522791012</v>
      </c>
    </row>
    <row r="1698" spans="2:37" x14ac:dyDescent="0.3">
      <c r="B1698" s="7" t="s">
        <v>54</v>
      </c>
      <c r="C1698" s="7">
        <v>1690</v>
      </c>
      <c r="D1698" s="7">
        <v>213</v>
      </c>
      <c r="E1698" s="13">
        <v>127.8</v>
      </c>
      <c r="F1698" s="17">
        <f t="shared" si="299"/>
        <v>4.1666666666668246E-2</v>
      </c>
      <c r="G1698" s="17">
        <f t="shared" si="300"/>
        <v>0.15000000000000568</v>
      </c>
      <c r="S1698">
        <f t="shared" si="290"/>
        <v>0</v>
      </c>
      <c r="T1698">
        <f t="shared" si="291"/>
        <v>127.8</v>
      </c>
      <c r="U1698">
        <f t="shared" si="292"/>
        <v>35.5</v>
      </c>
      <c r="W1698">
        <f t="shared" si="293"/>
        <v>41.250000000001563</v>
      </c>
      <c r="X1698">
        <f t="shared" si="294"/>
        <v>135.9666</v>
      </c>
      <c r="Y1698">
        <f t="shared" si="295"/>
        <v>681.89244388267514</v>
      </c>
      <c r="Z1698">
        <f>Table1[[#This Row],[Accel (N)]]+Table1[[#This Row],[RR (N)]]+Table1[[#This Row],[Aero Drag (N)]]</f>
        <v>859.1090438826767</v>
      </c>
      <c r="AA1698">
        <f>Table1[[#This Row],[Total (N)]]*((E1698/3.6)/1000)</f>
        <v>30.498371057835019</v>
      </c>
      <c r="AB1698">
        <f>Table1[[#This Row],[Power (kW)]]*1000</f>
        <v>30498.371057835018</v>
      </c>
      <c r="AC1698">
        <f>(Table1[[#This Row],[Power (kW)]]*1000)*D1698</f>
        <v>6496153.0353188589</v>
      </c>
      <c r="AD1698" s="25">
        <f t="shared" si="296"/>
        <v>0</v>
      </c>
      <c r="AE1698" s="25">
        <f t="shared" si="297"/>
        <v>30498.371057835018</v>
      </c>
      <c r="AF1698" s="25">
        <f>SUM($AD$8:AD1698)</f>
        <v>1423919.8638928707</v>
      </c>
      <c r="AG1698" s="25">
        <f>SUM($AE$8:AE1698)</f>
        <v>9902544.3702959586</v>
      </c>
      <c r="AH1698" s="25"/>
      <c r="AI1698" s="40">
        <f>SUM($AD$1486:AD1698)</f>
        <v>22381.436039871602</v>
      </c>
      <c r="AJ1698" s="40">
        <f>SUM($AE$1486:AE1698)</f>
        <v>4087166.940750293</v>
      </c>
      <c r="AK1698" s="40">
        <f t="shared" si="298"/>
        <v>15667.00522791012</v>
      </c>
    </row>
    <row r="1699" spans="2:37" x14ac:dyDescent="0.3">
      <c r="B1699" s="7" t="s">
        <v>54</v>
      </c>
      <c r="C1699" s="7">
        <v>1691</v>
      </c>
      <c r="D1699" s="7">
        <v>214</v>
      </c>
      <c r="E1699" s="13">
        <v>127.9</v>
      </c>
      <c r="F1699" s="17">
        <f t="shared" si="299"/>
        <v>2.7777777777778172E-2</v>
      </c>
      <c r="G1699" s="17">
        <f t="shared" si="300"/>
        <v>0.10000000000000142</v>
      </c>
      <c r="S1699">
        <f t="shared" si="290"/>
        <v>0</v>
      </c>
      <c r="T1699">
        <f t="shared" si="291"/>
        <v>127.9</v>
      </c>
      <c r="U1699">
        <f t="shared" si="292"/>
        <v>35.527777777777779</v>
      </c>
      <c r="W1699">
        <f t="shared" si="293"/>
        <v>27.500000000000391</v>
      </c>
      <c r="X1699">
        <f t="shared" si="294"/>
        <v>135.9666</v>
      </c>
      <c r="Y1699">
        <f t="shared" si="295"/>
        <v>682.95998570578001</v>
      </c>
      <c r="Z1699">
        <f>Table1[[#This Row],[Accel (N)]]+Table1[[#This Row],[RR (N)]]+Table1[[#This Row],[Aero Drag (N)]]</f>
        <v>846.42658570578044</v>
      </c>
      <c r="AA1699">
        <f>Table1[[#This Row],[Total (N)]]*((E1699/3.6)/1000)</f>
        <v>30.071655642158142</v>
      </c>
      <c r="AB1699">
        <f>Table1[[#This Row],[Power (kW)]]*1000</f>
        <v>30071.655642158141</v>
      </c>
      <c r="AC1699">
        <f>(Table1[[#This Row],[Power (kW)]]*1000)*D1699</f>
        <v>6435334.3074218426</v>
      </c>
      <c r="AD1699" s="25">
        <f t="shared" si="296"/>
        <v>0</v>
      </c>
      <c r="AE1699" s="25">
        <f t="shared" si="297"/>
        <v>30071.655642158141</v>
      </c>
      <c r="AF1699" s="25">
        <f>SUM($AD$8:AD1699)</f>
        <v>1423919.8638928707</v>
      </c>
      <c r="AG1699" s="25">
        <f>SUM($AE$8:AE1699)</f>
        <v>9932616.025938116</v>
      </c>
      <c r="AH1699" s="25"/>
      <c r="AI1699" s="40">
        <f>SUM($AD$1486:AD1699)</f>
        <v>22381.436039871602</v>
      </c>
      <c r="AJ1699" s="40">
        <f>SUM($AE$1486:AE1699)</f>
        <v>4117238.5963924513</v>
      </c>
      <c r="AK1699" s="40">
        <f t="shared" si="298"/>
        <v>15667.00522791012</v>
      </c>
    </row>
    <row r="1700" spans="2:37" x14ac:dyDescent="0.3">
      <c r="B1700" s="7" t="s">
        <v>54</v>
      </c>
      <c r="C1700" s="7">
        <v>1692</v>
      </c>
      <c r="D1700" s="7">
        <v>215</v>
      </c>
      <c r="E1700" s="13">
        <v>128</v>
      </c>
      <c r="F1700" s="17">
        <f t="shared" si="299"/>
        <v>2.7777777777776198E-2</v>
      </c>
      <c r="G1700" s="17">
        <f t="shared" si="300"/>
        <v>9.9999999999994316E-2</v>
      </c>
      <c r="S1700">
        <f t="shared" si="290"/>
        <v>0</v>
      </c>
      <c r="T1700">
        <f t="shared" si="291"/>
        <v>128</v>
      </c>
      <c r="U1700">
        <f t="shared" si="292"/>
        <v>35.555555555555557</v>
      </c>
      <c r="W1700">
        <f t="shared" si="293"/>
        <v>27.499999999998437</v>
      </c>
      <c r="X1700">
        <f t="shared" si="294"/>
        <v>135.9666</v>
      </c>
      <c r="Y1700">
        <f t="shared" si="295"/>
        <v>684.02836252444467</v>
      </c>
      <c r="Z1700">
        <f>Table1[[#This Row],[Accel (N)]]+Table1[[#This Row],[RR (N)]]+Table1[[#This Row],[Aero Drag (N)]]</f>
        <v>847.49496252444305</v>
      </c>
      <c r="AA1700">
        <f>Table1[[#This Row],[Total (N)]]*((E1700/3.6)/1000)</f>
        <v>30.13315422309131</v>
      </c>
      <c r="AB1700">
        <f>Table1[[#This Row],[Power (kW)]]*1000</f>
        <v>30133.154223091311</v>
      </c>
      <c r="AC1700">
        <f>(Table1[[#This Row],[Power (kW)]]*1000)*D1700</f>
        <v>6478628.1579646319</v>
      </c>
      <c r="AD1700" s="25">
        <f t="shared" si="296"/>
        <v>0</v>
      </c>
      <c r="AE1700" s="25">
        <f t="shared" si="297"/>
        <v>30133.154223091311</v>
      </c>
      <c r="AF1700" s="25">
        <f>SUM($AD$8:AD1700)</f>
        <v>1423919.8638928707</v>
      </c>
      <c r="AG1700" s="25">
        <f>SUM($AE$8:AE1700)</f>
        <v>9962749.1801612079</v>
      </c>
      <c r="AH1700" s="25"/>
      <c r="AI1700" s="40">
        <f>SUM($AD$1486:AD1700)</f>
        <v>22381.436039871602</v>
      </c>
      <c r="AJ1700" s="40">
        <f>SUM($AE$1486:AE1700)</f>
        <v>4147371.7506155428</v>
      </c>
      <c r="AK1700" s="40">
        <f t="shared" si="298"/>
        <v>15667.00522791012</v>
      </c>
    </row>
    <row r="1701" spans="2:37" x14ac:dyDescent="0.3">
      <c r="B1701" s="7" t="s">
        <v>54</v>
      </c>
      <c r="C1701" s="7">
        <v>1693</v>
      </c>
      <c r="D1701" s="7">
        <v>216</v>
      </c>
      <c r="E1701" s="13">
        <v>128.1</v>
      </c>
      <c r="F1701" s="17">
        <f t="shared" si="299"/>
        <v>2.7777777777776198E-2</v>
      </c>
      <c r="G1701" s="17">
        <f t="shared" si="300"/>
        <v>9.9999999999994316E-2</v>
      </c>
      <c r="S1701">
        <f t="shared" si="290"/>
        <v>0</v>
      </c>
      <c r="T1701">
        <f t="shared" si="291"/>
        <v>128.1</v>
      </c>
      <c r="U1701">
        <f t="shared" si="292"/>
        <v>35.583333333333329</v>
      </c>
      <c r="W1701">
        <f t="shared" si="293"/>
        <v>27.499999999998437</v>
      </c>
      <c r="X1701">
        <f t="shared" si="294"/>
        <v>135.9666</v>
      </c>
      <c r="Y1701">
        <f t="shared" si="295"/>
        <v>685.09757433866866</v>
      </c>
      <c r="Z1701">
        <f>Table1[[#This Row],[Accel (N)]]+Table1[[#This Row],[RR (N)]]+Table1[[#This Row],[Aero Drag (N)]]</f>
        <v>848.56417433866704</v>
      </c>
      <c r="AA1701">
        <f>Table1[[#This Row],[Total (N)]]*((E1701/3.6)/1000)</f>
        <v>30.194741870217566</v>
      </c>
      <c r="AB1701">
        <f>Table1[[#This Row],[Power (kW)]]*1000</f>
        <v>30194.741870217567</v>
      </c>
      <c r="AC1701">
        <f>(Table1[[#This Row],[Power (kW)]]*1000)*D1701</f>
        <v>6522064.2439669948</v>
      </c>
      <c r="AD1701" s="25">
        <f t="shared" si="296"/>
        <v>0</v>
      </c>
      <c r="AE1701" s="25">
        <f t="shared" si="297"/>
        <v>30194.741870217567</v>
      </c>
      <c r="AF1701" s="25">
        <f>SUM($AD$8:AD1701)</f>
        <v>1423919.8638928707</v>
      </c>
      <c r="AG1701" s="25">
        <f>SUM($AE$8:AE1701)</f>
        <v>9992943.9220314249</v>
      </c>
      <c r="AH1701" s="25"/>
      <c r="AI1701" s="40">
        <f>SUM($AD$1486:AD1701)</f>
        <v>22381.436039871602</v>
      </c>
      <c r="AJ1701" s="40">
        <f>SUM($AE$1486:AE1701)</f>
        <v>4177566.4924857602</v>
      </c>
      <c r="AK1701" s="40">
        <f t="shared" si="298"/>
        <v>15667.00522791012</v>
      </c>
    </row>
    <row r="1702" spans="2:37" x14ac:dyDescent="0.3">
      <c r="B1702" s="7" t="s">
        <v>54</v>
      </c>
      <c r="C1702" s="7">
        <v>1694</v>
      </c>
      <c r="D1702" s="7">
        <v>217</v>
      </c>
      <c r="E1702" s="13">
        <v>128.19999999999999</v>
      </c>
      <c r="F1702" s="17">
        <f t="shared" si="299"/>
        <v>2.7777777777780146E-2</v>
      </c>
      <c r="G1702" s="17">
        <f t="shared" si="300"/>
        <v>0.10000000000000853</v>
      </c>
      <c r="S1702">
        <f t="shared" si="290"/>
        <v>0</v>
      </c>
      <c r="T1702">
        <f t="shared" si="291"/>
        <v>128.19999999999999</v>
      </c>
      <c r="U1702">
        <f t="shared" si="292"/>
        <v>35.611111111111107</v>
      </c>
      <c r="W1702">
        <f t="shared" si="293"/>
        <v>27.500000000002345</v>
      </c>
      <c r="X1702">
        <f t="shared" si="294"/>
        <v>135.9666</v>
      </c>
      <c r="Y1702">
        <f t="shared" si="295"/>
        <v>686.16762114845267</v>
      </c>
      <c r="Z1702">
        <f>Table1[[#This Row],[Accel (N)]]+Table1[[#This Row],[RR (N)]]+Table1[[#This Row],[Aero Drag (N)]]</f>
        <v>849.63422114845503</v>
      </c>
      <c r="AA1702">
        <f>Table1[[#This Row],[Total (N)]]*((E1702/3.6)/1000)</f>
        <v>30.256418653119979</v>
      </c>
      <c r="AB1702">
        <f>Table1[[#This Row],[Power (kW)]]*1000</f>
        <v>30256.418653119981</v>
      </c>
      <c r="AC1702">
        <f>(Table1[[#This Row],[Power (kW)]]*1000)*D1702</f>
        <v>6565642.8477270361</v>
      </c>
      <c r="AD1702" s="25">
        <f t="shared" si="296"/>
        <v>0</v>
      </c>
      <c r="AE1702" s="25">
        <f t="shared" si="297"/>
        <v>30256.418653119981</v>
      </c>
      <c r="AF1702" s="25">
        <f>SUM($AD$8:AD1702)</f>
        <v>1423919.8638928707</v>
      </c>
      <c r="AG1702" s="25">
        <f>SUM($AE$8:AE1702)</f>
        <v>10023200.340684544</v>
      </c>
      <c r="AH1702" s="25"/>
      <c r="AI1702" s="40">
        <f>SUM($AD$1486:AD1702)</f>
        <v>22381.436039871602</v>
      </c>
      <c r="AJ1702" s="40">
        <f>SUM($AE$1486:AE1702)</f>
        <v>4207822.9111388801</v>
      </c>
      <c r="AK1702" s="40">
        <f t="shared" si="298"/>
        <v>15667.00522791012</v>
      </c>
    </row>
    <row r="1703" spans="2:37" x14ac:dyDescent="0.3">
      <c r="B1703" s="7" t="s">
        <v>54</v>
      </c>
      <c r="C1703" s="7">
        <v>1695</v>
      </c>
      <c r="D1703" s="7">
        <v>218</v>
      </c>
      <c r="E1703" s="13">
        <v>128.30000000000001</v>
      </c>
      <c r="F1703" s="17">
        <f t="shared" si="299"/>
        <v>2.7777777777780146E-2</v>
      </c>
      <c r="G1703" s="17">
        <f t="shared" si="300"/>
        <v>0.10000000000000853</v>
      </c>
      <c r="S1703">
        <f t="shared" si="290"/>
        <v>0</v>
      </c>
      <c r="T1703">
        <f t="shared" si="291"/>
        <v>128.30000000000001</v>
      </c>
      <c r="U1703">
        <f t="shared" si="292"/>
        <v>35.638888888888893</v>
      </c>
      <c r="W1703">
        <f t="shared" si="293"/>
        <v>27.500000000002345</v>
      </c>
      <c r="X1703">
        <f t="shared" si="294"/>
        <v>135.9666</v>
      </c>
      <c r="Y1703">
        <f t="shared" si="295"/>
        <v>687.2385029537968</v>
      </c>
      <c r="Z1703">
        <f>Table1[[#This Row],[Accel (N)]]+Table1[[#This Row],[RR (N)]]+Table1[[#This Row],[Aero Drag (N)]]</f>
        <v>850.70510295379916</v>
      </c>
      <c r="AA1703">
        <f>Table1[[#This Row],[Total (N)]]*((E1703/3.6)/1000)</f>
        <v>30.318184641381237</v>
      </c>
      <c r="AB1703">
        <f>Table1[[#This Row],[Power (kW)]]*1000</f>
        <v>30318.184641381238</v>
      </c>
      <c r="AC1703">
        <f>(Table1[[#This Row],[Power (kW)]]*1000)*D1703</f>
        <v>6609364.25182111</v>
      </c>
      <c r="AD1703" s="25">
        <f t="shared" si="296"/>
        <v>0</v>
      </c>
      <c r="AE1703" s="25">
        <f t="shared" si="297"/>
        <v>30318.184641381238</v>
      </c>
      <c r="AF1703" s="25">
        <f>SUM($AD$8:AD1703)</f>
        <v>1423919.8638928707</v>
      </c>
      <c r="AG1703" s="25">
        <f>SUM($AE$8:AE1703)</f>
        <v>10053518.525325926</v>
      </c>
      <c r="AH1703" s="25"/>
      <c r="AI1703" s="40">
        <f>SUM($AD$1486:AD1703)</f>
        <v>22381.436039871602</v>
      </c>
      <c r="AJ1703" s="40">
        <f>SUM($AE$1486:AE1703)</f>
        <v>4238141.0957802609</v>
      </c>
      <c r="AK1703" s="40">
        <f t="shared" si="298"/>
        <v>15667.00522791012</v>
      </c>
    </row>
    <row r="1704" spans="2:37" x14ac:dyDescent="0.3">
      <c r="B1704" s="7" t="s">
        <v>54</v>
      </c>
      <c r="C1704" s="7">
        <v>1696</v>
      </c>
      <c r="D1704" s="7">
        <v>219</v>
      </c>
      <c r="E1704" s="13">
        <v>128.4</v>
      </c>
      <c r="F1704" s="17">
        <f t="shared" si="299"/>
        <v>2.7777777777776198E-2</v>
      </c>
      <c r="G1704" s="17">
        <f t="shared" si="300"/>
        <v>9.9999999999994316E-2</v>
      </c>
      <c r="S1704">
        <f t="shared" si="290"/>
        <v>0</v>
      </c>
      <c r="T1704">
        <f t="shared" si="291"/>
        <v>128.4</v>
      </c>
      <c r="U1704">
        <f t="shared" si="292"/>
        <v>35.666666666666664</v>
      </c>
      <c r="W1704">
        <f t="shared" si="293"/>
        <v>27.499999999998437</v>
      </c>
      <c r="X1704">
        <f t="shared" si="294"/>
        <v>135.9666</v>
      </c>
      <c r="Y1704">
        <f t="shared" si="295"/>
        <v>688.31021975469992</v>
      </c>
      <c r="Z1704">
        <f>Table1[[#This Row],[Accel (N)]]+Table1[[#This Row],[RR (N)]]+Table1[[#This Row],[Aero Drag (N)]]</f>
        <v>851.77681975469841</v>
      </c>
      <c r="AA1704">
        <f>Table1[[#This Row],[Total (N)]]*((E1704/3.6)/1000)</f>
        <v>30.380039904584244</v>
      </c>
      <c r="AB1704">
        <f>Table1[[#This Row],[Power (kW)]]*1000</f>
        <v>30380.039904584242</v>
      </c>
      <c r="AC1704">
        <f>(Table1[[#This Row],[Power (kW)]]*1000)*D1704</f>
        <v>6653228.7391039487</v>
      </c>
      <c r="AD1704" s="25">
        <f t="shared" si="296"/>
        <v>0</v>
      </c>
      <c r="AE1704" s="25">
        <f t="shared" si="297"/>
        <v>30380.039904584242</v>
      </c>
      <c r="AF1704" s="25">
        <f>SUM($AD$8:AD1704)</f>
        <v>1423919.8638928707</v>
      </c>
      <c r="AG1704" s="25">
        <f>SUM($AE$8:AE1704)</f>
        <v>10083898.565230511</v>
      </c>
      <c r="AH1704" s="25"/>
      <c r="AI1704" s="40">
        <f>SUM($AD$1486:AD1704)</f>
        <v>22381.436039871602</v>
      </c>
      <c r="AJ1704" s="40">
        <f>SUM($AE$1486:AE1704)</f>
        <v>4268521.135684845</v>
      </c>
      <c r="AK1704" s="40">
        <f t="shared" si="298"/>
        <v>15667.00522791012</v>
      </c>
    </row>
    <row r="1705" spans="2:37" x14ac:dyDescent="0.3">
      <c r="B1705" s="7" t="s">
        <v>54</v>
      </c>
      <c r="C1705" s="7">
        <v>1697</v>
      </c>
      <c r="D1705" s="7">
        <v>220</v>
      </c>
      <c r="E1705" s="13">
        <v>128.5</v>
      </c>
      <c r="F1705" s="17">
        <f t="shared" si="299"/>
        <v>2.7777777777776198E-2</v>
      </c>
      <c r="G1705" s="17">
        <f t="shared" si="300"/>
        <v>9.9999999999994316E-2</v>
      </c>
      <c r="S1705">
        <f t="shared" si="290"/>
        <v>0</v>
      </c>
      <c r="T1705">
        <f t="shared" si="291"/>
        <v>128.5</v>
      </c>
      <c r="U1705">
        <f t="shared" si="292"/>
        <v>35.694444444444443</v>
      </c>
      <c r="W1705">
        <f t="shared" si="293"/>
        <v>27.499999999998437</v>
      </c>
      <c r="X1705">
        <f t="shared" si="294"/>
        <v>135.9666</v>
      </c>
      <c r="Y1705">
        <f t="shared" si="295"/>
        <v>689.38277155116327</v>
      </c>
      <c r="Z1705">
        <f>Table1[[#This Row],[Accel (N)]]+Table1[[#This Row],[RR (N)]]+Table1[[#This Row],[Aero Drag (N)]]</f>
        <v>852.84937155116177</v>
      </c>
      <c r="AA1705">
        <f>Table1[[#This Row],[Total (N)]]*((E1705/3.6)/1000)</f>
        <v>30.441984512312303</v>
      </c>
      <c r="AB1705">
        <f>Table1[[#This Row],[Power (kW)]]*1000</f>
        <v>30441.984512312301</v>
      </c>
      <c r="AC1705">
        <f>(Table1[[#This Row],[Power (kW)]]*1000)*D1705</f>
        <v>6697236.5927087059</v>
      </c>
      <c r="AD1705" s="25">
        <f t="shared" si="296"/>
        <v>0</v>
      </c>
      <c r="AE1705" s="25">
        <f t="shared" si="297"/>
        <v>30441.984512312301</v>
      </c>
      <c r="AF1705" s="25">
        <f>SUM($AD$8:AD1705)</f>
        <v>1423919.8638928707</v>
      </c>
      <c r="AG1705" s="25">
        <f>SUM($AE$8:AE1705)</f>
        <v>10114340.549742823</v>
      </c>
      <c r="AH1705" s="25"/>
      <c r="AI1705" s="40">
        <f>SUM($AD$1486:AD1705)</f>
        <v>22381.436039871602</v>
      </c>
      <c r="AJ1705" s="40">
        <f>SUM($AE$1486:AE1705)</f>
        <v>4298963.1201971574</v>
      </c>
      <c r="AK1705" s="40">
        <f t="shared" si="298"/>
        <v>15667.00522791012</v>
      </c>
    </row>
    <row r="1706" spans="2:37" x14ac:dyDescent="0.3">
      <c r="B1706" s="7" t="s">
        <v>54</v>
      </c>
      <c r="C1706" s="7">
        <v>1698</v>
      </c>
      <c r="D1706" s="7">
        <v>221</v>
      </c>
      <c r="E1706" s="13">
        <v>128.6</v>
      </c>
      <c r="F1706" s="17">
        <f t="shared" si="299"/>
        <v>1.3888888888888099E-2</v>
      </c>
      <c r="G1706" s="17">
        <f t="shared" si="300"/>
        <v>4.9999999999997158E-2</v>
      </c>
      <c r="S1706">
        <f t="shared" si="290"/>
        <v>0</v>
      </c>
      <c r="T1706">
        <f t="shared" si="291"/>
        <v>128.6</v>
      </c>
      <c r="U1706">
        <f t="shared" si="292"/>
        <v>35.722222222222221</v>
      </c>
      <c r="W1706">
        <f t="shared" si="293"/>
        <v>13.749999999999218</v>
      </c>
      <c r="X1706">
        <f t="shared" si="294"/>
        <v>135.9666</v>
      </c>
      <c r="Y1706">
        <f t="shared" si="295"/>
        <v>690.45615834318619</v>
      </c>
      <c r="Z1706">
        <f>Table1[[#This Row],[Accel (N)]]+Table1[[#This Row],[RR (N)]]+Table1[[#This Row],[Aero Drag (N)]]</f>
        <v>840.17275834318548</v>
      </c>
      <c r="AA1706">
        <f>Table1[[#This Row],[Total (N)]]*((E1706/3.6)/1000)</f>
        <v>30.012837978592682</v>
      </c>
      <c r="AB1706">
        <f>Table1[[#This Row],[Power (kW)]]*1000</f>
        <v>30012.837978592681</v>
      </c>
      <c r="AC1706">
        <f>(Table1[[#This Row],[Power (kW)]]*1000)*D1706</f>
        <v>6632837.1932689827</v>
      </c>
      <c r="AD1706" s="25">
        <f t="shared" si="296"/>
        <v>0</v>
      </c>
      <c r="AE1706" s="25">
        <f t="shared" si="297"/>
        <v>30012.837978592681</v>
      </c>
      <c r="AF1706" s="25">
        <f>SUM($AD$8:AD1706)</f>
        <v>1423919.8638928707</v>
      </c>
      <c r="AG1706" s="25">
        <f>SUM($AE$8:AE1706)</f>
        <v>10144353.387721416</v>
      </c>
      <c r="AH1706" s="25"/>
      <c r="AI1706" s="40">
        <f>SUM($AD$1486:AD1706)</f>
        <v>22381.436039871602</v>
      </c>
      <c r="AJ1706" s="40">
        <f>SUM($AE$1486:AE1706)</f>
        <v>4328975.9581757504</v>
      </c>
      <c r="AK1706" s="40">
        <f t="shared" si="298"/>
        <v>15667.00522791012</v>
      </c>
    </row>
    <row r="1707" spans="2:37" x14ac:dyDescent="0.3">
      <c r="B1707" s="7" t="s">
        <v>54</v>
      </c>
      <c r="C1707" s="7">
        <v>1699</v>
      </c>
      <c r="D1707" s="7">
        <v>222</v>
      </c>
      <c r="E1707" s="13">
        <v>128.6</v>
      </c>
      <c r="F1707" s="17">
        <f t="shared" si="299"/>
        <v>-1.3888888888888099E-2</v>
      </c>
      <c r="G1707" s="17">
        <f t="shared" si="300"/>
        <v>-4.9999999999997158E-2</v>
      </c>
      <c r="S1707">
        <f t="shared" si="290"/>
        <v>0</v>
      </c>
      <c r="T1707">
        <f t="shared" si="291"/>
        <v>128.6</v>
      </c>
      <c r="U1707">
        <f t="shared" si="292"/>
        <v>35.722222222222221</v>
      </c>
      <c r="W1707">
        <f t="shared" si="293"/>
        <v>-13.749999999999218</v>
      </c>
      <c r="X1707">
        <f t="shared" si="294"/>
        <v>135.9666</v>
      </c>
      <c r="Y1707">
        <f t="shared" si="295"/>
        <v>690.45615834318619</v>
      </c>
      <c r="Z1707">
        <f>Table1[[#This Row],[Accel (N)]]+Table1[[#This Row],[RR (N)]]+Table1[[#This Row],[Aero Drag (N)]]</f>
        <v>812.67275834318696</v>
      </c>
      <c r="AA1707">
        <f>Table1[[#This Row],[Total (N)]]*((E1707/3.6)/1000)</f>
        <v>29.030476867481624</v>
      </c>
      <c r="AB1707">
        <f>Table1[[#This Row],[Power (kW)]]*1000</f>
        <v>29030.476867481626</v>
      </c>
      <c r="AC1707">
        <f>(Table1[[#This Row],[Power (kW)]]*1000)*D1707</f>
        <v>6444765.8645809209</v>
      </c>
      <c r="AD1707" s="25">
        <f t="shared" si="296"/>
        <v>0</v>
      </c>
      <c r="AE1707" s="25">
        <f t="shared" si="297"/>
        <v>29030.476867481626</v>
      </c>
      <c r="AF1707" s="25">
        <f>SUM($AD$8:AD1707)</f>
        <v>1423919.8638928707</v>
      </c>
      <c r="AG1707" s="25">
        <f>SUM($AE$8:AE1707)</f>
        <v>10173383.864588898</v>
      </c>
      <c r="AH1707" s="25"/>
      <c r="AI1707" s="40">
        <f>SUM($AD$1486:AD1707)</f>
        <v>22381.436039871602</v>
      </c>
      <c r="AJ1707" s="40">
        <f>SUM($AE$1486:AE1707)</f>
        <v>4358006.4350432325</v>
      </c>
      <c r="AK1707" s="40">
        <f t="shared" si="298"/>
        <v>15667.00522791012</v>
      </c>
    </row>
    <row r="1708" spans="2:37" x14ac:dyDescent="0.3">
      <c r="B1708" s="7" t="s">
        <v>54</v>
      </c>
      <c r="C1708" s="7">
        <v>1700</v>
      </c>
      <c r="D1708" s="7">
        <v>223</v>
      </c>
      <c r="E1708" s="13">
        <v>128.5</v>
      </c>
      <c r="F1708" s="17">
        <f t="shared" si="299"/>
        <v>-4.1666666666664298E-2</v>
      </c>
      <c r="G1708" s="17">
        <f t="shared" si="300"/>
        <v>-0.14999999999999147</v>
      </c>
      <c r="S1708">
        <f t="shared" si="290"/>
        <v>0</v>
      </c>
      <c r="T1708">
        <f t="shared" si="291"/>
        <v>128.5</v>
      </c>
      <c r="U1708">
        <f t="shared" si="292"/>
        <v>35.694444444444443</v>
      </c>
      <c r="W1708">
        <f t="shared" si="293"/>
        <v>-41.249999999997655</v>
      </c>
      <c r="X1708">
        <f t="shared" si="294"/>
        <v>135.9666</v>
      </c>
      <c r="Y1708">
        <f t="shared" si="295"/>
        <v>689.38277155116327</v>
      </c>
      <c r="Z1708">
        <f>Table1[[#This Row],[Accel (N)]]+Table1[[#This Row],[RR (N)]]+Table1[[#This Row],[Aero Drag (N)]]</f>
        <v>784.09937155116563</v>
      </c>
      <c r="AA1708">
        <f>Table1[[#This Row],[Total (N)]]*((E1708/3.6)/1000)</f>
        <v>27.987991456756884</v>
      </c>
      <c r="AB1708">
        <f>Table1[[#This Row],[Power (kW)]]*1000</f>
        <v>27987.991456756885</v>
      </c>
      <c r="AC1708">
        <f>(Table1[[#This Row],[Power (kW)]]*1000)*D1708</f>
        <v>6241322.0948567856</v>
      </c>
      <c r="AD1708" s="25">
        <f t="shared" si="296"/>
        <v>0</v>
      </c>
      <c r="AE1708" s="25">
        <f t="shared" si="297"/>
        <v>27987.991456756885</v>
      </c>
      <c r="AF1708" s="25">
        <f>SUM($AD$8:AD1708)</f>
        <v>1423919.8638928707</v>
      </c>
      <c r="AG1708" s="25">
        <f>SUM($AE$8:AE1708)</f>
        <v>10201371.856045654</v>
      </c>
      <c r="AH1708" s="25"/>
      <c r="AI1708" s="40">
        <f>SUM($AD$1486:AD1708)</f>
        <v>22381.436039871602</v>
      </c>
      <c r="AJ1708" s="40">
        <f>SUM($AE$1486:AE1708)</f>
        <v>4385994.4264999898</v>
      </c>
      <c r="AK1708" s="40">
        <f t="shared" si="298"/>
        <v>15667.00522791012</v>
      </c>
    </row>
    <row r="1709" spans="2:37" x14ac:dyDescent="0.3">
      <c r="B1709" s="7" t="s">
        <v>54</v>
      </c>
      <c r="C1709" s="7">
        <v>1701</v>
      </c>
      <c r="D1709" s="7">
        <v>224</v>
      </c>
      <c r="E1709" s="13">
        <v>128.30000000000001</v>
      </c>
      <c r="F1709" s="17">
        <f t="shared" si="299"/>
        <v>-5.5555555555556344E-2</v>
      </c>
      <c r="G1709" s="17">
        <f t="shared" si="300"/>
        <v>-0.20000000000000284</v>
      </c>
      <c r="S1709">
        <f t="shared" si="290"/>
        <v>0</v>
      </c>
      <c r="T1709">
        <f t="shared" si="291"/>
        <v>128.30000000000001</v>
      </c>
      <c r="U1709">
        <f t="shared" si="292"/>
        <v>35.638888888888893</v>
      </c>
      <c r="W1709">
        <f t="shared" si="293"/>
        <v>-55.000000000000782</v>
      </c>
      <c r="X1709">
        <f t="shared" si="294"/>
        <v>135.9666</v>
      </c>
      <c r="Y1709">
        <f t="shared" si="295"/>
        <v>687.2385029537968</v>
      </c>
      <c r="Z1709">
        <f>Table1[[#This Row],[Accel (N)]]+Table1[[#This Row],[RR (N)]]+Table1[[#This Row],[Aero Drag (N)]]</f>
        <v>768.20510295379597</v>
      </c>
      <c r="AA1709">
        <f>Table1[[#This Row],[Total (N)]]*((E1709/3.6)/1000)</f>
        <v>27.377976308047788</v>
      </c>
      <c r="AB1709">
        <f>Table1[[#This Row],[Power (kW)]]*1000</f>
        <v>27377.97630804779</v>
      </c>
      <c r="AC1709">
        <f>(Table1[[#This Row],[Power (kW)]]*1000)*D1709</f>
        <v>6132666.6930027045</v>
      </c>
      <c r="AD1709" s="25">
        <f t="shared" si="296"/>
        <v>0</v>
      </c>
      <c r="AE1709" s="25">
        <f t="shared" si="297"/>
        <v>27377.97630804779</v>
      </c>
      <c r="AF1709" s="25">
        <f>SUM($AD$8:AD1709)</f>
        <v>1423919.8638928707</v>
      </c>
      <c r="AG1709" s="25">
        <f>SUM($AE$8:AE1709)</f>
        <v>10228749.832353702</v>
      </c>
      <c r="AH1709" s="25"/>
      <c r="AI1709" s="40">
        <f>SUM($AD$1486:AD1709)</f>
        <v>22381.436039871602</v>
      </c>
      <c r="AJ1709" s="40">
        <f>SUM($AE$1486:AE1709)</f>
        <v>4413372.4028080376</v>
      </c>
      <c r="AK1709" s="40">
        <f t="shared" si="298"/>
        <v>15667.00522791012</v>
      </c>
    </row>
    <row r="1710" spans="2:37" x14ac:dyDescent="0.3">
      <c r="B1710" s="7" t="s">
        <v>54</v>
      </c>
      <c r="C1710" s="7">
        <v>1702</v>
      </c>
      <c r="D1710" s="7">
        <v>225</v>
      </c>
      <c r="E1710" s="13">
        <v>128.1</v>
      </c>
      <c r="F1710" s="17">
        <f t="shared" si="299"/>
        <v>-5.5555555555556344E-2</v>
      </c>
      <c r="G1710" s="17">
        <f t="shared" si="300"/>
        <v>-0.20000000000000284</v>
      </c>
      <c r="S1710">
        <f t="shared" si="290"/>
        <v>0</v>
      </c>
      <c r="T1710">
        <f t="shared" si="291"/>
        <v>128.1</v>
      </c>
      <c r="U1710">
        <f t="shared" si="292"/>
        <v>35.583333333333329</v>
      </c>
      <c r="W1710">
        <f t="shared" si="293"/>
        <v>-55.000000000000782</v>
      </c>
      <c r="X1710">
        <f t="shared" si="294"/>
        <v>135.9666</v>
      </c>
      <c r="Y1710">
        <f t="shared" si="295"/>
        <v>685.09757433866866</v>
      </c>
      <c r="Z1710">
        <f>Table1[[#This Row],[Accel (N)]]+Table1[[#This Row],[RR (N)]]+Table1[[#This Row],[Aero Drag (N)]]</f>
        <v>766.06417433866784</v>
      </c>
      <c r="AA1710">
        <f>Table1[[#This Row],[Total (N)]]*((E1710/3.6)/1000)</f>
        <v>27.259116870217593</v>
      </c>
      <c r="AB1710">
        <f>Table1[[#This Row],[Power (kW)]]*1000</f>
        <v>27259.116870217593</v>
      </c>
      <c r="AC1710">
        <f>(Table1[[#This Row],[Power (kW)]]*1000)*D1710</f>
        <v>6133301.2957989583</v>
      </c>
      <c r="AD1710" s="25">
        <f t="shared" si="296"/>
        <v>0</v>
      </c>
      <c r="AE1710" s="25">
        <f t="shared" si="297"/>
        <v>27259.116870217593</v>
      </c>
      <c r="AF1710" s="25">
        <f>SUM($AD$8:AD1710)</f>
        <v>1423919.8638928707</v>
      </c>
      <c r="AG1710" s="25">
        <f>SUM($AE$8:AE1710)</f>
        <v>10256008.949223919</v>
      </c>
      <c r="AH1710" s="25"/>
      <c r="AI1710" s="40">
        <f>SUM($AD$1486:AD1710)</f>
        <v>22381.436039871602</v>
      </c>
      <c r="AJ1710" s="40">
        <f>SUM($AE$1486:AE1710)</f>
        <v>4440631.5196782555</v>
      </c>
      <c r="AK1710" s="40">
        <f t="shared" si="298"/>
        <v>15667.00522791012</v>
      </c>
    </row>
    <row r="1711" spans="2:37" x14ac:dyDescent="0.3">
      <c r="B1711" s="7" t="s">
        <v>54</v>
      </c>
      <c r="C1711" s="7">
        <v>1703</v>
      </c>
      <c r="D1711" s="7">
        <v>226</v>
      </c>
      <c r="E1711" s="13">
        <v>127.9</v>
      </c>
      <c r="F1711" s="17">
        <f t="shared" si="299"/>
        <v>-6.9444444444444448E-2</v>
      </c>
      <c r="G1711" s="17">
        <f t="shared" si="300"/>
        <v>-0.25</v>
      </c>
      <c r="S1711">
        <f t="shared" si="290"/>
        <v>0</v>
      </c>
      <c r="T1711">
        <f t="shared" si="291"/>
        <v>127.9</v>
      </c>
      <c r="U1711">
        <f t="shared" si="292"/>
        <v>35.527777777777779</v>
      </c>
      <c r="W1711">
        <f t="shared" si="293"/>
        <v>-68.75</v>
      </c>
      <c r="X1711">
        <f t="shared" si="294"/>
        <v>135.9666</v>
      </c>
      <c r="Y1711">
        <f t="shared" si="295"/>
        <v>682.95998570578001</v>
      </c>
      <c r="Z1711">
        <f>Table1[[#This Row],[Accel (N)]]+Table1[[#This Row],[RR (N)]]+Table1[[#This Row],[Aero Drag (N)]]</f>
        <v>750.17658570577998</v>
      </c>
      <c r="AA1711">
        <f>Table1[[#This Row],[Total (N)]]*((E1711/3.6)/1000)</f>
        <v>26.652107031047017</v>
      </c>
      <c r="AB1711">
        <f>Table1[[#This Row],[Power (kW)]]*1000</f>
        <v>26652.107031047017</v>
      </c>
      <c r="AC1711">
        <f>(Table1[[#This Row],[Power (kW)]]*1000)*D1711</f>
        <v>6023376.1890166262</v>
      </c>
      <c r="AD1711" s="25">
        <f t="shared" si="296"/>
        <v>0</v>
      </c>
      <c r="AE1711" s="25">
        <f t="shared" si="297"/>
        <v>26652.107031047017</v>
      </c>
      <c r="AF1711" s="25">
        <f>SUM($AD$8:AD1711)</f>
        <v>1423919.8638928707</v>
      </c>
      <c r="AG1711" s="25">
        <f>SUM($AE$8:AE1711)</f>
        <v>10282661.056254966</v>
      </c>
      <c r="AH1711" s="25"/>
      <c r="AI1711" s="40">
        <f>SUM($AD$1486:AD1711)</f>
        <v>22381.436039871602</v>
      </c>
      <c r="AJ1711" s="40">
        <f>SUM($AE$1486:AE1711)</f>
        <v>4467283.6267093029</v>
      </c>
      <c r="AK1711" s="40">
        <f t="shared" si="298"/>
        <v>15667.00522791012</v>
      </c>
    </row>
    <row r="1712" spans="2:37" x14ac:dyDescent="0.3">
      <c r="B1712" s="7" t="s">
        <v>54</v>
      </c>
      <c r="C1712" s="7">
        <v>1704</v>
      </c>
      <c r="D1712" s="7">
        <v>227</v>
      </c>
      <c r="E1712" s="13">
        <v>127.6</v>
      </c>
      <c r="F1712" s="17">
        <f t="shared" si="299"/>
        <v>-6.9444444444444448E-2</v>
      </c>
      <c r="G1712" s="17">
        <f t="shared" si="300"/>
        <v>-0.25</v>
      </c>
      <c r="S1712">
        <f t="shared" si="290"/>
        <v>0</v>
      </c>
      <c r="T1712">
        <f t="shared" si="291"/>
        <v>127.6</v>
      </c>
      <c r="U1712">
        <f t="shared" si="292"/>
        <v>35.444444444444443</v>
      </c>
      <c r="W1712">
        <f t="shared" si="293"/>
        <v>-68.75</v>
      </c>
      <c r="X1712">
        <f t="shared" si="294"/>
        <v>135.9666</v>
      </c>
      <c r="Y1712">
        <f t="shared" si="295"/>
        <v>679.75986522314452</v>
      </c>
      <c r="Z1712">
        <f>Table1[[#This Row],[Accel (N)]]+Table1[[#This Row],[RR (N)]]+Table1[[#This Row],[Aero Drag (N)]]</f>
        <v>746.97646522314449</v>
      </c>
      <c r="AA1712">
        <f>Table1[[#This Row],[Total (N)]]*((E1712/3.6)/1000)</f>
        <v>26.476165822909234</v>
      </c>
      <c r="AB1712">
        <f>Table1[[#This Row],[Power (kW)]]*1000</f>
        <v>26476.165822909235</v>
      </c>
      <c r="AC1712">
        <f>(Table1[[#This Row],[Power (kW)]]*1000)*D1712</f>
        <v>6010089.6418003961</v>
      </c>
      <c r="AD1712" s="25">
        <f t="shared" si="296"/>
        <v>0</v>
      </c>
      <c r="AE1712" s="25">
        <f t="shared" si="297"/>
        <v>26476.165822909235</v>
      </c>
      <c r="AF1712" s="25">
        <f>SUM($AD$8:AD1712)</f>
        <v>1423919.8638928707</v>
      </c>
      <c r="AG1712" s="25">
        <f>SUM($AE$8:AE1712)</f>
        <v>10309137.222077876</v>
      </c>
      <c r="AH1712" s="25"/>
      <c r="AI1712" s="40">
        <f>SUM($AD$1486:AD1712)</f>
        <v>22381.436039871602</v>
      </c>
      <c r="AJ1712" s="40">
        <f>SUM($AE$1486:AE1712)</f>
        <v>4493759.7925322121</v>
      </c>
      <c r="AK1712" s="40">
        <f t="shared" si="298"/>
        <v>15667.00522791012</v>
      </c>
    </row>
    <row r="1713" spans="2:37" x14ac:dyDescent="0.3">
      <c r="B1713" s="7" t="s">
        <v>54</v>
      </c>
      <c r="C1713" s="7">
        <v>1705</v>
      </c>
      <c r="D1713" s="7">
        <v>228</v>
      </c>
      <c r="E1713" s="13">
        <v>127.4</v>
      </c>
      <c r="F1713" s="17">
        <f t="shared" si="299"/>
        <v>-5.5555555555554373E-2</v>
      </c>
      <c r="G1713" s="17">
        <f t="shared" si="300"/>
        <v>-0.19999999999999574</v>
      </c>
      <c r="S1713">
        <f t="shared" si="290"/>
        <v>0</v>
      </c>
      <c r="T1713">
        <f t="shared" si="291"/>
        <v>127.4</v>
      </c>
      <c r="U1713">
        <f t="shared" si="292"/>
        <v>35.388888888888893</v>
      </c>
      <c r="W1713">
        <f t="shared" si="293"/>
        <v>-54.999999999998828</v>
      </c>
      <c r="X1713">
        <f t="shared" si="294"/>
        <v>135.9666</v>
      </c>
      <c r="Y1713">
        <f t="shared" si="295"/>
        <v>677.63062654585303</v>
      </c>
      <c r="Z1713">
        <f>Table1[[#This Row],[Accel (N)]]+Table1[[#This Row],[RR (N)]]+Table1[[#This Row],[Aero Drag (N)]]</f>
        <v>758.59722654585426</v>
      </c>
      <c r="AA1713">
        <f>Table1[[#This Row],[Total (N)]]*((E1713/3.6)/1000)</f>
        <v>26.845912961650512</v>
      </c>
      <c r="AB1713">
        <f>Table1[[#This Row],[Power (kW)]]*1000</f>
        <v>26845.912961650512</v>
      </c>
      <c r="AC1713">
        <f>(Table1[[#This Row],[Power (kW)]]*1000)*D1713</f>
        <v>6120868.155256317</v>
      </c>
      <c r="AD1713" s="25">
        <f t="shared" si="296"/>
        <v>0</v>
      </c>
      <c r="AE1713" s="25">
        <f t="shared" si="297"/>
        <v>26845.912961650512</v>
      </c>
      <c r="AF1713" s="25">
        <f>SUM($AD$8:AD1713)</f>
        <v>1423919.8638928707</v>
      </c>
      <c r="AG1713" s="25">
        <f>SUM($AE$8:AE1713)</f>
        <v>10335983.135039527</v>
      </c>
      <c r="AH1713" s="25"/>
      <c r="AI1713" s="40">
        <f>SUM($AD$1486:AD1713)</f>
        <v>22381.436039871602</v>
      </c>
      <c r="AJ1713" s="40">
        <f>SUM($AE$1486:AE1713)</f>
        <v>4520605.7054938627</v>
      </c>
      <c r="AK1713" s="40">
        <f t="shared" si="298"/>
        <v>15667.00522791012</v>
      </c>
    </row>
    <row r="1714" spans="2:37" x14ac:dyDescent="0.3">
      <c r="B1714" s="7" t="s">
        <v>54</v>
      </c>
      <c r="C1714" s="7">
        <v>1706</v>
      </c>
      <c r="D1714" s="7">
        <v>229</v>
      </c>
      <c r="E1714" s="13">
        <v>127.2</v>
      </c>
      <c r="F1714" s="17">
        <f t="shared" si="299"/>
        <v>-5.5555555555556344E-2</v>
      </c>
      <c r="G1714" s="17">
        <f t="shared" si="300"/>
        <v>-0.20000000000000284</v>
      </c>
      <c r="S1714">
        <f t="shared" si="290"/>
        <v>0</v>
      </c>
      <c r="T1714">
        <f t="shared" si="291"/>
        <v>127.2</v>
      </c>
      <c r="U1714">
        <f t="shared" si="292"/>
        <v>35.333333333333336</v>
      </c>
      <c r="W1714">
        <f t="shared" si="293"/>
        <v>-55.000000000000782</v>
      </c>
      <c r="X1714">
        <f t="shared" si="294"/>
        <v>135.9666</v>
      </c>
      <c r="Y1714">
        <f t="shared" si="295"/>
        <v>675.50472785080012</v>
      </c>
      <c r="Z1714">
        <f>Table1[[#This Row],[Accel (N)]]+Table1[[#This Row],[RR (N)]]+Table1[[#This Row],[Aero Drag (N)]]</f>
        <v>756.4713278507993</v>
      </c>
      <c r="AA1714">
        <f>Table1[[#This Row],[Total (N)]]*((E1714/3.6)/1000)</f>
        <v>26.728653584061576</v>
      </c>
      <c r="AB1714">
        <f>Table1[[#This Row],[Power (kW)]]*1000</f>
        <v>26728.653584061576</v>
      </c>
      <c r="AC1714">
        <f>(Table1[[#This Row],[Power (kW)]]*1000)*D1714</f>
        <v>6120861.6707501011</v>
      </c>
      <c r="AD1714" s="25">
        <f t="shared" si="296"/>
        <v>0</v>
      </c>
      <c r="AE1714" s="25">
        <f t="shared" si="297"/>
        <v>26728.653584061576</v>
      </c>
      <c r="AF1714" s="25">
        <f>SUM($AD$8:AD1714)</f>
        <v>1423919.8638928707</v>
      </c>
      <c r="AG1714" s="25">
        <f>SUM($AE$8:AE1714)</f>
        <v>10362711.788623588</v>
      </c>
      <c r="AH1714" s="25"/>
      <c r="AI1714" s="40">
        <f>SUM($AD$1486:AD1714)</f>
        <v>22381.436039871602</v>
      </c>
      <c r="AJ1714" s="40">
        <f>SUM($AE$1486:AE1714)</f>
        <v>4547334.3590779239</v>
      </c>
      <c r="AK1714" s="40">
        <f t="shared" si="298"/>
        <v>15667.00522791012</v>
      </c>
    </row>
    <row r="1715" spans="2:37" x14ac:dyDescent="0.3">
      <c r="B1715" s="7" t="s">
        <v>54</v>
      </c>
      <c r="C1715" s="7">
        <v>1707</v>
      </c>
      <c r="D1715" s="7">
        <v>230</v>
      </c>
      <c r="E1715" s="13">
        <v>127</v>
      </c>
      <c r="F1715" s="17">
        <f t="shared" si="299"/>
        <v>-4.1666666666666269E-2</v>
      </c>
      <c r="G1715" s="17">
        <f t="shared" si="300"/>
        <v>-0.14999999999999858</v>
      </c>
      <c r="S1715">
        <f t="shared" si="290"/>
        <v>0</v>
      </c>
      <c r="T1715">
        <f t="shared" si="291"/>
        <v>127</v>
      </c>
      <c r="U1715">
        <f t="shared" si="292"/>
        <v>35.277777777777779</v>
      </c>
      <c r="W1715">
        <f t="shared" si="293"/>
        <v>-41.249999999999609</v>
      </c>
      <c r="X1715">
        <f t="shared" si="294"/>
        <v>135.9666</v>
      </c>
      <c r="Y1715">
        <f t="shared" si="295"/>
        <v>673.38216913798624</v>
      </c>
      <c r="Z1715">
        <f>Table1[[#This Row],[Accel (N)]]+Table1[[#This Row],[RR (N)]]+Table1[[#This Row],[Aero Drag (N)]]</f>
        <v>768.09876913798666</v>
      </c>
      <c r="AA1715">
        <f>Table1[[#This Row],[Total (N)]]*((E1715/3.6)/1000)</f>
        <v>27.096817689034527</v>
      </c>
      <c r="AB1715">
        <f>Table1[[#This Row],[Power (kW)]]*1000</f>
        <v>27096.817689034528</v>
      </c>
      <c r="AC1715">
        <f>(Table1[[#This Row],[Power (kW)]]*1000)*D1715</f>
        <v>6232268.0684779417</v>
      </c>
      <c r="AD1715" s="25">
        <f t="shared" si="296"/>
        <v>0</v>
      </c>
      <c r="AE1715" s="25">
        <f t="shared" si="297"/>
        <v>27096.817689034528</v>
      </c>
      <c r="AF1715" s="25">
        <f>SUM($AD$8:AD1715)</f>
        <v>1423919.8638928707</v>
      </c>
      <c r="AG1715" s="25">
        <f>SUM($AE$8:AE1715)</f>
        <v>10389808.606312623</v>
      </c>
      <c r="AH1715" s="25"/>
      <c r="AI1715" s="40">
        <f>SUM($AD$1486:AD1715)</f>
        <v>22381.436039871602</v>
      </c>
      <c r="AJ1715" s="40">
        <f>SUM($AE$1486:AE1715)</f>
        <v>4574431.1767669581</v>
      </c>
      <c r="AK1715" s="40">
        <f t="shared" si="298"/>
        <v>15667.00522791012</v>
      </c>
    </row>
    <row r="1716" spans="2:37" x14ac:dyDescent="0.3">
      <c r="B1716" s="7" t="s">
        <v>54</v>
      </c>
      <c r="C1716" s="7">
        <v>1708</v>
      </c>
      <c r="D1716" s="7">
        <v>231</v>
      </c>
      <c r="E1716" s="13">
        <v>126.9</v>
      </c>
      <c r="F1716" s="17">
        <f t="shared" si="299"/>
        <v>-2.7777777777778172E-2</v>
      </c>
      <c r="G1716" s="17">
        <f t="shared" si="300"/>
        <v>-0.10000000000000142</v>
      </c>
      <c r="S1716">
        <f t="shared" si="290"/>
        <v>0</v>
      </c>
      <c r="T1716">
        <f t="shared" si="291"/>
        <v>126.9</v>
      </c>
      <c r="U1716">
        <f t="shared" si="292"/>
        <v>35.25</v>
      </c>
      <c r="W1716">
        <f t="shared" si="293"/>
        <v>-27.500000000000391</v>
      </c>
      <c r="X1716">
        <f t="shared" si="294"/>
        <v>135.9666</v>
      </c>
      <c r="Y1716">
        <f t="shared" si="295"/>
        <v>672.32214227491886</v>
      </c>
      <c r="Z1716">
        <f>Table1[[#This Row],[Accel (N)]]+Table1[[#This Row],[RR (N)]]+Table1[[#This Row],[Aero Drag (N)]]</f>
        <v>780.78874227491849</v>
      </c>
      <c r="AA1716">
        <f>Table1[[#This Row],[Total (N)]]*((E1716/3.6)/1000)</f>
        <v>27.522803165190876</v>
      </c>
      <c r="AB1716">
        <f>Table1[[#This Row],[Power (kW)]]*1000</f>
        <v>27522.803165190875</v>
      </c>
      <c r="AC1716">
        <f>(Table1[[#This Row],[Power (kW)]]*1000)*D1716</f>
        <v>6357767.5311590917</v>
      </c>
      <c r="AD1716" s="25">
        <f t="shared" si="296"/>
        <v>0</v>
      </c>
      <c r="AE1716" s="25">
        <f t="shared" si="297"/>
        <v>27522.803165190875</v>
      </c>
      <c r="AF1716" s="25">
        <f>SUM($AD$8:AD1716)</f>
        <v>1423919.8638928707</v>
      </c>
      <c r="AG1716" s="25">
        <f>SUM($AE$8:AE1716)</f>
        <v>10417331.409477815</v>
      </c>
      <c r="AH1716" s="25"/>
      <c r="AI1716" s="40">
        <f>SUM($AD$1486:AD1716)</f>
        <v>22381.436039871602</v>
      </c>
      <c r="AJ1716" s="40">
        <f>SUM($AE$1486:AE1716)</f>
        <v>4601953.9799321489</v>
      </c>
      <c r="AK1716" s="40">
        <f t="shared" si="298"/>
        <v>15667.00522791012</v>
      </c>
    </row>
    <row r="1717" spans="2:37" x14ac:dyDescent="0.3">
      <c r="B1717" s="7" t="s">
        <v>54</v>
      </c>
      <c r="C1717" s="7">
        <v>1709</v>
      </c>
      <c r="D1717" s="7">
        <v>232</v>
      </c>
      <c r="E1717" s="13">
        <v>126.8</v>
      </c>
      <c r="F1717" s="17">
        <f t="shared" si="299"/>
        <v>-2.7777777777778172E-2</v>
      </c>
      <c r="G1717" s="17">
        <f t="shared" si="300"/>
        <v>-0.10000000000000142</v>
      </c>
      <c r="S1717">
        <f t="shared" si="290"/>
        <v>0</v>
      </c>
      <c r="T1717">
        <f t="shared" si="291"/>
        <v>126.8</v>
      </c>
      <c r="U1717">
        <f t="shared" si="292"/>
        <v>35.222222222222221</v>
      </c>
      <c r="W1717">
        <f t="shared" si="293"/>
        <v>-27.500000000000391</v>
      </c>
      <c r="X1717">
        <f t="shared" si="294"/>
        <v>135.9666</v>
      </c>
      <c r="Y1717">
        <f t="shared" si="295"/>
        <v>671.26295040741115</v>
      </c>
      <c r="Z1717">
        <f>Table1[[#This Row],[Accel (N)]]+Table1[[#This Row],[RR (N)]]+Table1[[#This Row],[Aero Drag (N)]]</f>
        <v>779.72955040741078</v>
      </c>
      <c r="AA1717">
        <f>Table1[[#This Row],[Total (N)]]*((E1717/3.6)/1000)</f>
        <v>27.463807497683248</v>
      </c>
      <c r="AB1717">
        <f>Table1[[#This Row],[Power (kW)]]*1000</f>
        <v>27463.807497683247</v>
      </c>
      <c r="AC1717">
        <f>(Table1[[#This Row],[Power (kW)]]*1000)*D1717</f>
        <v>6371603.3394625131</v>
      </c>
      <c r="AD1717" s="25">
        <f t="shared" si="296"/>
        <v>0</v>
      </c>
      <c r="AE1717" s="25">
        <f t="shared" si="297"/>
        <v>27463.807497683247</v>
      </c>
      <c r="AF1717" s="25">
        <f>SUM($AD$8:AD1717)</f>
        <v>1423919.8638928707</v>
      </c>
      <c r="AG1717" s="25">
        <f>SUM($AE$8:AE1717)</f>
        <v>10444795.216975499</v>
      </c>
      <c r="AH1717" s="25"/>
      <c r="AI1717" s="40">
        <f>SUM($AD$1486:AD1717)</f>
        <v>22381.436039871602</v>
      </c>
      <c r="AJ1717" s="40">
        <f>SUM($AE$1486:AE1717)</f>
        <v>4629417.7874298319</v>
      </c>
      <c r="AK1717" s="40">
        <f t="shared" si="298"/>
        <v>15667.00522791012</v>
      </c>
    </row>
    <row r="1718" spans="2:37" x14ac:dyDescent="0.3">
      <c r="B1718" s="7" t="s">
        <v>54</v>
      </c>
      <c r="C1718" s="7">
        <v>1710</v>
      </c>
      <c r="D1718" s="7">
        <v>233</v>
      </c>
      <c r="E1718" s="13">
        <v>126.7</v>
      </c>
      <c r="F1718" s="17">
        <f t="shared" si="299"/>
        <v>0</v>
      </c>
      <c r="G1718" s="17">
        <f t="shared" si="300"/>
        <v>0</v>
      </c>
      <c r="S1718">
        <f t="shared" si="290"/>
        <v>0</v>
      </c>
      <c r="T1718">
        <f t="shared" si="291"/>
        <v>126.7</v>
      </c>
      <c r="U1718">
        <f t="shared" si="292"/>
        <v>35.194444444444443</v>
      </c>
      <c r="W1718">
        <f t="shared" si="293"/>
        <v>0</v>
      </c>
      <c r="X1718">
        <f t="shared" si="294"/>
        <v>135.9666</v>
      </c>
      <c r="Y1718">
        <f t="shared" si="295"/>
        <v>670.20459353546323</v>
      </c>
      <c r="Z1718">
        <f>Table1[[#This Row],[Accel (N)]]+Table1[[#This Row],[RR (N)]]+Table1[[#This Row],[Aero Drag (N)]]</f>
        <v>806.1711935354632</v>
      </c>
      <c r="AA1718">
        <f>Table1[[#This Row],[Total (N)]]*((E1718/3.6)/1000)</f>
        <v>28.372747283595331</v>
      </c>
      <c r="AB1718">
        <f>Table1[[#This Row],[Power (kW)]]*1000</f>
        <v>28372.74728359533</v>
      </c>
      <c r="AC1718">
        <f>(Table1[[#This Row],[Power (kW)]]*1000)*D1718</f>
        <v>6610850.117077712</v>
      </c>
      <c r="AD1718" s="25">
        <f t="shared" si="296"/>
        <v>0</v>
      </c>
      <c r="AE1718" s="25">
        <f t="shared" si="297"/>
        <v>28372.74728359533</v>
      </c>
      <c r="AF1718" s="25">
        <f>SUM($AD$8:AD1718)</f>
        <v>1423919.8638928707</v>
      </c>
      <c r="AG1718" s="25">
        <f>SUM($AE$8:AE1718)</f>
        <v>10473167.964259094</v>
      </c>
      <c r="AH1718" s="25"/>
      <c r="AI1718" s="40">
        <f>SUM($AD$1486:AD1718)</f>
        <v>22381.436039871602</v>
      </c>
      <c r="AJ1718" s="40">
        <f>SUM($AE$1486:AE1718)</f>
        <v>4657790.5347134275</v>
      </c>
      <c r="AK1718" s="40">
        <f t="shared" si="298"/>
        <v>15667.00522791012</v>
      </c>
    </row>
    <row r="1719" spans="2:37" x14ac:dyDescent="0.3">
      <c r="B1719" s="7" t="s">
        <v>54</v>
      </c>
      <c r="C1719" s="7">
        <v>1711</v>
      </c>
      <c r="D1719" s="7">
        <v>234</v>
      </c>
      <c r="E1719" s="13">
        <v>126.8</v>
      </c>
      <c r="F1719" s="17">
        <f t="shared" si="299"/>
        <v>2.7777777777778172E-2</v>
      </c>
      <c r="G1719" s="17">
        <f t="shared" si="300"/>
        <v>0.10000000000000142</v>
      </c>
      <c r="S1719">
        <f t="shared" si="290"/>
        <v>0</v>
      </c>
      <c r="T1719">
        <f t="shared" si="291"/>
        <v>126.8</v>
      </c>
      <c r="U1719">
        <f t="shared" si="292"/>
        <v>35.222222222222221</v>
      </c>
      <c r="W1719">
        <f t="shared" si="293"/>
        <v>27.500000000000391</v>
      </c>
      <c r="X1719">
        <f t="shared" si="294"/>
        <v>135.9666</v>
      </c>
      <c r="Y1719">
        <f t="shared" si="295"/>
        <v>671.26295040741115</v>
      </c>
      <c r="Z1719">
        <f>Table1[[#This Row],[Accel (N)]]+Table1[[#This Row],[RR (N)]]+Table1[[#This Row],[Aero Drag (N)]]</f>
        <v>834.72955040741158</v>
      </c>
      <c r="AA1719">
        <f>Table1[[#This Row],[Total (N)]]*((E1719/3.6)/1000)</f>
        <v>29.401029719905498</v>
      </c>
      <c r="AB1719">
        <f>Table1[[#This Row],[Power (kW)]]*1000</f>
        <v>29401.029719905498</v>
      </c>
      <c r="AC1719">
        <f>(Table1[[#This Row],[Power (kW)]]*1000)*D1719</f>
        <v>6879840.9544578865</v>
      </c>
      <c r="AD1719" s="25">
        <f t="shared" si="296"/>
        <v>0</v>
      </c>
      <c r="AE1719" s="25">
        <f t="shared" si="297"/>
        <v>29401.029719905498</v>
      </c>
      <c r="AF1719" s="25">
        <f>SUM($AD$8:AD1719)</f>
        <v>1423919.8638928707</v>
      </c>
      <c r="AG1719" s="25">
        <f>SUM($AE$8:AE1719)</f>
        <v>10502568.993979</v>
      </c>
      <c r="AH1719" s="25"/>
      <c r="AI1719" s="40">
        <f>SUM($AD$1486:AD1719)</f>
        <v>22381.436039871602</v>
      </c>
      <c r="AJ1719" s="40">
        <f>SUM($AE$1486:AE1719)</f>
        <v>4687191.5644333335</v>
      </c>
      <c r="AK1719" s="40">
        <f t="shared" si="298"/>
        <v>15667.00522791012</v>
      </c>
    </row>
    <row r="1720" spans="2:37" x14ac:dyDescent="0.3">
      <c r="B1720" s="7" t="s">
        <v>54</v>
      </c>
      <c r="C1720" s="7">
        <v>1712</v>
      </c>
      <c r="D1720" s="7">
        <v>235</v>
      </c>
      <c r="E1720" s="13">
        <v>126.9</v>
      </c>
      <c r="F1720" s="17">
        <f t="shared" si="299"/>
        <v>4.1666666666666269E-2</v>
      </c>
      <c r="G1720" s="17">
        <f t="shared" si="300"/>
        <v>0.14999999999999858</v>
      </c>
      <c r="S1720">
        <f t="shared" si="290"/>
        <v>0</v>
      </c>
      <c r="T1720">
        <f t="shared" si="291"/>
        <v>126.9</v>
      </c>
      <c r="U1720">
        <f t="shared" si="292"/>
        <v>35.25</v>
      </c>
      <c r="W1720">
        <f t="shared" si="293"/>
        <v>41.249999999999609</v>
      </c>
      <c r="X1720">
        <f t="shared" si="294"/>
        <v>135.9666</v>
      </c>
      <c r="Y1720">
        <f t="shared" si="295"/>
        <v>672.32214227491886</v>
      </c>
      <c r="Z1720">
        <f>Table1[[#This Row],[Accel (N)]]+Table1[[#This Row],[RR (N)]]+Table1[[#This Row],[Aero Drag (N)]]</f>
        <v>849.53874227491849</v>
      </c>
      <c r="AA1720">
        <f>Table1[[#This Row],[Total (N)]]*((E1720/3.6)/1000)</f>
        <v>29.946240665190874</v>
      </c>
      <c r="AB1720">
        <f>Table1[[#This Row],[Power (kW)]]*1000</f>
        <v>29946.240665190875</v>
      </c>
      <c r="AC1720">
        <f>(Table1[[#This Row],[Power (kW)]]*1000)*D1720</f>
        <v>7037366.5563198561</v>
      </c>
      <c r="AD1720" s="25">
        <f t="shared" si="296"/>
        <v>0</v>
      </c>
      <c r="AE1720" s="25">
        <f t="shared" si="297"/>
        <v>29946.240665190875</v>
      </c>
      <c r="AF1720" s="25">
        <f>SUM($AD$8:AD1720)</f>
        <v>1423919.8638928707</v>
      </c>
      <c r="AG1720" s="25">
        <f>SUM($AE$8:AE1720)</f>
        <v>10532515.234644191</v>
      </c>
      <c r="AH1720" s="25"/>
      <c r="AI1720" s="40">
        <f>SUM($AD$1486:AD1720)</f>
        <v>22381.436039871602</v>
      </c>
      <c r="AJ1720" s="40">
        <f>SUM($AE$1486:AE1720)</f>
        <v>4717137.8050985243</v>
      </c>
      <c r="AK1720" s="40">
        <f t="shared" si="298"/>
        <v>15667.00522791012</v>
      </c>
    </row>
    <row r="1721" spans="2:37" x14ac:dyDescent="0.3">
      <c r="B1721" s="7" t="s">
        <v>54</v>
      </c>
      <c r="C1721" s="7">
        <v>1713</v>
      </c>
      <c r="D1721" s="7">
        <v>236</v>
      </c>
      <c r="E1721" s="13">
        <v>127.1</v>
      </c>
      <c r="F1721" s="17">
        <f t="shared" si="299"/>
        <v>6.9444444444444448E-2</v>
      </c>
      <c r="G1721" s="17">
        <f t="shared" si="300"/>
        <v>0.25</v>
      </c>
      <c r="S1721">
        <f t="shared" si="290"/>
        <v>0</v>
      </c>
      <c r="T1721">
        <f t="shared" si="291"/>
        <v>127.1</v>
      </c>
      <c r="U1721">
        <f t="shared" si="292"/>
        <v>35.30555555555555</v>
      </c>
      <c r="W1721">
        <f t="shared" si="293"/>
        <v>68.75</v>
      </c>
      <c r="X1721">
        <f t="shared" si="294"/>
        <v>135.9666</v>
      </c>
      <c r="Y1721">
        <f t="shared" si="295"/>
        <v>674.44303099661306</v>
      </c>
      <c r="Z1721">
        <f>Table1[[#This Row],[Accel (N)]]+Table1[[#This Row],[RR (N)]]+Table1[[#This Row],[Aero Drag (N)]]</f>
        <v>879.15963099661303</v>
      </c>
      <c r="AA1721">
        <f>Table1[[#This Row],[Total (N)]]*((E1721/3.6)/1000)</f>
        <v>31.039219194352636</v>
      </c>
      <c r="AB1721">
        <f>Table1[[#This Row],[Power (kW)]]*1000</f>
        <v>31039.219194352638</v>
      </c>
      <c r="AC1721">
        <f>(Table1[[#This Row],[Power (kW)]]*1000)*D1721</f>
        <v>7325255.7298672227</v>
      </c>
      <c r="AD1721" s="25">
        <f t="shared" si="296"/>
        <v>0</v>
      </c>
      <c r="AE1721" s="25">
        <f t="shared" si="297"/>
        <v>31039.219194352638</v>
      </c>
      <c r="AF1721" s="25">
        <f>SUM($AD$8:AD1721)</f>
        <v>1423919.8638928707</v>
      </c>
      <c r="AG1721" s="25">
        <f>SUM($AE$8:AE1721)</f>
        <v>10563554.453838544</v>
      </c>
      <c r="AH1721" s="25"/>
      <c r="AI1721" s="40">
        <f>SUM($AD$1486:AD1721)</f>
        <v>22381.436039871602</v>
      </c>
      <c r="AJ1721" s="40">
        <f>SUM($AE$1486:AE1721)</f>
        <v>4748177.0242928769</v>
      </c>
      <c r="AK1721" s="40">
        <f t="shared" si="298"/>
        <v>15667.00522791012</v>
      </c>
    </row>
    <row r="1722" spans="2:37" x14ac:dyDescent="0.3">
      <c r="B1722" s="7" t="s">
        <v>54</v>
      </c>
      <c r="C1722" s="7">
        <v>1714</v>
      </c>
      <c r="D1722" s="7">
        <v>237</v>
      </c>
      <c r="E1722" s="13">
        <v>127.4</v>
      </c>
      <c r="F1722" s="17">
        <f t="shared" si="299"/>
        <v>8.3333333333334522E-2</v>
      </c>
      <c r="G1722" s="17">
        <f t="shared" si="300"/>
        <v>0.30000000000000426</v>
      </c>
      <c r="S1722">
        <f t="shared" si="290"/>
        <v>0</v>
      </c>
      <c r="T1722">
        <f t="shared" si="291"/>
        <v>127.4</v>
      </c>
      <c r="U1722">
        <f t="shared" si="292"/>
        <v>35.388888888888893</v>
      </c>
      <c r="W1722">
        <f t="shared" si="293"/>
        <v>82.50000000000118</v>
      </c>
      <c r="X1722">
        <f t="shared" si="294"/>
        <v>135.9666</v>
      </c>
      <c r="Y1722">
        <f t="shared" si="295"/>
        <v>677.63062654585303</v>
      </c>
      <c r="Z1722">
        <f>Table1[[#This Row],[Accel (N)]]+Table1[[#This Row],[RR (N)]]+Table1[[#This Row],[Aero Drag (N)]]</f>
        <v>896.09722654585426</v>
      </c>
      <c r="AA1722">
        <f>Table1[[#This Row],[Total (N)]]*((E1722/3.6)/1000)</f>
        <v>31.711885183872734</v>
      </c>
      <c r="AB1722">
        <f>Table1[[#This Row],[Power (kW)]]*1000</f>
        <v>31711.885183872735</v>
      </c>
      <c r="AC1722">
        <f>(Table1[[#This Row],[Power (kW)]]*1000)*D1722</f>
        <v>7515716.7885778379</v>
      </c>
      <c r="AD1722" s="25">
        <f t="shared" si="296"/>
        <v>0</v>
      </c>
      <c r="AE1722" s="25">
        <f t="shared" si="297"/>
        <v>31711.885183872735</v>
      </c>
      <c r="AF1722" s="25">
        <f>SUM($AD$8:AD1722)</f>
        <v>1423919.8638928707</v>
      </c>
      <c r="AG1722" s="25">
        <f>SUM($AE$8:AE1722)</f>
        <v>10595266.339022417</v>
      </c>
      <c r="AH1722" s="25"/>
      <c r="AI1722" s="40">
        <f>SUM($AD$1486:AD1722)</f>
        <v>22381.436039871602</v>
      </c>
      <c r="AJ1722" s="40">
        <f>SUM($AE$1486:AE1722)</f>
        <v>4779888.9094767496</v>
      </c>
      <c r="AK1722" s="40">
        <f t="shared" si="298"/>
        <v>15667.00522791012</v>
      </c>
    </row>
    <row r="1723" spans="2:37" x14ac:dyDescent="0.3">
      <c r="B1723" s="7" t="s">
        <v>54</v>
      </c>
      <c r="C1723" s="7">
        <v>1715</v>
      </c>
      <c r="D1723" s="7">
        <v>238</v>
      </c>
      <c r="E1723" s="13">
        <v>127.7</v>
      </c>
      <c r="F1723" s="17">
        <f t="shared" si="299"/>
        <v>9.7222222222220642E-2</v>
      </c>
      <c r="G1723" s="17">
        <f t="shared" si="300"/>
        <v>0.34999999999999432</v>
      </c>
      <c r="S1723">
        <f t="shared" si="290"/>
        <v>0</v>
      </c>
      <c r="T1723">
        <f t="shared" si="291"/>
        <v>127.7</v>
      </c>
      <c r="U1723">
        <f t="shared" si="292"/>
        <v>35.472222222222221</v>
      </c>
      <c r="W1723">
        <f t="shared" si="293"/>
        <v>96.249999999998437</v>
      </c>
      <c r="X1723">
        <f t="shared" si="294"/>
        <v>135.9666</v>
      </c>
      <c r="Y1723">
        <f t="shared" si="295"/>
        <v>680.82573705512993</v>
      </c>
      <c r="Z1723">
        <f>Table1[[#This Row],[Accel (N)]]+Table1[[#This Row],[RR (N)]]+Table1[[#This Row],[Aero Drag (N)]]</f>
        <v>913.04233705512843</v>
      </c>
      <c r="AA1723">
        <f>Table1[[#This Row],[Total (N)]]*((E1723/3.6)/1000)</f>
        <v>32.387640678316643</v>
      </c>
      <c r="AB1723">
        <f>Table1[[#This Row],[Power (kW)]]*1000</f>
        <v>32387.640678316642</v>
      </c>
      <c r="AC1723">
        <f>(Table1[[#This Row],[Power (kW)]]*1000)*D1723</f>
        <v>7708258.4814393604</v>
      </c>
      <c r="AD1723" s="25">
        <f t="shared" si="296"/>
        <v>0</v>
      </c>
      <c r="AE1723" s="25">
        <f t="shared" si="297"/>
        <v>32387.640678316642</v>
      </c>
      <c r="AF1723" s="25">
        <f>SUM($AD$8:AD1723)</f>
        <v>1423919.8638928707</v>
      </c>
      <c r="AG1723" s="25">
        <f>SUM($AE$8:AE1723)</f>
        <v>10627653.979700733</v>
      </c>
      <c r="AH1723" s="25"/>
      <c r="AI1723" s="40">
        <f>SUM($AD$1486:AD1723)</f>
        <v>22381.436039871602</v>
      </c>
      <c r="AJ1723" s="40">
        <f>SUM($AE$1486:AE1723)</f>
        <v>4812276.550155066</v>
      </c>
      <c r="AK1723" s="40">
        <f t="shared" si="298"/>
        <v>15667.00522791012</v>
      </c>
    </row>
    <row r="1724" spans="2:37" x14ac:dyDescent="0.3">
      <c r="B1724" s="7" t="s">
        <v>54</v>
      </c>
      <c r="C1724" s="7">
        <v>1716</v>
      </c>
      <c r="D1724" s="7">
        <v>239</v>
      </c>
      <c r="E1724" s="13">
        <v>128.1</v>
      </c>
      <c r="F1724" s="17">
        <f t="shared" si="299"/>
        <v>0.11111111111111072</v>
      </c>
      <c r="G1724" s="17">
        <f t="shared" si="300"/>
        <v>0.39999999999999858</v>
      </c>
      <c r="S1724">
        <f t="shared" si="290"/>
        <v>0</v>
      </c>
      <c r="T1724">
        <f t="shared" si="291"/>
        <v>128.1</v>
      </c>
      <c r="U1724">
        <f t="shared" si="292"/>
        <v>35.583333333333329</v>
      </c>
      <c r="W1724">
        <f t="shared" si="293"/>
        <v>109.9999999999996</v>
      </c>
      <c r="X1724">
        <f t="shared" si="294"/>
        <v>135.9666</v>
      </c>
      <c r="Y1724">
        <f t="shared" si="295"/>
        <v>685.09757433866866</v>
      </c>
      <c r="Z1724">
        <f>Table1[[#This Row],[Accel (N)]]+Table1[[#This Row],[RR (N)]]+Table1[[#This Row],[Aero Drag (N)]]</f>
        <v>931.06417433866829</v>
      </c>
      <c r="AA1724">
        <f>Table1[[#This Row],[Total (N)]]*((E1724/3.6)/1000)</f>
        <v>33.130366870217607</v>
      </c>
      <c r="AB1724">
        <f>Table1[[#This Row],[Power (kW)]]*1000</f>
        <v>33130.366870217607</v>
      </c>
      <c r="AC1724">
        <f>(Table1[[#This Row],[Power (kW)]]*1000)*D1724</f>
        <v>7918157.6819820078</v>
      </c>
      <c r="AD1724" s="25">
        <f t="shared" si="296"/>
        <v>0</v>
      </c>
      <c r="AE1724" s="25">
        <f t="shared" si="297"/>
        <v>33130.366870217607</v>
      </c>
      <c r="AF1724" s="25">
        <f>SUM($AD$8:AD1724)</f>
        <v>1423919.8638928707</v>
      </c>
      <c r="AG1724" s="25">
        <f>SUM($AE$8:AE1724)</f>
        <v>10660784.34657095</v>
      </c>
      <c r="AH1724" s="25"/>
      <c r="AI1724" s="40">
        <f>SUM($AD$1486:AD1724)</f>
        <v>22381.436039871602</v>
      </c>
      <c r="AJ1724" s="40">
        <f>SUM($AE$1486:AE1724)</f>
        <v>4845406.9170252839</v>
      </c>
      <c r="AK1724" s="40">
        <f t="shared" si="298"/>
        <v>15667.00522791012</v>
      </c>
    </row>
    <row r="1725" spans="2:37" x14ac:dyDescent="0.3">
      <c r="B1725" s="7" t="s">
        <v>54</v>
      </c>
      <c r="C1725" s="7">
        <v>1717</v>
      </c>
      <c r="D1725" s="7">
        <v>240</v>
      </c>
      <c r="E1725" s="13">
        <v>128.5</v>
      </c>
      <c r="F1725" s="17">
        <f t="shared" si="299"/>
        <v>0.12500000000000078</v>
      </c>
      <c r="G1725" s="17">
        <f t="shared" si="300"/>
        <v>0.45000000000000284</v>
      </c>
      <c r="S1725">
        <f t="shared" si="290"/>
        <v>0</v>
      </c>
      <c r="T1725">
        <f t="shared" si="291"/>
        <v>128.5</v>
      </c>
      <c r="U1725">
        <f t="shared" si="292"/>
        <v>35.694444444444443</v>
      </c>
      <c r="W1725">
        <f t="shared" si="293"/>
        <v>123.75000000000077</v>
      </c>
      <c r="X1725">
        <f t="shared" si="294"/>
        <v>135.9666</v>
      </c>
      <c r="Y1725">
        <f t="shared" si="295"/>
        <v>689.38277155116327</v>
      </c>
      <c r="Z1725">
        <f>Table1[[#This Row],[Accel (N)]]+Table1[[#This Row],[RR (N)]]+Table1[[#This Row],[Aero Drag (N)]]</f>
        <v>949.09937155116404</v>
      </c>
      <c r="AA1725">
        <f>Table1[[#This Row],[Total (N)]]*((E1725/3.6)/1000)</f>
        <v>33.877574790090165</v>
      </c>
      <c r="AB1725">
        <f>Table1[[#This Row],[Power (kW)]]*1000</f>
        <v>33877.574790090162</v>
      </c>
      <c r="AC1725">
        <f>(Table1[[#This Row],[Power (kW)]]*1000)*D1725</f>
        <v>8130617.9496216392</v>
      </c>
      <c r="AD1725" s="25">
        <f t="shared" si="296"/>
        <v>0</v>
      </c>
      <c r="AE1725" s="25">
        <f t="shared" si="297"/>
        <v>33877.574790090162</v>
      </c>
      <c r="AF1725" s="25">
        <f>SUM($AD$8:AD1725)</f>
        <v>1423919.8638928707</v>
      </c>
      <c r="AG1725" s="25">
        <f>SUM($AE$8:AE1725)</f>
        <v>10694661.92136104</v>
      </c>
      <c r="AH1725" s="25"/>
      <c r="AI1725" s="40">
        <f>SUM($AD$1486:AD1725)</f>
        <v>22381.436039871602</v>
      </c>
      <c r="AJ1725" s="40">
        <f>SUM($AE$1486:AE1725)</f>
        <v>4879284.4918153742</v>
      </c>
      <c r="AK1725" s="40">
        <f t="shared" si="298"/>
        <v>15667.00522791012</v>
      </c>
    </row>
    <row r="1726" spans="2:37" x14ac:dyDescent="0.3">
      <c r="B1726" s="7" t="s">
        <v>54</v>
      </c>
      <c r="C1726" s="7">
        <v>1718</v>
      </c>
      <c r="D1726" s="7">
        <v>241</v>
      </c>
      <c r="E1726" s="13">
        <v>129</v>
      </c>
      <c r="F1726" s="17">
        <f t="shared" si="299"/>
        <v>0.1388888888888889</v>
      </c>
      <c r="G1726" s="17">
        <f t="shared" si="300"/>
        <v>0.5</v>
      </c>
      <c r="S1726">
        <f t="shared" si="290"/>
        <v>0</v>
      </c>
      <c r="T1726">
        <f t="shared" si="291"/>
        <v>129</v>
      </c>
      <c r="U1726">
        <f t="shared" si="292"/>
        <v>35.833333333333336</v>
      </c>
      <c r="W1726">
        <f t="shared" si="293"/>
        <v>137.5</v>
      </c>
      <c r="X1726">
        <f t="shared" si="294"/>
        <v>135.9666</v>
      </c>
      <c r="Y1726">
        <f t="shared" si="295"/>
        <v>694.75805546687525</v>
      </c>
      <c r="Z1726">
        <f>Table1[[#This Row],[Accel (N)]]+Table1[[#This Row],[RR (N)]]+Table1[[#This Row],[Aero Drag (N)]]</f>
        <v>968.22465546687522</v>
      </c>
      <c r="AA1726">
        <f>Table1[[#This Row],[Total (N)]]*((E1726/3.6)/1000)</f>
        <v>34.69471682089636</v>
      </c>
      <c r="AB1726">
        <f>Table1[[#This Row],[Power (kW)]]*1000</f>
        <v>34694.716820896363</v>
      </c>
      <c r="AC1726">
        <f>(Table1[[#This Row],[Power (kW)]]*1000)*D1726</f>
        <v>8361426.7538360236</v>
      </c>
      <c r="AD1726" s="25">
        <f t="shared" si="296"/>
        <v>0</v>
      </c>
      <c r="AE1726" s="25">
        <f t="shared" si="297"/>
        <v>34694.716820896363</v>
      </c>
      <c r="AF1726" s="25">
        <f>SUM($AD$8:AD1726)</f>
        <v>1423919.8638928707</v>
      </c>
      <c r="AG1726" s="25">
        <f>SUM($AE$8:AE1726)</f>
        <v>10729356.638181936</v>
      </c>
      <c r="AH1726" s="25"/>
      <c r="AI1726" s="40">
        <f>SUM($AD$1486:AD1726)</f>
        <v>22381.436039871602</v>
      </c>
      <c r="AJ1726" s="40">
        <f>SUM($AE$1486:AE1726)</f>
        <v>4913979.2086362708</v>
      </c>
      <c r="AK1726" s="40">
        <f t="shared" si="298"/>
        <v>15667.00522791012</v>
      </c>
    </row>
    <row r="1727" spans="2:37" x14ac:dyDescent="0.3">
      <c r="B1727" s="7" t="s">
        <v>54</v>
      </c>
      <c r="C1727" s="7">
        <v>1719</v>
      </c>
      <c r="D1727" s="7">
        <v>242</v>
      </c>
      <c r="E1727" s="13">
        <v>129.5</v>
      </c>
      <c r="F1727" s="17">
        <f t="shared" si="299"/>
        <v>0.15277777777777699</v>
      </c>
      <c r="G1727" s="17">
        <f t="shared" si="300"/>
        <v>0.54999999999999716</v>
      </c>
      <c r="S1727">
        <f t="shared" si="290"/>
        <v>0</v>
      </c>
      <c r="T1727">
        <f t="shared" si="291"/>
        <v>129.5</v>
      </c>
      <c r="U1727">
        <f t="shared" si="292"/>
        <v>35.972222222222221</v>
      </c>
      <c r="W1727">
        <f t="shared" si="293"/>
        <v>151.2499999999992</v>
      </c>
      <c r="X1727">
        <f t="shared" si="294"/>
        <v>135.9666</v>
      </c>
      <c r="Y1727">
        <f t="shared" si="295"/>
        <v>700.15421427157992</v>
      </c>
      <c r="Z1727">
        <f>Table1[[#This Row],[Accel (N)]]+Table1[[#This Row],[RR (N)]]+Table1[[#This Row],[Aero Drag (N)]]</f>
        <v>987.37081427157909</v>
      </c>
      <c r="AA1727">
        <f>Table1[[#This Row],[Total (N)]]*((E1727/3.6)/1000)</f>
        <v>35.517922346713753</v>
      </c>
      <c r="AB1727">
        <f>Table1[[#This Row],[Power (kW)]]*1000</f>
        <v>35517.922346713756</v>
      </c>
      <c r="AC1727">
        <f>(Table1[[#This Row],[Power (kW)]]*1000)*D1727</f>
        <v>8595337.2079047281</v>
      </c>
      <c r="AD1727" s="25">
        <f t="shared" si="296"/>
        <v>0</v>
      </c>
      <c r="AE1727" s="25">
        <f t="shared" si="297"/>
        <v>35517.922346713756</v>
      </c>
      <c r="AF1727" s="25">
        <f>SUM($AD$8:AD1727)</f>
        <v>1423919.8638928707</v>
      </c>
      <c r="AG1727" s="25">
        <f>SUM($AE$8:AE1727)</f>
        <v>10764874.560528649</v>
      </c>
      <c r="AH1727" s="25"/>
      <c r="AI1727" s="40">
        <f>SUM($AD$1486:AD1727)</f>
        <v>22381.436039871602</v>
      </c>
      <c r="AJ1727" s="40">
        <f>SUM($AE$1486:AE1727)</f>
        <v>4949497.1309829848</v>
      </c>
      <c r="AK1727" s="40">
        <f t="shared" si="298"/>
        <v>15667.00522791012</v>
      </c>
    </row>
    <row r="1728" spans="2:37" x14ac:dyDescent="0.3">
      <c r="B1728" s="7" t="s">
        <v>54</v>
      </c>
      <c r="C1728" s="7">
        <v>1720</v>
      </c>
      <c r="D1728" s="7">
        <v>243</v>
      </c>
      <c r="E1728" s="13">
        <v>130.1</v>
      </c>
      <c r="F1728" s="17">
        <f t="shared" si="299"/>
        <v>0.15277777777777699</v>
      </c>
      <c r="G1728" s="17">
        <f t="shared" si="300"/>
        <v>0.54999999999999716</v>
      </c>
      <c r="S1728">
        <f t="shared" si="290"/>
        <v>0</v>
      </c>
      <c r="T1728">
        <f t="shared" si="291"/>
        <v>130.1</v>
      </c>
      <c r="U1728">
        <f t="shared" si="292"/>
        <v>36.138888888888886</v>
      </c>
      <c r="W1728">
        <f t="shared" si="293"/>
        <v>151.2499999999992</v>
      </c>
      <c r="X1728">
        <f t="shared" si="294"/>
        <v>135.9666</v>
      </c>
      <c r="Y1728">
        <f t="shared" si="295"/>
        <v>706.65715969069652</v>
      </c>
      <c r="Z1728">
        <f>Table1[[#This Row],[Accel (N)]]+Table1[[#This Row],[RR (N)]]+Table1[[#This Row],[Aero Drag (N)]]</f>
        <v>993.87375969069569</v>
      </c>
      <c r="AA1728">
        <f>Table1[[#This Row],[Total (N)]]*((E1728/3.6)/1000)</f>
        <v>35.917493371044309</v>
      </c>
      <c r="AB1728">
        <f>Table1[[#This Row],[Power (kW)]]*1000</f>
        <v>35917.493371044307</v>
      </c>
      <c r="AC1728">
        <f>(Table1[[#This Row],[Power (kW)]]*1000)*D1728</f>
        <v>8727950.8891637661</v>
      </c>
      <c r="AD1728" s="25">
        <f t="shared" si="296"/>
        <v>0</v>
      </c>
      <c r="AE1728" s="25">
        <f t="shared" si="297"/>
        <v>35917.493371044307</v>
      </c>
      <c r="AF1728" s="25">
        <f>SUM($AD$8:AD1728)</f>
        <v>1423919.8638928707</v>
      </c>
      <c r="AG1728" s="25">
        <f>SUM($AE$8:AE1728)</f>
        <v>10800792.053899694</v>
      </c>
      <c r="AH1728" s="25"/>
      <c r="AI1728" s="40">
        <f>SUM($AD$1486:AD1728)</f>
        <v>22381.436039871602</v>
      </c>
      <c r="AJ1728" s="40">
        <f>SUM($AE$1486:AE1728)</f>
        <v>4985414.6243540291</v>
      </c>
      <c r="AK1728" s="40">
        <f t="shared" si="298"/>
        <v>15667.00522791012</v>
      </c>
    </row>
    <row r="1729" spans="2:37" x14ac:dyDescent="0.3">
      <c r="B1729" s="7" t="s">
        <v>54</v>
      </c>
      <c r="C1729" s="7">
        <v>1721</v>
      </c>
      <c r="D1729" s="7">
        <v>244</v>
      </c>
      <c r="E1729" s="13">
        <v>130.6</v>
      </c>
      <c r="F1729" s="17">
        <f t="shared" si="299"/>
        <v>0.12500000000000078</v>
      </c>
      <c r="G1729" s="17">
        <f t="shared" si="300"/>
        <v>0.45000000000000284</v>
      </c>
      <c r="S1729">
        <f t="shared" si="290"/>
        <v>0</v>
      </c>
      <c r="T1729">
        <f t="shared" si="291"/>
        <v>130.6</v>
      </c>
      <c r="U1729">
        <f t="shared" si="292"/>
        <v>36.277777777777779</v>
      </c>
      <c r="W1729">
        <f t="shared" si="293"/>
        <v>123.75000000000077</v>
      </c>
      <c r="X1729">
        <f t="shared" si="294"/>
        <v>135.9666</v>
      </c>
      <c r="Y1729">
        <f t="shared" si="295"/>
        <v>712.09924325118629</v>
      </c>
      <c r="Z1729">
        <f>Table1[[#This Row],[Accel (N)]]+Table1[[#This Row],[RR (N)]]+Table1[[#This Row],[Aero Drag (N)]]</f>
        <v>971.81584325118706</v>
      </c>
      <c r="AA1729">
        <f>Table1[[#This Row],[Total (N)]]*((E1729/3.6)/1000)</f>
        <v>35.255319202390282</v>
      </c>
      <c r="AB1729">
        <f>Table1[[#This Row],[Power (kW)]]*1000</f>
        <v>35255.319202390281</v>
      </c>
      <c r="AC1729">
        <f>(Table1[[#This Row],[Power (kW)]]*1000)*D1729</f>
        <v>8602297.8853832278</v>
      </c>
      <c r="AD1729" s="25">
        <f t="shared" si="296"/>
        <v>0</v>
      </c>
      <c r="AE1729" s="25">
        <f t="shared" si="297"/>
        <v>35255.319202390281</v>
      </c>
      <c r="AF1729" s="25">
        <f>SUM($AD$8:AD1729)</f>
        <v>1423919.8638928707</v>
      </c>
      <c r="AG1729" s="25">
        <f>SUM($AE$8:AE1729)</f>
        <v>10836047.373102084</v>
      </c>
      <c r="AH1729" s="25"/>
      <c r="AI1729" s="40">
        <f>SUM($AD$1486:AD1729)</f>
        <v>22381.436039871602</v>
      </c>
      <c r="AJ1729" s="40">
        <f>SUM($AE$1486:AE1729)</f>
        <v>5020669.9435564196</v>
      </c>
      <c r="AK1729" s="40">
        <f t="shared" si="298"/>
        <v>15667.00522791012</v>
      </c>
    </row>
    <row r="1730" spans="2:37" x14ac:dyDescent="0.3">
      <c r="B1730" s="7" t="s">
        <v>54</v>
      </c>
      <c r="C1730" s="7">
        <v>1722</v>
      </c>
      <c r="D1730" s="7">
        <v>245</v>
      </c>
      <c r="E1730" s="13">
        <v>131</v>
      </c>
      <c r="F1730" s="17">
        <f t="shared" si="299"/>
        <v>8.3333333333332538E-2</v>
      </c>
      <c r="G1730" s="17">
        <f t="shared" si="300"/>
        <v>0.29999999999999716</v>
      </c>
      <c r="S1730">
        <f t="shared" si="290"/>
        <v>0</v>
      </c>
      <c r="T1730">
        <f t="shared" si="291"/>
        <v>131</v>
      </c>
      <c r="U1730">
        <f t="shared" si="292"/>
        <v>36.388888888888886</v>
      </c>
      <c r="W1730">
        <f t="shared" si="293"/>
        <v>82.499999999999218</v>
      </c>
      <c r="X1730">
        <f t="shared" si="294"/>
        <v>135.9666</v>
      </c>
      <c r="Y1730">
        <f t="shared" si="295"/>
        <v>716.4679400196527</v>
      </c>
      <c r="Z1730">
        <f>Table1[[#This Row],[Accel (N)]]+Table1[[#This Row],[RR (N)]]+Table1[[#This Row],[Aero Drag (N)]]</f>
        <v>934.93454001965188</v>
      </c>
      <c r="AA1730">
        <f>Table1[[#This Row],[Total (N)]]*((E1730/3.6)/1000)</f>
        <v>34.021229095159555</v>
      </c>
      <c r="AB1730">
        <f>Table1[[#This Row],[Power (kW)]]*1000</f>
        <v>34021.229095159557</v>
      </c>
      <c r="AC1730">
        <f>(Table1[[#This Row],[Power (kW)]]*1000)*D1730</f>
        <v>8335201.1283140918</v>
      </c>
      <c r="AD1730" s="25">
        <f t="shared" si="296"/>
        <v>0</v>
      </c>
      <c r="AE1730" s="25">
        <f t="shared" si="297"/>
        <v>34021.229095159557</v>
      </c>
      <c r="AF1730" s="25">
        <f>SUM($AD$8:AD1730)</f>
        <v>1423919.8638928707</v>
      </c>
      <c r="AG1730" s="25">
        <f>SUM($AE$8:AE1730)</f>
        <v>10870068.602197243</v>
      </c>
      <c r="AH1730" s="25"/>
      <c r="AI1730" s="40">
        <f>SUM($AD$1486:AD1730)</f>
        <v>22381.436039871602</v>
      </c>
      <c r="AJ1730" s="40">
        <f>SUM($AE$1486:AE1730)</f>
        <v>5054691.1726515787</v>
      </c>
      <c r="AK1730" s="40">
        <f t="shared" si="298"/>
        <v>15667.00522791012</v>
      </c>
    </row>
    <row r="1731" spans="2:37" x14ac:dyDescent="0.3">
      <c r="B1731" s="7" t="s">
        <v>54</v>
      </c>
      <c r="C1731" s="7">
        <v>1723</v>
      </c>
      <c r="D1731" s="7">
        <v>246</v>
      </c>
      <c r="E1731" s="13">
        <v>131.19999999999999</v>
      </c>
      <c r="F1731" s="17">
        <f t="shared" si="299"/>
        <v>4.1666666666668246E-2</v>
      </c>
      <c r="G1731" s="17">
        <f t="shared" si="300"/>
        <v>0.15000000000000568</v>
      </c>
      <c r="S1731">
        <f t="shared" si="290"/>
        <v>0</v>
      </c>
      <c r="T1731">
        <f t="shared" si="291"/>
        <v>131.19999999999999</v>
      </c>
      <c r="U1731">
        <f t="shared" si="292"/>
        <v>36.444444444444443</v>
      </c>
      <c r="W1731">
        <f t="shared" si="293"/>
        <v>41.250000000001563</v>
      </c>
      <c r="X1731">
        <f t="shared" si="294"/>
        <v>135.9666</v>
      </c>
      <c r="Y1731">
        <f t="shared" si="295"/>
        <v>718.6572983772445</v>
      </c>
      <c r="Z1731">
        <f>Table1[[#This Row],[Accel (N)]]+Table1[[#This Row],[RR (N)]]+Table1[[#This Row],[Aero Drag (N)]]</f>
        <v>895.87389837724606</v>
      </c>
      <c r="AA1731">
        <f>Table1[[#This Row],[Total (N)]]*((E1731/3.6)/1000)</f>
        <v>32.649626518637412</v>
      </c>
      <c r="AB1731">
        <f>Table1[[#This Row],[Power (kW)]]*1000</f>
        <v>32649.626518637411</v>
      </c>
      <c r="AC1731">
        <f>(Table1[[#This Row],[Power (kW)]]*1000)*D1731</f>
        <v>8031808.1235848032</v>
      </c>
      <c r="AD1731" s="25">
        <f t="shared" si="296"/>
        <v>0</v>
      </c>
      <c r="AE1731" s="25">
        <f t="shared" si="297"/>
        <v>32649.626518637411</v>
      </c>
      <c r="AF1731" s="25">
        <f>SUM($AD$8:AD1731)</f>
        <v>1423919.8638928707</v>
      </c>
      <c r="AG1731" s="25">
        <f>SUM($AE$8:AE1731)</f>
        <v>10902718.22871588</v>
      </c>
      <c r="AH1731" s="25"/>
      <c r="AI1731" s="40">
        <f>SUM($AD$1486:AD1731)</f>
        <v>22381.436039871602</v>
      </c>
      <c r="AJ1731" s="40">
        <f>SUM($AE$1486:AE1731)</f>
        <v>5087340.7991702165</v>
      </c>
      <c r="AK1731" s="40">
        <f t="shared" si="298"/>
        <v>15667.00522791012</v>
      </c>
    </row>
    <row r="1732" spans="2:37" x14ac:dyDescent="0.3">
      <c r="B1732" s="7" t="s">
        <v>54</v>
      </c>
      <c r="C1732" s="7">
        <v>1724</v>
      </c>
      <c r="D1732" s="7">
        <v>247</v>
      </c>
      <c r="E1732" s="13">
        <v>131.30000000000001</v>
      </c>
      <c r="F1732" s="17">
        <f t="shared" si="299"/>
        <v>0</v>
      </c>
      <c r="G1732" s="17">
        <f t="shared" si="300"/>
        <v>0</v>
      </c>
      <c r="S1732">
        <f t="shared" si="290"/>
        <v>0</v>
      </c>
      <c r="T1732">
        <f t="shared" si="291"/>
        <v>131.30000000000001</v>
      </c>
      <c r="U1732">
        <f t="shared" si="292"/>
        <v>36.472222222222221</v>
      </c>
      <c r="W1732">
        <f t="shared" si="293"/>
        <v>0</v>
      </c>
      <c r="X1732">
        <f t="shared" si="294"/>
        <v>135.9666</v>
      </c>
      <c r="Y1732">
        <f t="shared" si="295"/>
        <v>719.75323004938002</v>
      </c>
      <c r="Z1732">
        <f>Table1[[#This Row],[Accel (N)]]+Table1[[#This Row],[RR (N)]]+Table1[[#This Row],[Aero Drag (N)]]</f>
        <v>855.71983004937999</v>
      </c>
      <c r="AA1732">
        <f>Table1[[#This Row],[Total (N)]]*((E1732/3.6)/1000)</f>
        <v>31.210003801523218</v>
      </c>
      <c r="AB1732">
        <f>Table1[[#This Row],[Power (kW)]]*1000</f>
        <v>31210.003801523217</v>
      </c>
      <c r="AC1732">
        <f>(Table1[[#This Row],[Power (kW)]]*1000)*D1732</f>
        <v>7708870.9389762348</v>
      </c>
      <c r="AD1732" s="25">
        <f t="shared" si="296"/>
        <v>0</v>
      </c>
      <c r="AE1732" s="25">
        <f t="shared" si="297"/>
        <v>31210.003801523217</v>
      </c>
      <c r="AF1732" s="25">
        <f>SUM($AD$8:AD1732)</f>
        <v>1423919.8638928707</v>
      </c>
      <c r="AG1732" s="25">
        <f>SUM($AE$8:AE1732)</f>
        <v>10933928.232517403</v>
      </c>
      <c r="AH1732" s="25"/>
      <c r="AI1732" s="40">
        <f>SUM($AD$1486:AD1732)</f>
        <v>22381.436039871602</v>
      </c>
      <c r="AJ1732" s="40">
        <f>SUM($AE$1486:AE1732)</f>
        <v>5118550.8029717393</v>
      </c>
      <c r="AK1732" s="40">
        <f t="shared" si="298"/>
        <v>15667.00522791012</v>
      </c>
    </row>
    <row r="1733" spans="2:37" x14ac:dyDescent="0.3">
      <c r="B1733" s="7" t="s">
        <v>54</v>
      </c>
      <c r="C1733" s="7">
        <v>1725</v>
      </c>
      <c r="D1733" s="7">
        <v>248</v>
      </c>
      <c r="E1733" s="13">
        <v>131.19999999999999</v>
      </c>
      <c r="F1733" s="17">
        <f t="shared" si="299"/>
        <v>-8.3333333333336493E-2</v>
      </c>
      <c r="G1733" s="17">
        <f t="shared" si="300"/>
        <v>-0.30000000000001137</v>
      </c>
      <c r="S1733">
        <f t="shared" si="290"/>
        <v>0</v>
      </c>
      <c r="T1733">
        <f t="shared" si="291"/>
        <v>131.19999999999999</v>
      </c>
      <c r="U1733">
        <f t="shared" si="292"/>
        <v>36.444444444444443</v>
      </c>
      <c r="W1733">
        <f t="shared" si="293"/>
        <v>-82.500000000003126</v>
      </c>
      <c r="X1733">
        <f t="shared" si="294"/>
        <v>135.9666</v>
      </c>
      <c r="Y1733">
        <f t="shared" si="295"/>
        <v>718.6572983772445</v>
      </c>
      <c r="Z1733">
        <f>Table1[[#This Row],[Accel (N)]]+Table1[[#This Row],[RR (N)]]+Table1[[#This Row],[Aero Drag (N)]]</f>
        <v>772.1238983772414</v>
      </c>
      <c r="AA1733">
        <f>Table1[[#This Row],[Total (N)]]*((E1733/3.6)/1000)</f>
        <v>28.139626518637243</v>
      </c>
      <c r="AB1733">
        <f>Table1[[#This Row],[Power (kW)]]*1000</f>
        <v>28139.626518637244</v>
      </c>
      <c r="AC1733">
        <f>(Table1[[#This Row],[Power (kW)]]*1000)*D1733</f>
        <v>6978627.3766220361</v>
      </c>
      <c r="AD1733" s="25">
        <f t="shared" si="296"/>
        <v>0</v>
      </c>
      <c r="AE1733" s="25">
        <f t="shared" si="297"/>
        <v>28139.626518637244</v>
      </c>
      <c r="AF1733" s="25">
        <f>SUM($AD$8:AD1733)</f>
        <v>1423919.8638928707</v>
      </c>
      <c r="AG1733" s="25">
        <f>SUM($AE$8:AE1733)</f>
        <v>10962067.85903604</v>
      </c>
      <c r="AH1733" s="25"/>
      <c r="AI1733" s="40">
        <f>SUM($AD$1486:AD1733)</f>
        <v>22381.436039871602</v>
      </c>
      <c r="AJ1733" s="40">
        <f>SUM($AE$1486:AE1733)</f>
        <v>5146690.4294903763</v>
      </c>
      <c r="AK1733" s="40">
        <f t="shared" si="298"/>
        <v>15667.00522791012</v>
      </c>
    </row>
    <row r="1734" spans="2:37" x14ac:dyDescent="0.3">
      <c r="B1734" s="7" t="s">
        <v>54</v>
      </c>
      <c r="C1734" s="7">
        <v>1726</v>
      </c>
      <c r="D1734" s="7">
        <v>249</v>
      </c>
      <c r="E1734" s="13">
        <v>130.69999999999999</v>
      </c>
      <c r="F1734" s="17">
        <f t="shared" si="299"/>
        <v>-0.19444444444444128</v>
      </c>
      <c r="G1734" s="17">
        <f t="shared" si="300"/>
        <v>-0.69999999999998863</v>
      </c>
      <c r="S1734">
        <f t="shared" si="290"/>
        <v>0</v>
      </c>
      <c r="T1734">
        <f t="shared" si="291"/>
        <v>130.69999999999999</v>
      </c>
      <c r="U1734">
        <f t="shared" si="292"/>
        <v>36.30555555555555</v>
      </c>
      <c r="W1734">
        <f t="shared" si="293"/>
        <v>-192.49999999999687</v>
      </c>
      <c r="X1734">
        <f t="shared" si="294"/>
        <v>135.9666</v>
      </c>
      <c r="Y1734">
        <f t="shared" si="295"/>
        <v>713.1901649499631</v>
      </c>
      <c r="Z1734">
        <f>Table1[[#This Row],[Accel (N)]]+Table1[[#This Row],[RR (N)]]+Table1[[#This Row],[Aero Drag (N)]]</f>
        <v>656.65676494996626</v>
      </c>
      <c r="AA1734">
        <f>Table1[[#This Row],[Total (N)]]*((E1734/3.6)/1000)</f>
        <v>23.840288660822381</v>
      </c>
      <c r="AB1734">
        <f>Table1[[#This Row],[Power (kW)]]*1000</f>
        <v>23840.288660822382</v>
      </c>
      <c r="AC1734">
        <f>(Table1[[#This Row],[Power (kW)]]*1000)*D1734</f>
        <v>5936231.8765447726</v>
      </c>
      <c r="AD1734" s="25">
        <f t="shared" si="296"/>
        <v>0</v>
      </c>
      <c r="AE1734" s="25">
        <f t="shared" si="297"/>
        <v>23840.288660822382</v>
      </c>
      <c r="AF1734" s="25">
        <f>SUM($AD$8:AD1734)</f>
        <v>1423919.8638928707</v>
      </c>
      <c r="AG1734" s="25">
        <f>SUM($AE$8:AE1734)</f>
        <v>10985908.147696862</v>
      </c>
      <c r="AH1734" s="25"/>
      <c r="AI1734" s="40">
        <f>SUM($AD$1486:AD1734)</f>
        <v>22381.436039871602</v>
      </c>
      <c r="AJ1734" s="40">
        <f>SUM($AE$1486:AE1734)</f>
        <v>5170530.7181511987</v>
      </c>
      <c r="AK1734" s="40">
        <f t="shared" si="298"/>
        <v>15667.00522791012</v>
      </c>
    </row>
    <row r="1735" spans="2:37" x14ac:dyDescent="0.3">
      <c r="B1735" s="7" t="s">
        <v>54</v>
      </c>
      <c r="C1735" s="7">
        <v>1727</v>
      </c>
      <c r="D1735" s="7">
        <v>250</v>
      </c>
      <c r="E1735" s="13">
        <v>129.80000000000001</v>
      </c>
      <c r="F1735" s="17">
        <f t="shared" si="299"/>
        <v>-0.31944444444444209</v>
      </c>
      <c r="G1735" s="17">
        <f t="shared" si="300"/>
        <v>-1.1499999999999915</v>
      </c>
      <c r="S1735">
        <f t="shared" si="290"/>
        <v>0</v>
      </c>
      <c r="T1735">
        <f t="shared" si="291"/>
        <v>129.80000000000001</v>
      </c>
      <c r="U1735">
        <f t="shared" si="292"/>
        <v>36.055555555555557</v>
      </c>
      <c r="W1735">
        <f t="shared" si="293"/>
        <v>-316.24999999999767</v>
      </c>
      <c r="X1735">
        <f t="shared" si="294"/>
        <v>135.9666</v>
      </c>
      <c r="Y1735">
        <f t="shared" si="295"/>
        <v>703.40192950111953</v>
      </c>
      <c r="Z1735">
        <f>Table1[[#This Row],[Accel (N)]]+Table1[[#This Row],[RR (N)]]+Table1[[#This Row],[Aero Drag (N)]]</f>
        <v>523.11852950112188</v>
      </c>
      <c r="AA1735">
        <f>Table1[[#This Row],[Total (N)]]*((E1735/3.6)/1000)</f>
        <v>18.861329202568228</v>
      </c>
      <c r="AB1735">
        <f>Table1[[#This Row],[Power (kW)]]*1000</f>
        <v>18861.329202568228</v>
      </c>
      <c r="AC1735">
        <f>(Table1[[#This Row],[Power (kW)]]*1000)*D1735</f>
        <v>4715332.3006420573</v>
      </c>
      <c r="AD1735" s="25">
        <f t="shared" si="296"/>
        <v>0</v>
      </c>
      <c r="AE1735" s="25">
        <f t="shared" si="297"/>
        <v>18861.329202568228</v>
      </c>
      <c r="AF1735" s="25">
        <f>SUM($AD$8:AD1735)</f>
        <v>1423919.8638928707</v>
      </c>
      <c r="AG1735" s="25">
        <f>SUM($AE$8:AE1735)</f>
        <v>11004769.47689943</v>
      </c>
      <c r="AH1735" s="25"/>
      <c r="AI1735" s="40">
        <f>SUM($AD$1486:AD1735)</f>
        <v>22381.436039871602</v>
      </c>
      <c r="AJ1735" s="40">
        <f>SUM($AE$1486:AE1735)</f>
        <v>5189392.0473537669</v>
      </c>
      <c r="AK1735" s="40">
        <f t="shared" si="298"/>
        <v>15667.00522791012</v>
      </c>
    </row>
    <row r="1736" spans="2:37" x14ac:dyDescent="0.3">
      <c r="B1736" s="7" t="s">
        <v>54</v>
      </c>
      <c r="C1736" s="7">
        <v>1728</v>
      </c>
      <c r="D1736" s="7">
        <v>251</v>
      </c>
      <c r="E1736" s="13">
        <v>128.4</v>
      </c>
      <c r="F1736" s="17">
        <f t="shared" si="299"/>
        <v>-0.45833333333333492</v>
      </c>
      <c r="G1736" s="17">
        <f t="shared" si="300"/>
        <v>-1.6500000000000057</v>
      </c>
      <c r="S1736">
        <f t="shared" ref="S1736:S1799" si="301">IF(E1736&lt;1,1,0)</f>
        <v>0</v>
      </c>
      <c r="T1736">
        <f t="shared" ref="T1736:T1799" si="302">IF(S1736=1,"",E1736)</f>
        <v>128.4</v>
      </c>
      <c r="U1736">
        <f t="shared" ref="U1736:U1799" si="303">E1736/3.6</f>
        <v>35.666666666666664</v>
      </c>
      <c r="W1736">
        <f t="shared" ref="W1736:W1799" si="304">$J$17*F1736</f>
        <v>-453.75000000000159</v>
      </c>
      <c r="X1736">
        <f t="shared" ref="X1736:X1799" si="305">$J$17*9.81*$J$18</f>
        <v>135.9666</v>
      </c>
      <c r="Y1736">
        <f t="shared" ref="Y1736:Y1799" si="306">0.5*$J$14*$J$21*1.29^2*(E1736/3.6)^2</f>
        <v>688.31021975469992</v>
      </c>
      <c r="Z1736">
        <f>Table1[[#This Row],[Accel (N)]]+Table1[[#This Row],[RR (N)]]+Table1[[#This Row],[Aero Drag (N)]]</f>
        <v>370.52681975469829</v>
      </c>
      <c r="AA1736">
        <f>Table1[[#This Row],[Total (N)]]*((E1736/3.6)/1000)</f>
        <v>13.215456571250906</v>
      </c>
      <c r="AB1736">
        <f>Table1[[#This Row],[Power (kW)]]*1000</f>
        <v>13215.456571250907</v>
      </c>
      <c r="AC1736">
        <f>(Table1[[#This Row],[Power (kW)]]*1000)*D1736</f>
        <v>3317079.5993839777</v>
      </c>
      <c r="AD1736" s="25">
        <f t="shared" ref="AD1736:AD1799" si="307">IF(AB1736&lt;0, AB1736, 0) *-1</f>
        <v>0</v>
      </c>
      <c r="AE1736" s="25">
        <f t="shared" ref="AE1736:AE1799" si="308">IF(AB1736&gt;0, AB1736, 0)</f>
        <v>13215.456571250907</v>
      </c>
      <c r="AF1736" s="25">
        <f>SUM($AD$8:AD1736)</f>
        <v>1423919.8638928707</v>
      </c>
      <c r="AG1736" s="25">
        <f>SUM($AE$8:AE1736)</f>
        <v>11017984.933470681</v>
      </c>
      <c r="AH1736" s="25"/>
      <c r="AI1736" s="40">
        <f>SUM($AD$1486:AD1736)</f>
        <v>22381.436039871602</v>
      </c>
      <c r="AJ1736" s="40">
        <f>SUM($AE$1486:AE1736)</f>
        <v>5202607.503925018</v>
      </c>
      <c r="AK1736" s="40">
        <f t="shared" si="298"/>
        <v>15667.00522791012</v>
      </c>
    </row>
    <row r="1737" spans="2:37" x14ac:dyDescent="0.3">
      <c r="B1737" s="7" t="s">
        <v>54</v>
      </c>
      <c r="C1737" s="7">
        <v>1729</v>
      </c>
      <c r="D1737" s="7">
        <v>252</v>
      </c>
      <c r="E1737" s="13">
        <v>126.5</v>
      </c>
      <c r="F1737" s="17">
        <f t="shared" si="299"/>
        <v>-0.59722222222222376</v>
      </c>
      <c r="G1737" s="17">
        <f t="shared" si="300"/>
        <v>-2.1500000000000057</v>
      </c>
      <c r="S1737">
        <f t="shared" si="301"/>
        <v>0</v>
      </c>
      <c r="T1737">
        <f t="shared" si="302"/>
        <v>126.5</v>
      </c>
      <c r="U1737">
        <f t="shared" si="303"/>
        <v>35.138888888888886</v>
      </c>
      <c r="W1737">
        <f t="shared" si="304"/>
        <v>-591.25000000000148</v>
      </c>
      <c r="X1737">
        <f t="shared" si="305"/>
        <v>135.9666</v>
      </c>
      <c r="Y1737">
        <f t="shared" si="306"/>
        <v>668.09038477824652</v>
      </c>
      <c r="Z1737">
        <f>Table1[[#This Row],[Accel (N)]]+Table1[[#This Row],[RR (N)]]+Table1[[#This Row],[Aero Drag (N)]]</f>
        <v>212.80698477824501</v>
      </c>
      <c r="AA1737">
        <f>Table1[[#This Row],[Total (N)]]*((E1737/3.6)/1000)</f>
        <v>7.4778009929022202</v>
      </c>
      <c r="AB1737">
        <f>Table1[[#This Row],[Power (kW)]]*1000</f>
        <v>7477.8009929022201</v>
      </c>
      <c r="AC1737">
        <f>(Table1[[#This Row],[Power (kW)]]*1000)*D1737</f>
        <v>1884405.8502113596</v>
      </c>
      <c r="AD1737" s="25">
        <f t="shared" si="307"/>
        <v>0</v>
      </c>
      <c r="AE1737" s="25">
        <f t="shared" si="308"/>
        <v>7477.8009929022201</v>
      </c>
      <c r="AF1737" s="25">
        <f>SUM($AD$8:AD1737)</f>
        <v>1423919.8638928707</v>
      </c>
      <c r="AG1737" s="25">
        <f>SUM($AE$8:AE1737)</f>
        <v>11025462.734463584</v>
      </c>
      <c r="AH1737" s="25"/>
      <c r="AI1737" s="40">
        <f>SUM($AD$1486:AD1737)</f>
        <v>22381.436039871602</v>
      </c>
      <c r="AJ1737" s="40">
        <f>SUM($AE$1486:AE1737)</f>
        <v>5210085.3049179204</v>
      </c>
      <c r="AK1737" s="40">
        <f t="shared" ref="AK1737:AK1800" si="309">AI1737*0.7</f>
        <v>15667.00522791012</v>
      </c>
    </row>
    <row r="1738" spans="2:37" x14ac:dyDescent="0.3">
      <c r="B1738" s="7" t="s">
        <v>54</v>
      </c>
      <c r="C1738" s="7">
        <v>1730</v>
      </c>
      <c r="D1738" s="7">
        <v>253</v>
      </c>
      <c r="E1738" s="13">
        <v>124.1</v>
      </c>
      <c r="F1738" s="17">
        <f t="shared" ref="F1738:F1801" si="310">($E1739-$E1737)/2/3.6</f>
        <v>-0.68055555555555636</v>
      </c>
      <c r="G1738" s="17">
        <f t="shared" ref="G1738:G1801" si="311">($E1739-$E1737)/2</f>
        <v>-2.4500000000000028</v>
      </c>
      <c r="S1738">
        <f t="shared" si="301"/>
        <v>0</v>
      </c>
      <c r="T1738">
        <f t="shared" si="302"/>
        <v>124.1</v>
      </c>
      <c r="U1738">
        <f t="shared" si="303"/>
        <v>34.472222222222221</v>
      </c>
      <c r="W1738">
        <f t="shared" si="304"/>
        <v>-673.7500000000008</v>
      </c>
      <c r="X1738">
        <f t="shared" si="305"/>
        <v>135.9666</v>
      </c>
      <c r="Y1738">
        <f t="shared" si="306"/>
        <v>642.98039830627999</v>
      </c>
      <c r="Z1738">
        <f>Table1[[#This Row],[Accel (N)]]+Table1[[#This Row],[RR (N)]]+Table1[[#This Row],[Aero Drag (N)]]</f>
        <v>105.19699830627917</v>
      </c>
      <c r="AA1738">
        <f>Table1[[#This Row],[Total (N)]]*((E1738/3.6)/1000)</f>
        <v>3.6263743027247903</v>
      </c>
      <c r="AB1738">
        <f>Table1[[#This Row],[Power (kW)]]*1000</f>
        <v>3626.3743027247901</v>
      </c>
      <c r="AC1738">
        <f>(Table1[[#This Row],[Power (kW)]]*1000)*D1738</f>
        <v>917472.69858937187</v>
      </c>
      <c r="AD1738" s="25">
        <f t="shared" si="307"/>
        <v>0</v>
      </c>
      <c r="AE1738" s="25">
        <f t="shared" si="308"/>
        <v>3626.3743027247901</v>
      </c>
      <c r="AF1738" s="25">
        <f>SUM($AD$8:AD1738)</f>
        <v>1423919.8638928707</v>
      </c>
      <c r="AG1738" s="25">
        <f>SUM($AE$8:AE1738)</f>
        <v>11029089.108766308</v>
      </c>
      <c r="AH1738" s="25"/>
      <c r="AI1738" s="40">
        <f>SUM($AD$1486:AD1738)</f>
        <v>22381.436039871602</v>
      </c>
      <c r="AJ1738" s="40">
        <f>SUM($AE$1486:AE1738)</f>
        <v>5213711.6792206448</v>
      </c>
      <c r="AK1738" s="40">
        <f t="shared" si="309"/>
        <v>15667.00522791012</v>
      </c>
    </row>
    <row r="1739" spans="2:37" x14ac:dyDescent="0.3">
      <c r="B1739" s="7" t="s">
        <v>54</v>
      </c>
      <c r="C1739" s="7">
        <v>1731</v>
      </c>
      <c r="D1739" s="7">
        <v>254</v>
      </c>
      <c r="E1739" s="13">
        <v>121.6</v>
      </c>
      <c r="F1739" s="17">
        <f t="shared" si="310"/>
        <v>-0.70833333333333248</v>
      </c>
      <c r="G1739" s="17">
        <f t="shared" si="311"/>
        <v>-2.5499999999999972</v>
      </c>
      <c r="S1739">
        <f t="shared" si="301"/>
        <v>0</v>
      </c>
      <c r="T1739">
        <f t="shared" si="302"/>
        <v>121.6</v>
      </c>
      <c r="U1739">
        <f t="shared" si="303"/>
        <v>33.777777777777779</v>
      </c>
      <c r="W1739">
        <f t="shared" si="304"/>
        <v>-701.2499999999992</v>
      </c>
      <c r="X1739">
        <f t="shared" si="305"/>
        <v>135.9666</v>
      </c>
      <c r="Y1739">
        <f t="shared" si="306"/>
        <v>617.33559717831122</v>
      </c>
      <c r="Z1739">
        <f>Table1[[#This Row],[Accel (N)]]+Table1[[#This Row],[RR (N)]]+Table1[[#This Row],[Aero Drag (N)]]</f>
        <v>52.052197178311985</v>
      </c>
      <c r="AA1739">
        <f>Table1[[#This Row],[Total (N)]]*((E1739/3.6)/1000)</f>
        <v>1.7582075491340938</v>
      </c>
      <c r="AB1739">
        <f>Table1[[#This Row],[Power (kW)]]*1000</f>
        <v>1758.2075491340938</v>
      </c>
      <c r="AC1739">
        <f>(Table1[[#This Row],[Power (kW)]]*1000)*D1739</f>
        <v>446584.71748005983</v>
      </c>
      <c r="AD1739" s="25">
        <f t="shared" si="307"/>
        <v>0</v>
      </c>
      <c r="AE1739" s="25">
        <f t="shared" si="308"/>
        <v>1758.2075491340938</v>
      </c>
      <c r="AF1739" s="25">
        <f>SUM($AD$8:AD1739)</f>
        <v>1423919.8638928707</v>
      </c>
      <c r="AG1739" s="25">
        <f>SUM($AE$8:AE1739)</f>
        <v>11030847.316315442</v>
      </c>
      <c r="AH1739" s="25"/>
      <c r="AI1739" s="40">
        <f>SUM($AD$1486:AD1739)</f>
        <v>22381.436039871602</v>
      </c>
      <c r="AJ1739" s="40">
        <f>SUM($AE$1486:AE1739)</f>
        <v>5215469.886769779</v>
      </c>
      <c r="AK1739" s="40">
        <f t="shared" si="309"/>
        <v>15667.00522791012</v>
      </c>
    </row>
    <row r="1740" spans="2:37" x14ac:dyDescent="0.3">
      <c r="B1740" s="7" t="s">
        <v>54</v>
      </c>
      <c r="C1740" s="7">
        <v>1732</v>
      </c>
      <c r="D1740" s="7">
        <v>255</v>
      </c>
      <c r="E1740" s="13">
        <v>119</v>
      </c>
      <c r="F1740" s="17">
        <f t="shared" si="310"/>
        <v>-0.70833333333333248</v>
      </c>
      <c r="G1740" s="17">
        <f t="shared" si="311"/>
        <v>-2.5499999999999972</v>
      </c>
      <c r="S1740">
        <f t="shared" si="301"/>
        <v>0</v>
      </c>
      <c r="T1740">
        <f t="shared" si="302"/>
        <v>119</v>
      </c>
      <c r="U1740">
        <f t="shared" si="303"/>
        <v>33.055555555555557</v>
      </c>
      <c r="W1740">
        <f t="shared" si="304"/>
        <v>-701.2499999999992</v>
      </c>
      <c r="X1740">
        <f t="shared" si="305"/>
        <v>135.9666</v>
      </c>
      <c r="Y1740">
        <f t="shared" si="306"/>
        <v>591.21860606131963</v>
      </c>
      <c r="Z1740">
        <f>Table1[[#This Row],[Accel (N)]]+Table1[[#This Row],[RR (N)]]+Table1[[#This Row],[Aero Drag (N)]]</f>
        <v>25.9352060613204</v>
      </c>
      <c r="AA1740">
        <f>Table1[[#This Row],[Total (N)]]*((E1740/3.6)/1000)</f>
        <v>0.85730264480475782</v>
      </c>
      <c r="AB1740">
        <f>Table1[[#This Row],[Power (kW)]]*1000</f>
        <v>857.30264480475785</v>
      </c>
      <c r="AC1740">
        <f>(Table1[[#This Row],[Power (kW)]]*1000)*D1740</f>
        <v>218612.17442521325</v>
      </c>
      <c r="AD1740" s="25">
        <f t="shared" si="307"/>
        <v>0</v>
      </c>
      <c r="AE1740" s="25">
        <f t="shared" si="308"/>
        <v>857.30264480475785</v>
      </c>
      <c r="AF1740" s="25">
        <f>SUM($AD$8:AD1740)</f>
        <v>1423919.8638928707</v>
      </c>
      <c r="AG1740" s="25">
        <f>SUM($AE$8:AE1740)</f>
        <v>11031704.618960246</v>
      </c>
      <c r="AH1740" s="25"/>
      <c r="AI1740" s="40">
        <f>SUM($AD$1486:AD1740)</f>
        <v>22381.436039871602</v>
      </c>
      <c r="AJ1740" s="40">
        <f>SUM($AE$1486:AE1740)</f>
        <v>5216327.1894145841</v>
      </c>
      <c r="AK1740" s="40">
        <f t="shared" si="309"/>
        <v>15667.00522791012</v>
      </c>
    </row>
    <row r="1741" spans="2:37" x14ac:dyDescent="0.3">
      <c r="B1741" s="7" t="s">
        <v>54</v>
      </c>
      <c r="C1741" s="7">
        <v>1733</v>
      </c>
      <c r="D1741" s="7">
        <v>256</v>
      </c>
      <c r="E1741" s="13">
        <v>116.5</v>
      </c>
      <c r="F1741" s="17">
        <f t="shared" si="310"/>
        <v>-0.68055555555555636</v>
      </c>
      <c r="G1741" s="17">
        <f t="shared" si="311"/>
        <v>-2.4500000000000028</v>
      </c>
      <c r="S1741">
        <f t="shared" si="301"/>
        <v>0</v>
      </c>
      <c r="T1741">
        <f t="shared" si="302"/>
        <v>116.5</v>
      </c>
      <c r="U1741">
        <f t="shared" si="303"/>
        <v>32.361111111111107</v>
      </c>
      <c r="W1741">
        <f t="shared" si="304"/>
        <v>-673.7500000000008</v>
      </c>
      <c r="X1741">
        <f t="shared" si="305"/>
        <v>135.9666</v>
      </c>
      <c r="Y1741">
        <f t="shared" si="306"/>
        <v>566.63842427199643</v>
      </c>
      <c r="Z1741">
        <f>Table1[[#This Row],[Accel (N)]]+Table1[[#This Row],[RR (N)]]+Table1[[#This Row],[Aero Drag (N)]]</f>
        <v>28.855024271995603</v>
      </c>
      <c r="AA1741">
        <f>Table1[[#This Row],[Total (N)]]*((E1741/3.6)/1000)</f>
        <v>0.93378064657985749</v>
      </c>
      <c r="AB1741">
        <f>Table1[[#This Row],[Power (kW)]]*1000</f>
        <v>933.78064657985749</v>
      </c>
      <c r="AC1741">
        <f>(Table1[[#This Row],[Power (kW)]]*1000)*D1741</f>
        <v>239047.84552444352</v>
      </c>
      <c r="AD1741" s="25">
        <f t="shared" si="307"/>
        <v>0</v>
      </c>
      <c r="AE1741" s="25">
        <f t="shared" si="308"/>
        <v>933.78064657985749</v>
      </c>
      <c r="AF1741" s="25">
        <f>SUM($AD$8:AD1741)</f>
        <v>1423919.8638928707</v>
      </c>
      <c r="AG1741" s="25">
        <f>SUM($AE$8:AE1741)</f>
        <v>11032638.399606826</v>
      </c>
      <c r="AH1741" s="25"/>
      <c r="AI1741" s="40">
        <f>SUM($AD$1486:AD1741)</f>
        <v>22381.436039871602</v>
      </c>
      <c r="AJ1741" s="40">
        <f>SUM($AE$1486:AE1741)</f>
        <v>5217260.9700611643</v>
      </c>
      <c r="AK1741" s="40">
        <f t="shared" si="309"/>
        <v>15667.00522791012</v>
      </c>
    </row>
    <row r="1742" spans="2:37" x14ac:dyDescent="0.3">
      <c r="B1742" s="7" t="s">
        <v>54</v>
      </c>
      <c r="C1742" s="7">
        <v>1734</v>
      </c>
      <c r="D1742" s="7">
        <v>257</v>
      </c>
      <c r="E1742" s="13">
        <v>114.1</v>
      </c>
      <c r="F1742" s="17">
        <f t="shared" si="310"/>
        <v>-0.65277777777777812</v>
      </c>
      <c r="G1742" s="17">
        <f t="shared" si="311"/>
        <v>-2.3500000000000014</v>
      </c>
      <c r="S1742">
        <f t="shared" si="301"/>
        <v>0</v>
      </c>
      <c r="T1742">
        <f t="shared" si="302"/>
        <v>114.1</v>
      </c>
      <c r="U1742">
        <f t="shared" si="303"/>
        <v>31.694444444444443</v>
      </c>
      <c r="W1742">
        <f t="shared" si="304"/>
        <v>-646.25000000000034</v>
      </c>
      <c r="X1742">
        <f t="shared" si="305"/>
        <v>135.9666</v>
      </c>
      <c r="Y1742">
        <f t="shared" si="306"/>
        <v>543.53242714336318</v>
      </c>
      <c r="Z1742">
        <f>Table1[[#This Row],[Accel (N)]]+Table1[[#This Row],[RR (N)]]+Table1[[#This Row],[Aero Drag (N)]]</f>
        <v>33.24902714336281</v>
      </c>
      <c r="AA1742">
        <f>Table1[[#This Row],[Total (N)]]*((E1742/3.6)/1000)</f>
        <v>1.0538094436271379</v>
      </c>
      <c r="AB1742">
        <f>Table1[[#This Row],[Power (kW)]]*1000</f>
        <v>1053.8094436271379</v>
      </c>
      <c r="AC1742">
        <f>(Table1[[#This Row],[Power (kW)]]*1000)*D1742</f>
        <v>270829.02701217443</v>
      </c>
      <c r="AD1742" s="25">
        <f t="shared" si="307"/>
        <v>0</v>
      </c>
      <c r="AE1742" s="25">
        <f t="shared" si="308"/>
        <v>1053.8094436271379</v>
      </c>
      <c r="AF1742" s="25">
        <f>SUM($AD$8:AD1742)</f>
        <v>1423919.8638928707</v>
      </c>
      <c r="AG1742" s="25">
        <f>SUM($AE$8:AE1742)</f>
        <v>11033692.209050452</v>
      </c>
      <c r="AH1742" s="25"/>
      <c r="AI1742" s="40">
        <f>SUM($AD$1486:AD1742)</f>
        <v>22381.436039871602</v>
      </c>
      <c r="AJ1742" s="40">
        <f>SUM($AE$1486:AE1742)</f>
        <v>5218314.7795047918</v>
      </c>
      <c r="AK1742" s="40">
        <f t="shared" si="309"/>
        <v>15667.00522791012</v>
      </c>
    </row>
    <row r="1743" spans="2:37" x14ac:dyDescent="0.3">
      <c r="B1743" s="7" t="s">
        <v>54</v>
      </c>
      <c r="C1743" s="7">
        <v>1735</v>
      </c>
      <c r="D1743" s="7">
        <v>258</v>
      </c>
      <c r="E1743" s="13">
        <v>111.8</v>
      </c>
      <c r="F1743" s="17">
        <f t="shared" si="310"/>
        <v>-0.63888888888888806</v>
      </c>
      <c r="G1743" s="17">
        <f t="shared" si="311"/>
        <v>-2.2999999999999972</v>
      </c>
      <c r="S1743">
        <f t="shared" si="301"/>
        <v>0</v>
      </c>
      <c r="T1743">
        <f t="shared" si="302"/>
        <v>111.8</v>
      </c>
      <c r="U1743">
        <f t="shared" si="303"/>
        <v>31.055555555555554</v>
      </c>
      <c r="W1743">
        <f t="shared" si="304"/>
        <v>-632.4999999999992</v>
      </c>
      <c r="X1743">
        <f t="shared" si="305"/>
        <v>135.9666</v>
      </c>
      <c r="Y1743">
        <f t="shared" si="306"/>
        <v>521.84049499511946</v>
      </c>
      <c r="Z1743">
        <f>Table1[[#This Row],[Accel (N)]]+Table1[[#This Row],[RR (N)]]+Table1[[#This Row],[Aero Drag (N)]]</f>
        <v>25.307094995120224</v>
      </c>
      <c r="AA1743">
        <f>Table1[[#This Row],[Total (N)]]*((E1743/3.6)/1000)</f>
        <v>0.78592589457067807</v>
      </c>
      <c r="AB1743">
        <f>Table1[[#This Row],[Power (kW)]]*1000</f>
        <v>785.92589457067811</v>
      </c>
      <c r="AC1743">
        <f>(Table1[[#This Row],[Power (kW)]]*1000)*D1743</f>
        <v>202768.88079923496</v>
      </c>
      <c r="AD1743" s="25">
        <f t="shared" si="307"/>
        <v>0</v>
      </c>
      <c r="AE1743" s="25">
        <f t="shared" si="308"/>
        <v>785.92589457067811</v>
      </c>
      <c r="AF1743" s="25">
        <f>SUM($AD$8:AD1743)</f>
        <v>1423919.8638928707</v>
      </c>
      <c r="AG1743" s="25">
        <f>SUM($AE$8:AE1743)</f>
        <v>11034478.134945024</v>
      </c>
      <c r="AH1743" s="25"/>
      <c r="AI1743" s="40">
        <f>SUM($AD$1486:AD1743)</f>
        <v>22381.436039871602</v>
      </c>
      <c r="AJ1743" s="40">
        <f>SUM($AE$1486:AE1743)</f>
        <v>5219100.7053993624</v>
      </c>
      <c r="AK1743" s="40">
        <f t="shared" si="309"/>
        <v>15667.00522791012</v>
      </c>
    </row>
    <row r="1744" spans="2:37" x14ac:dyDescent="0.3">
      <c r="B1744" s="7" t="s">
        <v>54</v>
      </c>
      <c r="C1744" s="7">
        <v>1736</v>
      </c>
      <c r="D1744" s="7">
        <v>259</v>
      </c>
      <c r="E1744" s="13">
        <v>109.5</v>
      </c>
      <c r="F1744" s="17">
        <f t="shared" si="310"/>
        <v>-0.65277777777777812</v>
      </c>
      <c r="G1744" s="17">
        <f t="shared" si="311"/>
        <v>-2.3500000000000014</v>
      </c>
      <c r="S1744">
        <f t="shared" si="301"/>
        <v>0</v>
      </c>
      <c r="T1744">
        <f t="shared" si="302"/>
        <v>109.5</v>
      </c>
      <c r="U1744">
        <f t="shared" si="303"/>
        <v>30.416666666666664</v>
      </c>
      <c r="W1744">
        <f t="shared" si="304"/>
        <v>-646.25000000000034</v>
      </c>
      <c r="X1744">
        <f t="shared" si="305"/>
        <v>135.9666</v>
      </c>
      <c r="Y1744">
        <f t="shared" si="306"/>
        <v>500.59027549796878</v>
      </c>
      <c r="Z1744">
        <f>Table1[[#This Row],[Accel (N)]]+Table1[[#This Row],[RR (N)]]+Table1[[#This Row],[Aero Drag (N)]]</f>
        <v>-9.6931245020315941</v>
      </c>
      <c r="AA1744">
        <f>Table1[[#This Row],[Total (N)]]*((E1744/3.6)/1000)</f>
        <v>-0.29483253693679429</v>
      </c>
      <c r="AB1744">
        <f>Table1[[#This Row],[Power (kW)]]*1000</f>
        <v>-294.83253693679427</v>
      </c>
      <c r="AC1744">
        <f>(Table1[[#This Row],[Power (kW)]]*1000)*D1744</f>
        <v>-76361.627066629721</v>
      </c>
      <c r="AD1744" s="25">
        <f t="shared" si="307"/>
        <v>294.83253693679427</v>
      </c>
      <c r="AE1744" s="25">
        <f t="shared" si="308"/>
        <v>0</v>
      </c>
      <c r="AF1744" s="25">
        <f>SUM($AD$8:AD1744)</f>
        <v>1424214.6964298075</v>
      </c>
      <c r="AG1744" s="25">
        <f>SUM($AE$8:AE1744)</f>
        <v>11034478.134945024</v>
      </c>
      <c r="AH1744" s="25"/>
      <c r="AI1744" s="40">
        <f>SUM($AD$1486:AD1744)</f>
        <v>22676.268576808397</v>
      </c>
      <c r="AJ1744" s="40">
        <f>SUM($AE$1486:AE1744)</f>
        <v>5219100.7053993624</v>
      </c>
      <c r="AK1744" s="40">
        <f t="shared" si="309"/>
        <v>15873.388003765876</v>
      </c>
    </row>
    <row r="1745" spans="2:37" x14ac:dyDescent="0.3">
      <c r="B1745" s="7" t="s">
        <v>54</v>
      </c>
      <c r="C1745" s="7">
        <v>1737</v>
      </c>
      <c r="D1745" s="7">
        <v>260</v>
      </c>
      <c r="E1745" s="13">
        <v>107.1</v>
      </c>
      <c r="F1745" s="17">
        <f t="shared" si="310"/>
        <v>-0.65277777777777812</v>
      </c>
      <c r="G1745" s="17">
        <f t="shared" si="311"/>
        <v>-2.3500000000000014</v>
      </c>
      <c r="S1745">
        <f t="shared" si="301"/>
        <v>0</v>
      </c>
      <c r="T1745">
        <f t="shared" si="302"/>
        <v>107.1</v>
      </c>
      <c r="U1745">
        <f t="shared" si="303"/>
        <v>29.749999999999996</v>
      </c>
      <c r="W1745">
        <f t="shared" si="304"/>
        <v>-646.25000000000034</v>
      </c>
      <c r="X1745">
        <f t="shared" si="305"/>
        <v>135.9666</v>
      </c>
      <c r="Y1745">
        <f t="shared" si="306"/>
        <v>478.88707090966869</v>
      </c>
      <c r="Z1745">
        <f>Table1[[#This Row],[Accel (N)]]+Table1[[#This Row],[RR (N)]]+Table1[[#This Row],[Aero Drag (N)]]</f>
        <v>-31.396329090331676</v>
      </c>
      <c r="AA1745">
        <f>Table1[[#This Row],[Total (N)]]*((E1745/3.6)/1000)</f>
        <v>-0.93404079043736721</v>
      </c>
      <c r="AB1745">
        <f>Table1[[#This Row],[Power (kW)]]*1000</f>
        <v>-934.04079043736726</v>
      </c>
      <c r="AC1745">
        <f>(Table1[[#This Row],[Power (kW)]]*1000)*D1745</f>
        <v>-242850.60551371548</v>
      </c>
      <c r="AD1745" s="25">
        <f t="shared" si="307"/>
        <v>934.04079043736726</v>
      </c>
      <c r="AE1745" s="25">
        <f t="shared" si="308"/>
        <v>0</v>
      </c>
      <c r="AF1745" s="25">
        <f>SUM($AD$8:AD1745)</f>
        <v>1425148.7372202447</v>
      </c>
      <c r="AG1745" s="25">
        <f>SUM($AE$8:AE1745)</f>
        <v>11034478.134945024</v>
      </c>
      <c r="AH1745" s="25"/>
      <c r="AI1745" s="40">
        <f>SUM($AD$1486:AD1745)</f>
        <v>23610.309367245765</v>
      </c>
      <c r="AJ1745" s="40">
        <f>SUM($AE$1486:AE1745)</f>
        <v>5219100.7053993624</v>
      </c>
      <c r="AK1745" s="40">
        <f t="shared" si="309"/>
        <v>16527.216557072035</v>
      </c>
    </row>
    <row r="1746" spans="2:37" x14ac:dyDescent="0.3">
      <c r="B1746" s="7" t="s">
        <v>54</v>
      </c>
      <c r="C1746" s="7">
        <v>1738</v>
      </c>
      <c r="D1746" s="7">
        <v>261</v>
      </c>
      <c r="E1746" s="13">
        <v>104.8</v>
      </c>
      <c r="F1746" s="17">
        <f t="shared" si="310"/>
        <v>-0.63888888888888806</v>
      </c>
      <c r="G1746" s="17">
        <f t="shared" si="311"/>
        <v>-2.2999999999999972</v>
      </c>
      <c r="S1746">
        <f t="shared" si="301"/>
        <v>0</v>
      </c>
      <c r="T1746">
        <f t="shared" si="302"/>
        <v>104.8</v>
      </c>
      <c r="U1746">
        <f t="shared" si="303"/>
        <v>29.111111111111111</v>
      </c>
      <c r="W1746">
        <f t="shared" si="304"/>
        <v>-632.4999999999992</v>
      </c>
      <c r="X1746">
        <f t="shared" si="305"/>
        <v>135.9666</v>
      </c>
      <c r="Y1746">
        <f t="shared" si="306"/>
        <v>458.53948161257784</v>
      </c>
      <c r="Z1746">
        <f>Table1[[#This Row],[Accel (N)]]+Table1[[#This Row],[RR (N)]]+Table1[[#This Row],[Aero Drag (N)]]</f>
        <v>-37.993918387421388</v>
      </c>
      <c r="AA1746">
        <f>Table1[[#This Row],[Total (N)]]*((E1746/3.6)/1000)</f>
        <v>-1.1060451797227115</v>
      </c>
      <c r="AB1746">
        <f>Table1[[#This Row],[Power (kW)]]*1000</f>
        <v>-1106.0451797227115</v>
      </c>
      <c r="AC1746">
        <f>(Table1[[#This Row],[Power (kW)]]*1000)*D1746</f>
        <v>-288677.79190762772</v>
      </c>
      <c r="AD1746" s="25">
        <f t="shared" si="307"/>
        <v>1106.0451797227115</v>
      </c>
      <c r="AE1746" s="25">
        <f t="shared" si="308"/>
        <v>0</v>
      </c>
      <c r="AF1746" s="25">
        <f>SUM($AD$8:AD1746)</f>
        <v>1426254.7823999673</v>
      </c>
      <c r="AG1746" s="25">
        <f>SUM($AE$8:AE1746)</f>
        <v>11034478.134945024</v>
      </c>
      <c r="AH1746" s="25"/>
      <c r="AI1746" s="40">
        <f>SUM($AD$1486:AD1746)</f>
        <v>24716.354546968476</v>
      </c>
      <c r="AJ1746" s="40">
        <f>SUM($AE$1486:AE1746)</f>
        <v>5219100.7053993624</v>
      </c>
      <c r="AK1746" s="40">
        <f t="shared" si="309"/>
        <v>17301.448182877932</v>
      </c>
    </row>
    <row r="1747" spans="2:37" x14ac:dyDescent="0.3">
      <c r="B1747" s="7" t="s">
        <v>54</v>
      </c>
      <c r="C1747" s="7">
        <v>1739</v>
      </c>
      <c r="D1747" s="7">
        <v>262</v>
      </c>
      <c r="E1747" s="13">
        <v>102.5</v>
      </c>
      <c r="F1747" s="17">
        <f t="shared" si="310"/>
        <v>-0.61111111111110994</v>
      </c>
      <c r="G1747" s="17">
        <f t="shared" si="311"/>
        <v>-2.1999999999999957</v>
      </c>
      <c r="S1747">
        <f t="shared" si="301"/>
        <v>0</v>
      </c>
      <c r="T1747">
        <f t="shared" si="302"/>
        <v>102.5</v>
      </c>
      <c r="U1747">
        <f t="shared" si="303"/>
        <v>28.472222222222221</v>
      </c>
      <c r="W1747">
        <f t="shared" si="304"/>
        <v>-604.99999999999886</v>
      </c>
      <c r="X1747">
        <f t="shared" si="305"/>
        <v>135.9666</v>
      </c>
      <c r="Y1747">
        <f t="shared" si="306"/>
        <v>438.63360496657987</v>
      </c>
      <c r="Z1747">
        <f>Table1[[#This Row],[Accel (N)]]+Table1[[#This Row],[RR (N)]]+Table1[[#This Row],[Aero Drag (N)]]</f>
        <v>-30.399795033419025</v>
      </c>
      <c r="AA1747">
        <f>Table1[[#This Row],[Total (N)]]*((E1747/3.6)/1000)</f>
        <v>-0.86554971970151384</v>
      </c>
      <c r="AB1747">
        <f>Table1[[#This Row],[Power (kW)]]*1000</f>
        <v>-865.54971970151382</v>
      </c>
      <c r="AC1747">
        <f>(Table1[[#This Row],[Power (kW)]]*1000)*D1747</f>
        <v>-226774.02656179661</v>
      </c>
      <c r="AD1747" s="25">
        <f t="shared" si="307"/>
        <v>865.54971970151382</v>
      </c>
      <c r="AE1747" s="25">
        <f t="shared" si="308"/>
        <v>0</v>
      </c>
      <c r="AF1747" s="25">
        <f>SUM($AD$8:AD1747)</f>
        <v>1427120.3321196688</v>
      </c>
      <c r="AG1747" s="25">
        <f>SUM($AE$8:AE1747)</f>
        <v>11034478.134945024</v>
      </c>
      <c r="AH1747" s="25"/>
      <c r="AI1747" s="40">
        <f>SUM($AD$1486:AD1747)</f>
        <v>25581.90426666999</v>
      </c>
      <c r="AJ1747" s="40">
        <f>SUM($AE$1486:AE1747)</f>
        <v>5219100.7053993624</v>
      </c>
      <c r="AK1747" s="40">
        <f t="shared" si="309"/>
        <v>17907.332986668993</v>
      </c>
    </row>
    <row r="1748" spans="2:37" x14ac:dyDescent="0.3">
      <c r="B1748" s="7" t="s">
        <v>54</v>
      </c>
      <c r="C1748" s="7">
        <v>1740</v>
      </c>
      <c r="D1748" s="7">
        <v>263</v>
      </c>
      <c r="E1748" s="13">
        <v>100.4</v>
      </c>
      <c r="F1748" s="17">
        <f t="shared" si="310"/>
        <v>-0.54166666666666741</v>
      </c>
      <c r="G1748" s="17">
        <f t="shared" si="311"/>
        <v>-1.9500000000000028</v>
      </c>
      <c r="S1748">
        <f t="shared" si="301"/>
        <v>0</v>
      </c>
      <c r="T1748">
        <f t="shared" si="302"/>
        <v>100.4</v>
      </c>
      <c r="U1748">
        <f t="shared" si="303"/>
        <v>27.888888888888889</v>
      </c>
      <c r="W1748">
        <f t="shared" si="304"/>
        <v>-536.25000000000068</v>
      </c>
      <c r="X1748">
        <f t="shared" si="305"/>
        <v>135.9666</v>
      </c>
      <c r="Y1748">
        <f t="shared" si="306"/>
        <v>420.84444206447785</v>
      </c>
      <c r="Z1748">
        <f>Table1[[#This Row],[Accel (N)]]+Table1[[#This Row],[RR (N)]]+Table1[[#This Row],[Aero Drag (N)]]</f>
        <v>20.561042064477135</v>
      </c>
      <c r="AA1748">
        <f>Table1[[#This Row],[Total (N)]]*((E1748/3.6)/1000)</f>
        <v>0.57342461757597352</v>
      </c>
      <c r="AB1748">
        <f>Table1[[#This Row],[Power (kW)]]*1000</f>
        <v>573.42461757597357</v>
      </c>
      <c r="AC1748">
        <f>(Table1[[#This Row],[Power (kW)]]*1000)*D1748</f>
        <v>150810.67442248104</v>
      </c>
      <c r="AD1748" s="25">
        <f t="shared" si="307"/>
        <v>0</v>
      </c>
      <c r="AE1748" s="25">
        <f t="shared" si="308"/>
        <v>573.42461757597357</v>
      </c>
      <c r="AF1748" s="25">
        <f>SUM($AD$8:AD1748)</f>
        <v>1427120.3321196688</v>
      </c>
      <c r="AG1748" s="25">
        <f>SUM($AE$8:AE1748)</f>
        <v>11035051.559562599</v>
      </c>
      <c r="AH1748" s="25"/>
      <c r="AI1748" s="40">
        <f>SUM($AD$1486:AD1748)</f>
        <v>25581.90426666999</v>
      </c>
      <c r="AJ1748" s="40">
        <f>SUM($AE$1486:AE1748)</f>
        <v>5219674.1300169388</v>
      </c>
      <c r="AK1748" s="40">
        <f t="shared" si="309"/>
        <v>17907.332986668993</v>
      </c>
    </row>
    <row r="1749" spans="2:37" x14ac:dyDescent="0.3">
      <c r="B1749" s="7" t="s">
        <v>54</v>
      </c>
      <c r="C1749" s="7">
        <v>1741</v>
      </c>
      <c r="D1749" s="7">
        <v>264</v>
      </c>
      <c r="E1749" s="13">
        <v>98.6</v>
      </c>
      <c r="F1749" s="17">
        <f t="shared" si="310"/>
        <v>-0.44444444444444481</v>
      </c>
      <c r="G1749" s="17">
        <f t="shared" si="311"/>
        <v>-1.6000000000000014</v>
      </c>
      <c r="S1749">
        <f t="shared" si="301"/>
        <v>0</v>
      </c>
      <c r="T1749">
        <f t="shared" si="302"/>
        <v>98.6</v>
      </c>
      <c r="U1749">
        <f t="shared" si="303"/>
        <v>27.388888888888886</v>
      </c>
      <c r="W1749">
        <f t="shared" si="304"/>
        <v>-440.00000000000034</v>
      </c>
      <c r="X1749">
        <f t="shared" si="305"/>
        <v>135.9666</v>
      </c>
      <c r="Y1749">
        <f t="shared" si="306"/>
        <v>405.88967158985275</v>
      </c>
      <c r="Z1749">
        <f>Table1[[#This Row],[Accel (N)]]+Table1[[#This Row],[RR (N)]]+Table1[[#This Row],[Aero Drag (N)]]</f>
        <v>101.85627158985238</v>
      </c>
      <c r="AA1749">
        <f>Table1[[#This Row],[Total (N)]]*((E1749/3.6)/1000)</f>
        <v>2.7897301052109569</v>
      </c>
      <c r="AB1749">
        <f>Table1[[#This Row],[Power (kW)]]*1000</f>
        <v>2789.7301052109569</v>
      </c>
      <c r="AC1749">
        <f>(Table1[[#This Row],[Power (kW)]]*1000)*D1749</f>
        <v>736488.74777569261</v>
      </c>
      <c r="AD1749" s="25">
        <f t="shared" si="307"/>
        <v>0</v>
      </c>
      <c r="AE1749" s="25">
        <f t="shared" si="308"/>
        <v>2789.7301052109569</v>
      </c>
      <c r="AF1749" s="25">
        <f>SUM($AD$8:AD1749)</f>
        <v>1427120.3321196688</v>
      </c>
      <c r="AG1749" s="25">
        <f>SUM($AE$8:AE1749)</f>
        <v>11037841.289667809</v>
      </c>
      <c r="AH1749" s="25"/>
      <c r="AI1749" s="40">
        <f>SUM($AD$1486:AD1749)</f>
        <v>25581.90426666999</v>
      </c>
      <c r="AJ1749" s="40">
        <f>SUM($AE$1486:AE1749)</f>
        <v>5222463.8601221498</v>
      </c>
      <c r="AK1749" s="40">
        <f t="shared" si="309"/>
        <v>17907.332986668993</v>
      </c>
    </row>
    <row r="1750" spans="2:37" x14ac:dyDescent="0.3">
      <c r="B1750" s="7" t="s">
        <v>54</v>
      </c>
      <c r="C1750" s="7">
        <v>1742</v>
      </c>
      <c r="D1750" s="7">
        <v>265</v>
      </c>
      <c r="E1750" s="13">
        <v>97.2</v>
      </c>
      <c r="F1750" s="17">
        <f t="shared" si="310"/>
        <v>-0.37499999999999839</v>
      </c>
      <c r="G1750" s="17">
        <f t="shared" si="311"/>
        <v>-1.3499999999999943</v>
      </c>
      <c r="S1750">
        <f t="shared" si="301"/>
        <v>0</v>
      </c>
      <c r="T1750">
        <f t="shared" si="302"/>
        <v>97.2</v>
      </c>
      <c r="U1750">
        <f t="shared" si="303"/>
        <v>27</v>
      </c>
      <c r="W1750">
        <f t="shared" si="304"/>
        <v>-371.24999999999841</v>
      </c>
      <c r="X1750">
        <f t="shared" si="305"/>
        <v>135.9666</v>
      </c>
      <c r="Y1750">
        <f t="shared" si="306"/>
        <v>394.44522244830006</v>
      </c>
      <c r="Z1750">
        <f>Table1[[#This Row],[Accel (N)]]+Table1[[#This Row],[RR (N)]]+Table1[[#This Row],[Aero Drag (N)]]</f>
        <v>159.16182244830165</v>
      </c>
      <c r="AA1750">
        <f>Table1[[#This Row],[Total (N)]]*((E1750/3.6)/1000)</f>
        <v>4.2973692061041442</v>
      </c>
      <c r="AB1750">
        <f>Table1[[#This Row],[Power (kW)]]*1000</f>
        <v>4297.3692061041438</v>
      </c>
      <c r="AC1750">
        <f>(Table1[[#This Row],[Power (kW)]]*1000)*D1750</f>
        <v>1138802.8396175981</v>
      </c>
      <c r="AD1750" s="25">
        <f t="shared" si="307"/>
        <v>0</v>
      </c>
      <c r="AE1750" s="25">
        <f t="shared" si="308"/>
        <v>4297.3692061041438</v>
      </c>
      <c r="AF1750" s="25">
        <f>SUM($AD$8:AD1750)</f>
        <v>1427120.3321196688</v>
      </c>
      <c r="AG1750" s="25">
        <f>SUM($AE$8:AE1750)</f>
        <v>11042138.658873914</v>
      </c>
      <c r="AH1750" s="25"/>
      <c r="AI1750" s="40">
        <f>SUM($AD$1486:AD1750)</f>
        <v>25581.90426666999</v>
      </c>
      <c r="AJ1750" s="40">
        <f>SUM($AE$1486:AE1750)</f>
        <v>5226761.2293282542</v>
      </c>
      <c r="AK1750" s="40">
        <f t="shared" si="309"/>
        <v>17907.332986668993</v>
      </c>
    </row>
    <row r="1751" spans="2:37" x14ac:dyDescent="0.3">
      <c r="B1751" s="7" t="s">
        <v>54</v>
      </c>
      <c r="C1751" s="7">
        <v>1743</v>
      </c>
      <c r="D1751" s="7">
        <v>266</v>
      </c>
      <c r="E1751" s="13">
        <v>95.9</v>
      </c>
      <c r="F1751" s="17">
        <f t="shared" si="310"/>
        <v>-0.33333333333333409</v>
      </c>
      <c r="G1751" s="17">
        <f t="shared" si="311"/>
        <v>-1.2000000000000028</v>
      </c>
      <c r="S1751">
        <f t="shared" si="301"/>
        <v>0</v>
      </c>
      <c r="T1751">
        <f t="shared" si="302"/>
        <v>95.9</v>
      </c>
      <c r="U1751">
        <f t="shared" si="303"/>
        <v>26.638888888888889</v>
      </c>
      <c r="W1751">
        <f t="shared" si="304"/>
        <v>-330.00000000000074</v>
      </c>
      <c r="X1751">
        <f t="shared" si="305"/>
        <v>135.9666</v>
      </c>
      <c r="Y1751">
        <f t="shared" si="306"/>
        <v>383.96477568044656</v>
      </c>
      <c r="Z1751">
        <f>Table1[[#This Row],[Accel (N)]]+Table1[[#This Row],[RR (N)]]+Table1[[#This Row],[Aero Drag (N)]]</f>
        <v>189.93137568044583</v>
      </c>
      <c r="AA1751">
        <f>Table1[[#This Row],[Total (N)]]*((E1751/3.6)/1000)</f>
        <v>5.0595608132652092</v>
      </c>
      <c r="AB1751">
        <f>Table1[[#This Row],[Power (kW)]]*1000</f>
        <v>5059.5608132652096</v>
      </c>
      <c r="AC1751">
        <f>(Table1[[#This Row],[Power (kW)]]*1000)*D1751</f>
        <v>1345843.1763285457</v>
      </c>
      <c r="AD1751" s="25">
        <f t="shared" si="307"/>
        <v>0</v>
      </c>
      <c r="AE1751" s="25">
        <f t="shared" si="308"/>
        <v>5059.5608132652096</v>
      </c>
      <c r="AF1751" s="25">
        <f>SUM($AD$8:AD1751)</f>
        <v>1427120.3321196688</v>
      </c>
      <c r="AG1751" s="25">
        <f>SUM($AE$8:AE1751)</f>
        <v>11047198.219687179</v>
      </c>
      <c r="AH1751" s="25"/>
      <c r="AI1751" s="40">
        <f>SUM($AD$1486:AD1751)</f>
        <v>25581.90426666999</v>
      </c>
      <c r="AJ1751" s="40">
        <f>SUM($AE$1486:AE1751)</f>
        <v>5231820.7901415192</v>
      </c>
      <c r="AK1751" s="40">
        <f t="shared" si="309"/>
        <v>17907.332986668993</v>
      </c>
    </row>
    <row r="1752" spans="2:37" x14ac:dyDescent="0.3">
      <c r="B1752" s="7" t="s">
        <v>54</v>
      </c>
      <c r="C1752" s="7">
        <v>1744</v>
      </c>
      <c r="D1752" s="7">
        <v>267</v>
      </c>
      <c r="E1752" s="13">
        <v>94.8</v>
      </c>
      <c r="F1752" s="17">
        <f t="shared" si="310"/>
        <v>-0.29166666666666785</v>
      </c>
      <c r="G1752" s="17">
        <f t="shared" si="311"/>
        <v>-1.0500000000000043</v>
      </c>
      <c r="S1752">
        <f t="shared" si="301"/>
        <v>0</v>
      </c>
      <c r="T1752">
        <f t="shared" si="302"/>
        <v>94.8</v>
      </c>
      <c r="U1752">
        <f t="shared" si="303"/>
        <v>26.333333333333332</v>
      </c>
      <c r="W1752">
        <f t="shared" si="304"/>
        <v>-288.75000000000119</v>
      </c>
      <c r="X1752">
        <f t="shared" si="305"/>
        <v>135.9666</v>
      </c>
      <c r="Y1752">
        <f t="shared" si="306"/>
        <v>375.20692475229998</v>
      </c>
      <c r="Z1752">
        <f>Table1[[#This Row],[Accel (N)]]+Table1[[#This Row],[RR (N)]]+Table1[[#This Row],[Aero Drag (N)]]</f>
        <v>222.42352475229879</v>
      </c>
      <c r="AA1752">
        <f>Table1[[#This Row],[Total (N)]]*((E1752/3.6)/1000)</f>
        <v>5.8571528184772017</v>
      </c>
      <c r="AB1752">
        <f>Table1[[#This Row],[Power (kW)]]*1000</f>
        <v>5857.1528184772014</v>
      </c>
      <c r="AC1752">
        <f>(Table1[[#This Row],[Power (kW)]]*1000)*D1752</f>
        <v>1563859.8025334128</v>
      </c>
      <c r="AD1752" s="25">
        <f t="shared" si="307"/>
        <v>0</v>
      </c>
      <c r="AE1752" s="25">
        <f t="shared" si="308"/>
        <v>5857.1528184772014</v>
      </c>
      <c r="AF1752" s="25">
        <f>SUM($AD$8:AD1752)</f>
        <v>1427120.3321196688</v>
      </c>
      <c r="AG1752" s="25">
        <f>SUM($AE$8:AE1752)</f>
        <v>11053055.372505656</v>
      </c>
      <c r="AH1752" s="25"/>
      <c r="AI1752" s="40">
        <f>SUM($AD$1486:AD1752)</f>
        <v>25581.90426666999</v>
      </c>
      <c r="AJ1752" s="40">
        <f>SUM($AE$1486:AE1752)</f>
        <v>5237677.9429599959</v>
      </c>
      <c r="AK1752" s="40">
        <f t="shared" si="309"/>
        <v>17907.332986668993</v>
      </c>
    </row>
    <row r="1753" spans="2:37" x14ac:dyDescent="0.3">
      <c r="B1753" s="7" t="s">
        <v>54</v>
      </c>
      <c r="C1753" s="7">
        <v>1745</v>
      </c>
      <c r="D1753" s="7">
        <v>268</v>
      </c>
      <c r="E1753" s="13">
        <v>93.8</v>
      </c>
      <c r="F1753" s="17">
        <f t="shared" si="310"/>
        <v>-0.27777777777777779</v>
      </c>
      <c r="G1753" s="17">
        <f t="shared" si="311"/>
        <v>-1</v>
      </c>
      <c r="S1753">
        <f t="shared" si="301"/>
        <v>0</v>
      </c>
      <c r="T1753">
        <f t="shared" si="302"/>
        <v>93.8</v>
      </c>
      <c r="U1753">
        <f t="shared" si="303"/>
        <v>26.055555555555554</v>
      </c>
      <c r="W1753">
        <f t="shared" si="304"/>
        <v>-275</v>
      </c>
      <c r="X1753">
        <f t="shared" si="305"/>
        <v>135.9666</v>
      </c>
      <c r="Y1753">
        <f t="shared" si="306"/>
        <v>367.33291662411949</v>
      </c>
      <c r="Z1753">
        <f>Table1[[#This Row],[Accel (N)]]+Table1[[#This Row],[RR (N)]]+Table1[[#This Row],[Aero Drag (N)]]</f>
        <v>228.29951662411949</v>
      </c>
      <c r="AA1753">
        <f>Table1[[#This Row],[Total (N)]]*((E1753/3.6)/1000)</f>
        <v>5.9484707387062246</v>
      </c>
      <c r="AB1753">
        <f>Table1[[#This Row],[Power (kW)]]*1000</f>
        <v>5948.4707387062244</v>
      </c>
      <c r="AC1753">
        <f>(Table1[[#This Row],[Power (kW)]]*1000)*D1753</f>
        <v>1594190.1579732681</v>
      </c>
      <c r="AD1753" s="25">
        <f t="shared" si="307"/>
        <v>0</v>
      </c>
      <c r="AE1753" s="25">
        <f t="shared" si="308"/>
        <v>5948.4707387062244</v>
      </c>
      <c r="AF1753" s="25">
        <f>SUM($AD$8:AD1753)</f>
        <v>1427120.3321196688</v>
      </c>
      <c r="AG1753" s="25">
        <f>SUM($AE$8:AE1753)</f>
        <v>11059003.843244363</v>
      </c>
      <c r="AH1753" s="25"/>
      <c r="AI1753" s="40">
        <f>SUM($AD$1486:AD1753)</f>
        <v>25581.90426666999</v>
      </c>
      <c r="AJ1753" s="40">
        <f>SUM($AE$1486:AE1753)</f>
        <v>5243626.4136987021</v>
      </c>
      <c r="AK1753" s="40">
        <f t="shared" si="309"/>
        <v>17907.332986668993</v>
      </c>
    </row>
    <row r="1754" spans="2:37" x14ac:dyDescent="0.3">
      <c r="B1754" s="7" t="s">
        <v>54</v>
      </c>
      <c r="C1754" s="7">
        <v>1746</v>
      </c>
      <c r="D1754" s="7">
        <v>269</v>
      </c>
      <c r="E1754" s="13">
        <v>92.8</v>
      </c>
      <c r="F1754" s="17">
        <f t="shared" si="310"/>
        <v>-0.27777777777777779</v>
      </c>
      <c r="G1754" s="17">
        <f t="shared" si="311"/>
        <v>-1</v>
      </c>
      <c r="S1754">
        <f t="shared" si="301"/>
        <v>0</v>
      </c>
      <c r="T1754">
        <f t="shared" si="302"/>
        <v>92.8</v>
      </c>
      <c r="U1754">
        <f t="shared" si="303"/>
        <v>25.777777777777775</v>
      </c>
      <c r="W1754">
        <f t="shared" si="304"/>
        <v>-275</v>
      </c>
      <c r="X1754">
        <f t="shared" si="305"/>
        <v>135.9666</v>
      </c>
      <c r="Y1754">
        <f t="shared" si="306"/>
        <v>359.54240805191108</v>
      </c>
      <c r="Z1754">
        <f>Table1[[#This Row],[Accel (N)]]+Table1[[#This Row],[RR (N)]]+Table1[[#This Row],[Aero Drag (N)]]</f>
        <v>220.50900805191108</v>
      </c>
      <c r="AA1754">
        <f>Table1[[#This Row],[Total (N)]]*((E1754/3.6)/1000)</f>
        <v>5.684232207560374</v>
      </c>
      <c r="AB1754">
        <f>Table1[[#This Row],[Power (kW)]]*1000</f>
        <v>5684.2322075603743</v>
      </c>
      <c r="AC1754">
        <f>(Table1[[#This Row],[Power (kW)]]*1000)*D1754</f>
        <v>1529058.4638337407</v>
      </c>
      <c r="AD1754" s="25">
        <f t="shared" si="307"/>
        <v>0</v>
      </c>
      <c r="AE1754" s="25">
        <f t="shared" si="308"/>
        <v>5684.2322075603743</v>
      </c>
      <c r="AF1754" s="25">
        <f>SUM($AD$8:AD1754)</f>
        <v>1427120.3321196688</v>
      </c>
      <c r="AG1754" s="25">
        <f>SUM($AE$8:AE1754)</f>
        <v>11064688.075451924</v>
      </c>
      <c r="AH1754" s="25"/>
      <c r="AI1754" s="40">
        <f>SUM($AD$1486:AD1754)</f>
        <v>25581.90426666999</v>
      </c>
      <c r="AJ1754" s="40">
        <f>SUM($AE$1486:AE1754)</f>
        <v>5249310.6459062621</v>
      </c>
      <c r="AK1754" s="40">
        <f t="shared" si="309"/>
        <v>17907.332986668993</v>
      </c>
    </row>
    <row r="1755" spans="2:37" x14ac:dyDescent="0.3">
      <c r="B1755" s="7" t="s">
        <v>54</v>
      </c>
      <c r="C1755" s="7">
        <v>1747</v>
      </c>
      <c r="D1755" s="7">
        <v>270</v>
      </c>
      <c r="E1755" s="13">
        <v>91.8</v>
      </c>
      <c r="F1755" s="17">
        <f t="shared" si="310"/>
        <v>-0.24999999999999961</v>
      </c>
      <c r="G1755" s="17">
        <f t="shared" si="311"/>
        <v>-0.89999999999999858</v>
      </c>
      <c r="S1755">
        <f t="shared" si="301"/>
        <v>0</v>
      </c>
      <c r="T1755">
        <f t="shared" si="302"/>
        <v>91.8</v>
      </c>
      <c r="U1755">
        <f t="shared" si="303"/>
        <v>25.5</v>
      </c>
      <c r="W1755">
        <f t="shared" si="304"/>
        <v>-247.4999999999996</v>
      </c>
      <c r="X1755">
        <f t="shared" si="305"/>
        <v>135.9666</v>
      </c>
      <c r="Y1755">
        <f t="shared" si="306"/>
        <v>351.83539903567504</v>
      </c>
      <c r="Z1755">
        <f>Table1[[#This Row],[Accel (N)]]+Table1[[#This Row],[RR (N)]]+Table1[[#This Row],[Aero Drag (N)]]</f>
        <v>240.30199903567544</v>
      </c>
      <c r="AA1755">
        <f>Table1[[#This Row],[Total (N)]]*((E1755/3.6)/1000)</f>
        <v>6.1277009754097236</v>
      </c>
      <c r="AB1755">
        <f>Table1[[#This Row],[Power (kW)]]*1000</f>
        <v>6127.7009754097235</v>
      </c>
      <c r="AC1755">
        <f>(Table1[[#This Row],[Power (kW)]]*1000)*D1755</f>
        <v>1654479.2633606254</v>
      </c>
      <c r="AD1755" s="25">
        <f t="shared" si="307"/>
        <v>0</v>
      </c>
      <c r="AE1755" s="25">
        <f t="shared" si="308"/>
        <v>6127.7009754097235</v>
      </c>
      <c r="AF1755" s="25">
        <f>SUM($AD$8:AD1755)</f>
        <v>1427120.3321196688</v>
      </c>
      <c r="AG1755" s="25">
        <f>SUM($AE$8:AE1755)</f>
        <v>11070815.776427334</v>
      </c>
      <c r="AH1755" s="25"/>
      <c r="AI1755" s="40">
        <f>SUM($AD$1486:AD1755)</f>
        <v>25581.90426666999</v>
      </c>
      <c r="AJ1755" s="40">
        <f>SUM($AE$1486:AE1755)</f>
        <v>5255438.3468816718</v>
      </c>
      <c r="AK1755" s="40">
        <f t="shared" si="309"/>
        <v>17907.332986668993</v>
      </c>
    </row>
    <row r="1756" spans="2:37" x14ac:dyDescent="0.3">
      <c r="B1756" s="7" t="s">
        <v>54</v>
      </c>
      <c r="C1756" s="7">
        <v>1748</v>
      </c>
      <c r="D1756" s="7">
        <v>271</v>
      </c>
      <c r="E1756" s="13">
        <v>91</v>
      </c>
      <c r="F1756" s="17">
        <f t="shared" si="310"/>
        <v>-0.22222222222222143</v>
      </c>
      <c r="G1756" s="17">
        <f t="shared" si="311"/>
        <v>-0.79999999999999716</v>
      </c>
      <c r="S1756">
        <f t="shared" si="301"/>
        <v>0</v>
      </c>
      <c r="T1756">
        <f t="shared" si="302"/>
        <v>91</v>
      </c>
      <c r="U1756">
        <f t="shared" si="303"/>
        <v>25.277777777777779</v>
      </c>
      <c r="W1756">
        <f t="shared" si="304"/>
        <v>-219.9999999999992</v>
      </c>
      <c r="X1756">
        <f t="shared" si="305"/>
        <v>135.9666</v>
      </c>
      <c r="Y1756">
        <f t="shared" si="306"/>
        <v>345.72991150298617</v>
      </c>
      <c r="Z1756">
        <f>Table1[[#This Row],[Accel (N)]]+Table1[[#This Row],[RR (N)]]+Table1[[#This Row],[Aero Drag (N)]]</f>
        <v>261.69651150298694</v>
      </c>
      <c r="AA1756">
        <f>Table1[[#This Row],[Total (N)]]*((E1756/3.6)/1000)</f>
        <v>6.6151062629921693</v>
      </c>
      <c r="AB1756">
        <f>Table1[[#This Row],[Power (kW)]]*1000</f>
        <v>6615.1062629921689</v>
      </c>
      <c r="AC1756">
        <f>(Table1[[#This Row],[Power (kW)]]*1000)*D1756</f>
        <v>1792693.7972708778</v>
      </c>
      <c r="AD1756" s="25">
        <f t="shared" si="307"/>
        <v>0</v>
      </c>
      <c r="AE1756" s="25">
        <f t="shared" si="308"/>
        <v>6615.1062629921689</v>
      </c>
      <c r="AF1756" s="25">
        <f>SUM($AD$8:AD1756)</f>
        <v>1427120.3321196688</v>
      </c>
      <c r="AG1756" s="25">
        <f>SUM($AE$8:AE1756)</f>
        <v>11077430.882690327</v>
      </c>
      <c r="AH1756" s="25"/>
      <c r="AI1756" s="40">
        <f>SUM($AD$1486:AD1756)</f>
        <v>25581.90426666999</v>
      </c>
      <c r="AJ1756" s="40">
        <f>SUM($AE$1486:AE1756)</f>
        <v>5262053.4531446639</v>
      </c>
      <c r="AK1756" s="40">
        <f t="shared" si="309"/>
        <v>17907.332986668993</v>
      </c>
    </row>
    <row r="1757" spans="2:37" x14ac:dyDescent="0.3">
      <c r="B1757" s="7" t="s">
        <v>54</v>
      </c>
      <c r="C1757" s="7">
        <v>1749</v>
      </c>
      <c r="D1757" s="7">
        <v>272</v>
      </c>
      <c r="E1757" s="13">
        <v>90.2</v>
      </c>
      <c r="F1757" s="17">
        <f t="shared" si="310"/>
        <v>-0.19444444444444522</v>
      </c>
      <c r="G1757" s="17">
        <f t="shared" si="311"/>
        <v>-0.70000000000000284</v>
      </c>
      <c r="S1757">
        <f t="shared" si="301"/>
        <v>0</v>
      </c>
      <c r="T1757">
        <f t="shared" si="302"/>
        <v>90.2</v>
      </c>
      <c r="U1757">
        <f t="shared" si="303"/>
        <v>25.055555555555557</v>
      </c>
      <c r="W1757">
        <f t="shared" si="304"/>
        <v>-192.50000000000077</v>
      </c>
      <c r="X1757">
        <f t="shared" si="305"/>
        <v>135.9666</v>
      </c>
      <c r="Y1757">
        <f t="shared" si="306"/>
        <v>339.67786368611957</v>
      </c>
      <c r="Z1757">
        <f>Table1[[#This Row],[Accel (N)]]+Table1[[#This Row],[RR (N)]]+Table1[[#This Row],[Aero Drag (N)]]</f>
        <v>283.1444636861188</v>
      </c>
      <c r="AA1757">
        <f>Table1[[#This Row],[Total (N)]]*((E1757/3.6)/1000)</f>
        <v>7.0943418401355327</v>
      </c>
      <c r="AB1757">
        <f>Table1[[#This Row],[Power (kW)]]*1000</f>
        <v>7094.3418401355329</v>
      </c>
      <c r="AC1757">
        <f>(Table1[[#This Row],[Power (kW)]]*1000)*D1757</f>
        <v>1929660.9805168649</v>
      </c>
      <c r="AD1757" s="25">
        <f t="shared" si="307"/>
        <v>0</v>
      </c>
      <c r="AE1757" s="25">
        <f t="shared" si="308"/>
        <v>7094.3418401355329</v>
      </c>
      <c r="AF1757" s="25">
        <f>SUM($AD$8:AD1757)</f>
        <v>1427120.3321196688</v>
      </c>
      <c r="AG1757" s="25">
        <f>SUM($AE$8:AE1757)</f>
        <v>11084525.224530462</v>
      </c>
      <c r="AH1757" s="25"/>
      <c r="AI1757" s="40">
        <f>SUM($AD$1486:AD1757)</f>
        <v>25581.90426666999</v>
      </c>
      <c r="AJ1757" s="40">
        <f>SUM($AE$1486:AE1757)</f>
        <v>5269147.7949847998</v>
      </c>
      <c r="AK1757" s="40">
        <f t="shared" si="309"/>
        <v>17907.332986668993</v>
      </c>
    </row>
    <row r="1758" spans="2:37" x14ac:dyDescent="0.3">
      <c r="B1758" s="7" t="s">
        <v>54</v>
      </c>
      <c r="C1758" s="7">
        <v>1750</v>
      </c>
      <c r="D1758" s="7">
        <v>273</v>
      </c>
      <c r="E1758" s="13">
        <v>89.6</v>
      </c>
      <c r="F1758" s="17">
        <f t="shared" si="310"/>
        <v>-0.15277777777777896</v>
      </c>
      <c r="G1758" s="17">
        <f t="shared" si="311"/>
        <v>-0.55000000000000426</v>
      </c>
      <c r="S1758">
        <f t="shared" si="301"/>
        <v>0</v>
      </c>
      <c r="T1758">
        <f t="shared" si="302"/>
        <v>89.6</v>
      </c>
      <c r="U1758">
        <f t="shared" si="303"/>
        <v>24.888888888888886</v>
      </c>
      <c r="W1758">
        <f t="shared" si="304"/>
        <v>-151.25000000000117</v>
      </c>
      <c r="X1758">
        <f t="shared" si="305"/>
        <v>135.9666</v>
      </c>
      <c r="Y1758">
        <f t="shared" si="306"/>
        <v>335.1738976369777</v>
      </c>
      <c r="Z1758">
        <f>Table1[[#This Row],[Accel (N)]]+Table1[[#This Row],[RR (N)]]+Table1[[#This Row],[Aero Drag (N)]]</f>
        <v>319.89049763697653</v>
      </c>
      <c r="AA1758">
        <f>Table1[[#This Row],[Total (N)]]*((E1758/3.6)/1000)</f>
        <v>7.961719052298081</v>
      </c>
      <c r="AB1758">
        <f>Table1[[#This Row],[Power (kW)]]*1000</f>
        <v>7961.7190522980809</v>
      </c>
      <c r="AC1758">
        <f>(Table1[[#This Row],[Power (kW)]]*1000)*D1758</f>
        <v>2173549.3012773762</v>
      </c>
      <c r="AD1758" s="25">
        <f t="shared" si="307"/>
        <v>0</v>
      </c>
      <c r="AE1758" s="25">
        <f t="shared" si="308"/>
        <v>7961.7190522980809</v>
      </c>
      <c r="AF1758" s="25">
        <f>SUM($AD$8:AD1758)</f>
        <v>1427120.3321196688</v>
      </c>
      <c r="AG1758" s="25">
        <f>SUM($AE$8:AE1758)</f>
        <v>11092486.94358276</v>
      </c>
      <c r="AH1758" s="25"/>
      <c r="AI1758" s="40">
        <f>SUM($AD$1486:AD1758)</f>
        <v>25581.90426666999</v>
      </c>
      <c r="AJ1758" s="40">
        <f>SUM($AE$1486:AE1758)</f>
        <v>5277109.5140370978</v>
      </c>
      <c r="AK1758" s="40">
        <f t="shared" si="309"/>
        <v>17907.332986668993</v>
      </c>
    </row>
    <row r="1759" spans="2:37" x14ac:dyDescent="0.3">
      <c r="B1759" s="7" t="s">
        <v>54</v>
      </c>
      <c r="C1759" s="7">
        <v>1751</v>
      </c>
      <c r="D1759" s="7">
        <v>274</v>
      </c>
      <c r="E1759" s="13">
        <v>89.1</v>
      </c>
      <c r="F1759" s="17">
        <f t="shared" si="310"/>
        <v>-0.1388888888888889</v>
      </c>
      <c r="G1759" s="17">
        <f t="shared" si="311"/>
        <v>-0.5</v>
      </c>
      <c r="S1759">
        <f t="shared" si="301"/>
        <v>0</v>
      </c>
      <c r="T1759">
        <f t="shared" si="302"/>
        <v>89.1</v>
      </c>
      <c r="U1759">
        <f t="shared" si="303"/>
        <v>24.749999999999996</v>
      </c>
      <c r="W1759">
        <f t="shared" si="304"/>
        <v>-137.5</v>
      </c>
      <c r="X1759">
        <f t="shared" si="305"/>
        <v>135.9666</v>
      </c>
      <c r="Y1759">
        <f t="shared" si="306"/>
        <v>331.44355497391865</v>
      </c>
      <c r="Z1759">
        <f>Table1[[#This Row],[Accel (N)]]+Table1[[#This Row],[RR (N)]]+Table1[[#This Row],[Aero Drag (N)]]</f>
        <v>329.91015497391868</v>
      </c>
      <c r="AA1759">
        <f>Table1[[#This Row],[Total (N)]]*((E1759/3.6)/1000)</f>
        <v>8.1652763356044868</v>
      </c>
      <c r="AB1759">
        <f>Table1[[#This Row],[Power (kW)]]*1000</f>
        <v>8165.276335604487</v>
      </c>
      <c r="AC1759">
        <f>(Table1[[#This Row],[Power (kW)]]*1000)*D1759</f>
        <v>2237285.7159556295</v>
      </c>
      <c r="AD1759" s="25">
        <f t="shared" si="307"/>
        <v>0</v>
      </c>
      <c r="AE1759" s="25">
        <f t="shared" si="308"/>
        <v>8165.276335604487</v>
      </c>
      <c r="AF1759" s="25">
        <f>SUM($AD$8:AD1759)</f>
        <v>1427120.3321196688</v>
      </c>
      <c r="AG1759" s="25">
        <f>SUM($AE$8:AE1759)</f>
        <v>11100652.219918365</v>
      </c>
      <c r="AH1759" s="25"/>
      <c r="AI1759" s="40">
        <f>SUM($AD$1486:AD1759)</f>
        <v>25581.90426666999</v>
      </c>
      <c r="AJ1759" s="40">
        <f>SUM($AE$1486:AE1759)</f>
        <v>5285274.7903727023</v>
      </c>
      <c r="AK1759" s="40">
        <f t="shared" si="309"/>
        <v>17907.332986668993</v>
      </c>
    </row>
    <row r="1760" spans="2:37" x14ac:dyDescent="0.3">
      <c r="B1760" s="7" t="s">
        <v>54</v>
      </c>
      <c r="C1760" s="7">
        <v>1752</v>
      </c>
      <c r="D1760" s="7">
        <v>275</v>
      </c>
      <c r="E1760" s="13">
        <v>88.6</v>
      </c>
      <c r="F1760" s="17">
        <f t="shared" si="310"/>
        <v>-0.1388888888888889</v>
      </c>
      <c r="G1760" s="17">
        <f t="shared" si="311"/>
        <v>-0.5</v>
      </c>
      <c r="S1760">
        <f t="shared" si="301"/>
        <v>0</v>
      </c>
      <c r="T1760">
        <f t="shared" si="302"/>
        <v>88.6</v>
      </c>
      <c r="U1760">
        <f t="shared" si="303"/>
        <v>24.611111111111107</v>
      </c>
      <c r="W1760">
        <f t="shared" si="304"/>
        <v>-137.5</v>
      </c>
      <c r="X1760">
        <f t="shared" si="305"/>
        <v>135.9666</v>
      </c>
      <c r="Y1760">
        <f t="shared" si="306"/>
        <v>327.73408719985269</v>
      </c>
      <c r="Z1760">
        <f>Table1[[#This Row],[Accel (N)]]+Table1[[#This Row],[RR (N)]]+Table1[[#This Row],[Aero Drag (N)]]</f>
        <v>326.20068719985272</v>
      </c>
      <c r="AA1760">
        <f>Table1[[#This Row],[Total (N)]]*((E1760/3.6)/1000)</f>
        <v>8.0281613571963746</v>
      </c>
      <c r="AB1760">
        <f>Table1[[#This Row],[Power (kW)]]*1000</f>
        <v>8028.1613571963744</v>
      </c>
      <c r="AC1760">
        <f>(Table1[[#This Row],[Power (kW)]]*1000)*D1760</f>
        <v>2207744.373229003</v>
      </c>
      <c r="AD1760" s="25">
        <f t="shared" si="307"/>
        <v>0</v>
      </c>
      <c r="AE1760" s="25">
        <f t="shared" si="308"/>
        <v>8028.1613571963744</v>
      </c>
      <c r="AF1760" s="25">
        <f>SUM($AD$8:AD1760)</f>
        <v>1427120.3321196688</v>
      </c>
      <c r="AG1760" s="25">
        <f>SUM($AE$8:AE1760)</f>
        <v>11108680.381275561</v>
      </c>
      <c r="AH1760" s="25"/>
      <c r="AI1760" s="40">
        <f>SUM($AD$1486:AD1760)</f>
        <v>25581.90426666999</v>
      </c>
      <c r="AJ1760" s="40">
        <f>SUM($AE$1486:AE1760)</f>
        <v>5293302.9517298983</v>
      </c>
      <c r="AK1760" s="40">
        <f t="shared" si="309"/>
        <v>17907.332986668993</v>
      </c>
    </row>
    <row r="1761" spans="2:37" x14ac:dyDescent="0.3">
      <c r="B1761" s="7" t="s">
        <v>54</v>
      </c>
      <c r="C1761" s="7">
        <v>1753</v>
      </c>
      <c r="D1761" s="7">
        <v>276</v>
      </c>
      <c r="E1761" s="13">
        <v>88.1</v>
      </c>
      <c r="F1761" s="17">
        <f t="shared" si="310"/>
        <v>-0.1388888888888889</v>
      </c>
      <c r="G1761" s="17">
        <f t="shared" si="311"/>
        <v>-0.5</v>
      </c>
      <c r="S1761">
        <f t="shared" si="301"/>
        <v>0</v>
      </c>
      <c r="T1761">
        <f t="shared" si="302"/>
        <v>88.1</v>
      </c>
      <c r="U1761">
        <f t="shared" si="303"/>
        <v>24.472222222222221</v>
      </c>
      <c r="W1761">
        <f t="shared" si="304"/>
        <v>-137.5</v>
      </c>
      <c r="X1761">
        <f t="shared" si="305"/>
        <v>135.9666</v>
      </c>
      <c r="Y1761">
        <f t="shared" si="306"/>
        <v>324.04549431477989</v>
      </c>
      <c r="Z1761">
        <f>Table1[[#This Row],[Accel (N)]]+Table1[[#This Row],[RR (N)]]+Table1[[#This Row],[Aero Drag (N)]]</f>
        <v>322.51209431477992</v>
      </c>
      <c r="AA1761">
        <f>Table1[[#This Row],[Total (N)]]*((E1761/3.6)/1000)</f>
        <v>7.8925876414255862</v>
      </c>
      <c r="AB1761">
        <f>Table1[[#This Row],[Power (kW)]]*1000</f>
        <v>7892.5876414255863</v>
      </c>
      <c r="AC1761">
        <f>(Table1[[#This Row],[Power (kW)]]*1000)*D1761</f>
        <v>2178354.1890334617</v>
      </c>
      <c r="AD1761" s="25">
        <f t="shared" si="307"/>
        <v>0</v>
      </c>
      <c r="AE1761" s="25">
        <f t="shared" si="308"/>
        <v>7892.5876414255863</v>
      </c>
      <c r="AF1761" s="25">
        <f>SUM($AD$8:AD1761)</f>
        <v>1427120.3321196688</v>
      </c>
      <c r="AG1761" s="25">
        <f>SUM($AE$8:AE1761)</f>
        <v>11116572.968916986</v>
      </c>
      <c r="AH1761" s="25"/>
      <c r="AI1761" s="40">
        <f>SUM($AD$1486:AD1761)</f>
        <v>25581.90426666999</v>
      </c>
      <c r="AJ1761" s="40">
        <f>SUM($AE$1486:AE1761)</f>
        <v>5301195.5393713238</v>
      </c>
      <c r="AK1761" s="40">
        <f t="shared" si="309"/>
        <v>17907.332986668993</v>
      </c>
    </row>
    <row r="1762" spans="2:37" x14ac:dyDescent="0.3">
      <c r="B1762" s="7" t="s">
        <v>54</v>
      </c>
      <c r="C1762" s="7">
        <v>1754</v>
      </c>
      <c r="D1762" s="7">
        <v>277</v>
      </c>
      <c r="E1762" s="13">
        <v>87.6</v>
      </c>
      <c r="F1762" s="17">
        <f t="shared" si="310"/>
        <v>-0.1388888888888889</v>
      </c>
      <c r="G1762" s="17">
        <f t="shared" si="311"/>
        <v>-0.5</v>
      </c>
      <c r="S1762">
        <f t="shared" si="301"/>
        <v>0</v>
      </c>
      <c r="T1762">
        <f t="shared" si="302"/>
        <v>87.6</v>
      </c>
      <c r="U1762">
        <f t="shared" si="303"/>
        <v>24.333333333333332</v>
      </c>
      <c r="W1762">
        <f t="shared" si="304"/>
        <v>-137.5</v>
      </c>
      <c r="X1762">
        <f t="shared" si="305"/>
        <v>135.9666</v>
      </c>
      <c r="Y1762">
        <f t="shared" si="306"/>
        <v>320.37777631870006</v>
      </c>
      <c r="Z1762">
        <f>Table1[[#This Row],[Accel (N)]]+Table1[[#This Row],[RR (N)]]+Table1[[#This Row],[Aero Drag (N)]]</f>
        <v>318.84437631870003</v>
      </c>
      <c r="AA1762">
        <f>Table1[[#This Row],[Total (N)]]*((E1762/3.6)/1000)</f>
        <v>7.7585464904217005</v>
      </c>
      <c r="AB1762">
        <f>Table1[[#This Row],[Power (kW)]]*1000</f>
        <v>7758.5464904217006</v>
      </c>
      <c r="AC1762">
        <f>(Table1[[#This Row],[Power (kW)]]*1000)*D1762</f>
        <v>2149117.377846811</v>
      </c>
      <c r="AD1762" s="25">
        <f t="shared" si="307"/>
        <v>0</v>
      </c>
      <c r="AE1762" s="25">
        <f t="shared" si="308"/>
        <v>7758.5464904217006</v>
      </c>
      <c r="AF1762" s="25">
        <f>SUM($AD$8:AD1762)</f>
        <v>1427120.3321196688</v>
      </c>
      <c r="AG1762" s="25">
        <f>SUM($AE$8:AE1762)</f>
        <v>11124331.515407408</v>
      </c>
      <c r="AH1762" s="25"/>
      <c r="AI1762" s="40">
        <f>SUM($AD$1486:AD1762)</f>
        <v>25581.90426666999</v>
      </c>
      <c r="AJ1762" s="40">
        <f>SUM($AE$1486:AE1762)</f>
        <v>5308954.0858617453</v>
      </c>
      <c r="AK1762" s="40">
        <f t="shared" si="309"/>
        <v>17907.332986668993</v>
      </c>
    </row>
    <row r="1763" spans="2:37" x14ac:dyDescent="0.3">
      <c r="B1763" s="7" t="s">
        <v>54</v>
      </c>
      <c r="C1763" s="7">
        <v>1755</v>
      </c>
      <c r="D1763" s="7">
        <v>278</v>
      </c>
      <c r="E1763" s="13">
        <v>87.1</v>
      </c>
      <c r="F1763" s="17">
        <f t="shared" si="310"/>
        <v>-0.1388888888888889</v>
      </c>
      <c r="G1763" s="17">
        <f t="shared" si="311"/>
        <v>-0.5</v>
      </c>
      <c r="S1763">
        <f t="shared" si="301"/>
        <v>0</v>
      </c>
      <c r="T1763">
        <f t="shared" si="302"/>
        <v>87.1</v>
      </c>
      <c r="U1763">
        <f t="shared" si="303"/>
        <v>24.194444444444443</v>
      </c>
      <c r="W1763">
        <f t="shared" si="304"/>
        <v>-137.5</v>
      </c>
      <c r="X1763">
        <f t="shared" si="305"/>
        <v>135.9666</v>
      </c>
      <c r="Y1763">
        <f t="shared" si="306"/>
        <v>316.73093321161321</v>
      </c>
      <c r="Z1763">
        <f>Table1[[#This Row],[Accel (N)]]+Table1[[#This Row],[RR (N)]]+Table1[[#This Row],[Aero Drag (N)]]</f>
        <v>315.19753321161318</v>
      </c>
      <c r="AA1763">
        <f>Table1[[#This Row],[Total (N)]]*((E1763/3.6)/1000)</f>
        <v>7.6260292063143069</v>
      </c>
      <c r="AB1763">
        <f>Table1[[#This Row],[Power (kW)]]*1000</f>
        <v>7626.029206314307</v>
      </c>
      <c r="AC1763">
        <f>(Table1[[#This Row],[Power (kW)]]*1000)*D1763</f>
        <v>2120036.1193553773</v>
      </c>
      <c r="AD1763" s="25">
        <f t="shared" si="307"/>
        <v>0</v>
      </c>
      <c r="AE1763" s="25">
        <f t="shared" si="308"/>
        <v>7626.029206314307</v>
      </c>
      <c r="AF1763" s="25">
        <f>SUM($AD$8:AD1763)</f>
        <v>1427120.3321196688</v>
      </c>
      <c r="AG1763" s="25">
        <f>SUM($AE$8:AE1763)</f>
        <v>11131957.544613723</v>
      </c>
      <c r="AH1763" s="25"/>
      <c r="AI1763" s="40">
        <f>SUM($AD$1486:AD1763)</f>
        <v>25581.90426666999</v>
      </c>
      <c r="AJ1763" s="40">
        <f>SUM($AE$1486:AE1763)</f>
        <v>5316580.1150680594</v>
      </c>
      <c r="AK1763" s="40">
        <f t="shared" si="309"/>
        <v>17907.332986668993</v>
      </c>
    </row>
    <row r="1764" spans="2:37" x14ac:dyDescent="0.3">
      <c r="B1764" s="7" t="s">
        <v>54</v>
      </c>
      <c r="C1764" s="7">
        <v>1756</v>
      </c>
      <c r="D1764" s="7">
        <v>279</v>
      </c>
      <c r="E1764" s="13">
        <v>86.6</v>
      </c>
      <c r="F1764" s="17">
        <f t="shared" si="310"/>
        <v>-0.1388888888888889</v>
      </c>
      <c r="G1764" s="17">
        <f t="shared" si="311"/>
        <v>-0.5</v>
      </c>
      <c r="S1764">
        <f t="shared" si="301"/>
        <v>0</v>
      </c>
      <c r="T1764">
        <f t="shared" si="302"/>
        <v>86.6</v>
      </c>
      <c r="U1764">
        <f t="shared" si="303"/>
        <v>24.055555555555554</v>
      </c>
      <c r="W1764">
        <f t="shared" si="304"/>
        <v>-137.5</v>
      </c>
      <c r="X1764">
        <f t="shared" si="305"/>
        <v>135.9666</v>
      </c>
      <c r="Y1764">
        <f t="shared" si="306"/>
        <v>313.10496499351945</v>
      </c>
      <c r="Z1764">
        <f>Table1[[#This Row],[Accel (N)]]+Table1[[#This Row],[RR (N)]]+Table1[[#This Row],[Aero Drag (N)]]</f>
        <v>311.57156499351947</v>
      </c>
      <c r="AA1764">
        <f>Table1[[#This Row],[Total (N)]]*((E1764/3.6)/1000)</f>
        <v>7.4950270912329948</v>
      </c>
      <c r="AB1764">
        <f>Table1[[#This Row],[Power (kW)]]*1000</f>
        <v>7495.0270912329952</v>
      </c>
      <c r="AC1764">
        <f>(Table1[[#This Row],[Power (kW)]]*1000)*D1764</f>
        <v>2091112.5584540057</v>
      </c>
      <c r="AD1764" s="25">
        <f t="shared" si="307"/>
        <v>0</v>
      </c>
      <c r="AE1764" s="25">
        <f t="shared" si="308"/>
        <v>7495.0270912329952</v>
      </c>
      <c r="AF1764" s="25">
        <f>SUM($AD$8:AD1764)</f>
        <v>1427120.3321196688</v>
      </c>
      <c r="AG1764" s="25">
        <f>SUM($AE$8:AE1764)</f>
        <v>11139452.571704956</v>
      </c>
      <c r="AH1764" s="25"/>
      <c r="AI1764" s="40">
        <f>SUM($AD$1486:AD1764)</f>
        <v>25581.90426666999</v>
      </c>
      <c r="AJ1764" s="40">
        <f>SUM($AE$1486:AE1764)</f>
        <v>5324075.1421592925</v>
      </c>
      <c r="AK1764" s="40">
        <f t="shared" si="309"/>
        <v>17907.332986668993</v>
      </c>
    </row>
    <row r="1765" spans="2:37" x14ac:dyDescent="0.3">
      <c r="B1765" s="7" t="s">
        <v>54</v>
      </c>
      <c r="C1765" s="7">
        <v>1757</v>
      </c>
      <c r="D1765" s="7">
        <v>280</v>
      </c>
      <c r="E1765" s="13">
        <v>86.1</v>
      </c>
      <c r="F1765" s="17">
        <f t="shared" si="310"/>
        <v>-0.15277777777777699</v>
      </c>
      <c r="G1765" s="17">
        <f t="shared" si="311"/>
        <v>-0.54999999999999716</v>
      </c>
      <c r="S1765">
        <f t="shared" si="301"/>
        <v>0</v>
      </c>
      <c r="T1765">
        <f t="shared" si="302"/>
        <v>86.1</v>
      </c>
      <c r="U1765">
        <f t="shared" si="303"/>
        <v>23.916666666666664</v>
      </c>
      <c r="W1765">
        <f t="shared" si="304"/>
        <v>-151.2499999999992</v>
      </c>
      <c r="X1765">
        <f t="shared" si="305"/>
        <v>135.9666</v>
      </c>
      <c r="Y1765">
        <f t="shared" si="306"/>
        <v>309.49987166441872</v>
      </c>
      <c r="Z1765">
        <f>Table1[[#This Row],[Accel (N)]]+Table1[[#This Row],[RR (N)]]+Table1[[#This Row],[Aero Drag (N)]]</f>
        <v>294.21647166441949</v>
      </c>
      <c r="AA1765">
        <f>Table1[[#This Row],[Total (N)]]*((E1765/3.6)/1000)</f>
        <v>7.0366772806406992</v>
      </c>
      <c r="AB1765">
        <f>Table1[[#This Row],[Power (kW)]]*1000</f>
        <v>7036.6772806406989</v>
      </c>
      <c r="AC1765">
        <f>(Table1[[#This Row],[Power (kW)]]*1000)*D1765</f>
        <v>1970269.6385793956</v>
      </c>
      <c r="AD1765" s="25">
        <f t="shared" si="307"/>
        <v>0</v>
      </c>
      <c r="AE1765" s="25">
        <f t="shared" si="308"/>
        <v>7036.6772806406989</v>
      </c>
      <c r="AF1765" s="25">
        <f>SUM($AD$8:AD1765)</f>
        <v>1427120.3321196688</v>
      </c>
      <c r="AG1765" s="25">
        <f>SUM($AE$8:AE1765)</f>
        <v>11146489.248985596</v>
      </c>
      <c r="AH1765" s="25"/>
      <c r="AI1765" s="40">
        <f>SUM($AD$1486:AD1765)</f>
        <v>25581.90426666999</v>
      </c>
      <c r="AJ1765" s="40">
        <f>SUM($AE$1486:AE1765)</f>
        <v>5331111.8194399336</v>
      </c>
      <c r="AK1765" s="40">
        <f t="shared" si="309"/>
        <v>17907.332986668993</v>
      </c>
    </row>
    <row r="1766" spans="2:37" x14ac:dyDescent="0.3">
      <c r="B1766" s="7" t="s">
        <v>54</v>
      </c>
      <c r="C1766" s="7">
        <v>1758</v>
      </c>
      <c r="D1766" s="7">
        <v>281</v>
      </c>
      <c r="E1766" s="13">
        <v>85.5</v>
      </c>
      <c r="F1766" s="17">
        <f t="shared" si="310"/>
        <v>-0.15277777777777699</v>
      </c>
      <c r="G1766" s="17">
        <f t="shared" si="311"/>
        <v>-0.54999999999999716</v>
      </c>
      <c r="S1766">
        <f t="shared" si="301"/>
        <v>0</v>
      </c>
      <c r="T1766">
        <f t="shared" si="302"/>
        <v>85.5</v>
      </c>
      <c r="U1766">
        <f t="shared" si="303"/>
        <v>23.75</v>
      </c>
      <c r="W1766">
        <f t="shared" si="304"/>
        <v>-151.2499999999992</v>
      </c>
      <c r="X1766">
        <f t="shared" si="305"/>
        <v>135.9666</v>
      </c>
      <c r="Y1766">
        <f t="shared" si="306"/>
        <v>305.2013145229688</v>
      </c>
      <c r="Z1766">
        <f>Table1[[#This Row],[Accel (N)]]+Table1[[#This Row],[RR (N)]]+Table1[[#This Row],[Aero Drag (N)]]</f>
        <v>289.91791452296957</v>
      </c>
      <c r="AA1766">
        <f>Table1[[#This Row],[Total (N)]]*((E1766/3.6)/1000)</f>
        <v>6.8855504699205277</v>
      </c>
      <c r="AB1766">
        <f>Table1[[#This Row],[Power (kW)]]*1000</f>
        <v>6885.5504699205276</v>
      </c>
      <c r="AC1766">
        <f>(Table1[[#This Row],[Power (kW)]]*1000)*D1766</f>
        <v>1934839.6820476681</v>
      </c>
      <c r="AD1766" s="25">
        <f t="shared" si="307"/>
        <v>0</v>
      </c>
      <c r="AE1766" s="25">
        <f t="shared" si="308"/>
        <v>6885.5504699205276</v>
      </c>
      <c r="AF1766" s="25">
        <f>SUM($AD$8:AD1766)</f>
        <v>1427120.3321196688</v>
      </c>
      <c r="AG1766" s="25">
        <f>SUM($AE$8:AE1766)</f>
        <v>11153374.799455516</v>
      </c>
      <c r="AH1766" s="25"/>
      <c r="AI1766" s="40">
        <f>SUM($AD$1486:AD1766)</f>
        <v>25581.90426666999</v>
      </c>
      <c r="AJ1766" s="40">
        <f>SUM($AE$1486:AE1766)</f>
        <v>5337997.3699098546</v>
      </c>
      <c r="AK1766" s="40">
        <f t="shared" si="309"/>
        <v>17907.332986668993</v>
      </c>
    </row>
    <row r="1767" spans="2:37" x14ac:dyDescent="0.3">
      <c r="B1767" s="7" t="s">
        <v>54</v>
      </c>
      <c r="C1767" s="7">
        <v>1759</v>
      </c>
      <c r="D1767" s="7">
        <v>282</v>
      </c>
      <c r="E1767" s="13">
        <v>85</v>
      </c>
      <c r="F1767" s="17">
        <f t="shared" si="310"/>
        <v>-0.15277777777777699</v>
      </c>
      <c r="G1767" s="17">
        <f t="shared" si="311"/>
        <v>-0.54999999999999716</v>
      </c>
      <c r="S1767">
        <f t="shared" si="301"/>
        <v>0</v>
      </c>
      <c r="T1767">
        <f t="shared" si="302"/>
        <v>85</v>
      </c>
      <c r="U1767">
        <f t="shared" si="303"/>
        <v>23.611111111111111</v>
      </c>
      <c r="W1767">
        <f t="shared" si="304"/>
        <v>-151.2499999999992</v>
      </c>
      <c r="X1767">
        <f t="shared" si="305"/>
        <v>135.9666</v>
      </c>
      <c r="Y1767">
        <f t="shared" si="306"/>
        <v>301.64214594965279</v>
      </c>
      <c r="Z1767">
        <f>Table1[[#This Row],[Accel (N)]]+Table1[[#This Row],[RR (N)]]+Table1[[#This Row],[Aero Drag (N)]]</f>
        <v>286.35874594965355</v>
      </c>
      <c r="AA1767">
        <f>Table1[[#This Row],[Total (N)]]*((E1767/3.6)/1000)</f>
        <v>6.7612481682557091</v>
      </c>
      <c r="AB1767">
        <f>Table1[[#This Row],[Power (kW)]]*1000</f>
        <v>6761.2481682557091</v>
      </c>
      <c r="AC1767">
        <f>(Table1[[#This Row],[Power (kW)]]*1000)*D1767</f>
        <v>1906671.9834481101</v>
      </c>
      <c r="AD1767" s="25">
        <f t="shared" si="307"/>
        <v>0</v>
      </c>
      <c r="AE1767" s="25">
        <f t="shared" si="308"/>
        <v>6761.2481682557091</v>
      </c>
      <c r="AF1767" s="25">
        <f>SUM($AD$8:AD1767)</f>
        <v>1427120.3321196688</v>
      </c>
      <c r="AG1767" s="25">
        <f>SUM($AE$8:AE1767)</f>
        <v>11160136.047623772</v>
      </c>
      <c r="AH1767" s="25"/>
      <c r="AI1767" s="40">
        <f>SUM($AD$1486:AD1767)</f>
        <v>25581.90426666999</v>
      </c>
      <c r="AJ1767" s="40">
        <f>SUM($AE$1486:AE1767)</f>
        <v>5344758.6180781107</v>
      </c>
      <c r="AK1767" s="40">
        <f t="shared" si="309"/>
        <v>17907.332986668993</v>
      </c>
    </row>
    <row r="1768" spans="2:37" x14ac:dyDescent="0.3">
      <c r="B1768" s="7" t="s">
        <v>54</v>
      </c>
      <c r="C1768" s="7">
        <v>1760</v>
      </c>
      <c r="D1768" s="7">
        <v>283</v>
      </c>
      <c r="E1768" s="13">
        <v>84.4</v>
      </c>
      <c r="F1768" s="17">
        <f t="shared" si="310"/>
        <v>-0.16666666666666705</v>
      </c>
      <c r="G1768" s="17">
        <f t="shared" si="311"/>
        <v>-0.60000000000000142</v>
      </c>
      <c r="S1768">
        <f t="shared" si="301"/>
        <v>0</v>
      </c>
      <c r="T1768">
        <f t="shared" si="302"/>
        <v>84.4</v>
      </c>
      <c r="U1768">
        <f t="shared" si="303"/>
        <v>23.444444444444446</v>
      </c>
      <c r="W1768">
        <f t="shared" si="304"/>
        <v>-165.00000000000037</v>
      </c>
      <c r="X1768">
        <f t="shared" si="305"/>
        <v>135.9666</v>
      </c>
      <c r="Y1768">
        <f t="shared" si="306"/>
        <v>297.39869851514453</v>
      </c>
      <c r="Z1768">
        <f>Table1[[#This Row],[Accel (N)]]+Table1[[#This Row],[RR (N)]]+Table1[[#This Row],[Aero Drag (N)]]</f>
        <v>268.36529851514416</v>
      </c>
      <c r="AA1768">
        <f>Table1[[#This Row],[Total (N)]]*((E1768/3.6)/1000)</f>
        <v>6.2916753318550462</v>
      </c>
      <c r="AB1768">
        <f>Table1[[#This Row],[Power (kW)]]*1000</f>
        <v>6291.6753318550464</v>
      </c>
      <c r="AC1768">
        <f>(Table1[[#This Row],[Power (kW)]]*1000)*D1768</f>
        <v>1780544.1189149781</v>
      </c>
      <c r="AD1768" s="25">
        <f t="shared" si="307"/>
        <v>0</v>
      </c>
      <c r="AE1768" s="25">
        <f t="shared" si="308"/>
        <v>6291.6753318550464</v>
      </c>
      <c r="AF1768" s="25">
        <f>SUM($AD$8:AD1768)</f>
        <v>1427120.3321196688</v>
      </c>
      <c r="AG1768" s="25">
        <f>SUM($AE$8:AE1768)</f>
        <v>11166427.722955627</v>
      </c>
      <c r="AH1768" s="25"/>
      <c r="AI1768" s="40">
        <f>SUM($AD$1486:AD1768)</f>
        <v>25581.90426666999</v>
      </c>
      <c r="AJ1768" s="40">
        <f>SUM($AE$1486:AE1768)</f>
        <v>5351050.2934099659</v>
      </c>
      <c r="AK1768" s="40">
        <f t="shared" si="309"/>
        <v>17907.332986668993</v>
      </c>
    </row>
    <row r="1769" spans="2:37" x14ac:dyDescent="0.3">
      <c r="B1769" s="7" t="s">
        <v>54</v>
      </c>
      <c r="C1769" s="7">
        <v>1761</v>
      </c>
      <c r="D1769" s="7">
        <v>284</v>
      </c>
      <c r="E1769" s="13">
        <v>83.8</v>
      </c>
      <c r="F1769" s="17">
        <f t="shared" si="310"/>
        <v>-0.16666666666666705</v>
      </c>
      <c r="G1769" s="17">
        <f t="shared" si="311"/>
        <v>-0.60000000000000142</v>
      </c>
      <c r="S1769">
        <f t="shared" si="301"/>
        <v>0</v>
      </c>
      <c r="T1769">
        <f t="shared" si="302"/>
        <v>83.8</v>
      </c>
      <c r="U1769">
        <f t="shared" si="303"/>
        <v>23.277777777777775</v>
      </c>
      <c r="W1769">
        <f t="shared" si="304"/>
        <v>-165.00000000000037</v>
      </c>
      <c r="X1769">
        <f t="shared" si="305"/>
        <v>135.9666</v>
      </c>
      <c r="Y1769">
        <f t="shared" si="306"/>
        <v>293.18531092078609</v>
      </c>
      <c r="Z1769">
        <f>Table1[[#This Row],[Accel (N)]]+Table1[[#This Row],[RR (N)]]+Table1[[#This Row],[Aero Drag (N)]]</f>
        <v>264.15191092078572</v>
      </c>
      <c r="AA1769">
        <f>Table1[[#This Row],[Total (N)]]*((E1769/3.6)/1000)</f>
        <v>6.1488694819894008</v>
      </c>
      <c r="AB1769">
        <f>Table1[[#This Row],[Power (kW)]]*1000</f>
        <v>6148.8694819894008</v>
      </c>
      <c r="AC1769">
        <f>(Table1[[#This Row],[Power (kW)]]*1000)*D1769</f>
        <v>1746278.9328849898</v>
      </c>
      <c r="AD1769" s="25">
        <f t="shared" si="307"/>
        <v>0</v>
      </c>
      <c r="AE1769" s="25">
        <f t="shared" si="308"/>
        <v>6148.8694819894008</v>
      </c>
      <c r="AF1769" s="25">
        <f>SUM($AD$8:AD1769)</f>
        <v>1427120.3321196688</v>
      </c>
      <c r="AG1769" s="25">
        <f>SUM($AE$8:AE1769)</f>
        <v>11172576.592437617</v>
      </c>
      <c r="AH1769" s="25"/>
      <c r="AI1769" s="40">
        <f>SUM($AD$1486:AD1769)</f>
        <v>25581.90426666999</v>
      </c>
      <c r="AJ1769" s="40">
        <f>SUM($AE$1486:AE1769)</f>
        <v>5357199.1628919551</v>
      </c>
      <c r="AK1769" s="40">
        <f t="shared" si="309"/>
        <v>17907.332986668993</v>
      </c>
    </row>
    <row r="1770" spans="2:37" x14ac:dyDescent="0.3">
      <c r="B1770" s="7" t="s">
        <v>54</v>
      </c>
      <c r="C1770" s="7">
        <v>1762</v>
      </c>
      <c r="D1770" s="7">
        <v>285</v>
      </c>
      <c r="E1770" s="13">
        <v>83.2</v>
      </c>
      <c r="F1770" s="17">
        <f t="shared" si="310"/>
        <v>-0.16666666666666705</v>
      </c>
      <c r="G1770" s="17">
        <f t="shared" si="311"/>
        <v>-0.60000000000000142</v>
      </c>
      <c r="S1770">
        <f t="shared" si="301"/>
        <v>0</v>
      </c>
      <c r="T1770">
        <f t="shared" si="302"/>
        <v>83.2</v>
      </c>
      <c r="U1770">
        <f t="shared" si="303"/>
        <v>23.111111111111111</v>
      </c>
      <c r="W1770">
        <f t="shared" si="304"/>
        <v>-165.00000000000037</v>
      </c>
      <c r="X1770">
        <f t="shared" si="305"/>
        <v>135.9666</v>
      </c>
      <c r="Y1770">
        <f t="shared" si="306"/>
        <v>289.00198316657782</v>
      </c>
      <c r="Z1770">
        <f>Table1[[#This Row],[Accel (N)]]+Table1[[#This Row],[RR (N)]]+Table1[[#This Row],[Aero Drag (N)]]</f>
        <v>259.96858316657745</v>
      </c>
      <c r="AA1770">
        <f>Table1[[#This Row],[Total (N)]]*((E1770/3.6)/1000)</f>
        <v>6.0081628109609007</v>
      </c>
      <c r="AB1770">
        <f>Table1[[#This Row],[Power (kW)]]*1000</f>
        <v>6008.162810960901</v>
      </c>
      <c r="AC1770">
        <f>(Table1[[#This Row],[Power (kW)]]*1000)*D1770</f>
        <v>1712326.4011238567</v>
      </c>
      <c r="AD1770" s="25">
        <f t="shared" si="307"/>
        <v>0</v>
      </c>
      <c r="AE1770" s="25">
        <f t="shared" si="308"/>
        <v>6008.162810960901</v>
      </c>
      <c r="AF1770" s="25">
        <f>SUM($AD$8:AD1770)</f>
        <v>1427120.3321196688</v>
      </c>
      <c r="AG1770" s="25">
        <f>SUM($AE$8:AE1770)</f>
        <v>11178584.755248578</v>
      </c>
      <c r="AH1770" s="25"/>
      <c r="AI1770" s="40">
        <f>SUM($AD$1486:AD1770)</f>
        <v>25581.90426666999</v>
      </c>
      <c r="AJ1770" s="40">
        <f>SUM($AE$1486:AE1770)</f>
        <v>5363207.3257029159</v>
      </c>
      <c r="AK1770" s="40">
        <f t="shared" si="309"/>
        <v>17907.332986668993</v>
      </c>
    </row>
    <row r="1771" spans="2:37" x14ac:dyDescent="0.3">
      <c r="B1771" s="7" t="s">
        <v>54</v>
      </c>
      <c r="C1771" s="7">
        <v>1763</v>
      </c>
      <c r="D1771" s="7">
        <v>286</v>
      </c>
      <c r="E1771" s="13">
        <v>82.6</v>
      </c>
      <c r="F1771" s="17">
        <f t="shared" si="310"/>
        <v>-0.16666666666666705</v>
      </c>
      <c r="G1771" s="17">
        <f t="shared" si="311"/>
        <v>-0.60000000000000142</v>
      </c>
      <c r="S1771">
        <f t="shared" si="301"/>
        <v>0</v>
      </c>
      <c r="T1771">
        <f t="shared" si="302"/>
        <v>82.6</v>
      </c>
      <c r="U1771">
        <f t="shared" si="303"/>
        <v>22.944444444444443</v>
      </c>
      <c r="W1771">
        <f t="shared" si="304"/>
        <v>-165.00000000000037</v>
      </c>
      <c r="X1771">
        <f t="shared" si="305"/>
        <v>135.9666</v>
      </c>
      <c r="Y1771">
        <f t="shared" si="306"/>
        <v>284.84871525251947</v>
      </c>
      <c r="Z1771">
        <f>Table1[[#This Row],[Accel (N)]]+Table1[[#This Row],[RR (N)]]+Table1[[#This Row],[Aero Drag (N)]]</f>
        <v>255.8153152525191</v>
      </c>
      <c r="AA1771">
        <f>Table1[[#This Row],[Total (N)]]*((E1771/3.6)/1000)</f>
        <v>5.8695402888494659</v>
      </c>
      <c r="AB1771">
        <f>Table1[[#This Row],[Power (kW)]]*1000</f>
        <v>5869.5402888494655</v>
      </c>
      <c r="AC1771">
        <f>(Table1[[#This Row],[Power (kW)]]*1000)*D1771</f>
        <v>1678688.522610947</v>
      </c>
      <c r="AD1771" s="25">
        <f t="shared" si="307"/>
        <v>0</v>
      </c>
      <c r="AE1771" s="25">
        <f t="shared" si="308"/>
        <v>5869.5402888494655</v>
      </c>
      <c r="AF1771" s="25">
        <f>SUM($AD$8:AD1771)</f>
        <v>1427120.3321196688</v>
      </c>
      <c r="AG1771" s="25">
        <f>SUM($AE$8:AE1771)</f>
        <v>11184454.295537427</v>
      </c>
      <c r="AH1771" s="25"/>
      <c r="AI1771" s="40">
        <f>SUM($AD$1486:AD1771)</f>
        <v>25581.90426666999</v>
      </c>
      <c r="AJ1771" s="40">
        <f>SUM($AE$1486:AE1771)</f>
        <v>5369076.8659917656</v>
      </c>
      <c r="AK1771" s="40">
        <f t="shared" si="309"/>
        <v>17907.332986668993</v>
      </c>
    </row>
    <row r="1772" spans="2:37" x14ac:dyDescent="0.3">
      <c r="B1772" s="7" t="s">
        <v>54</v>
      </c>
      <c r="C1772" s="7">
        <v>1764</v>
      </c>
      <c r="D1772" s="7">
        <v>287</v>
      </c>
      <c r="E1772" s="13">
        <v>82</v>
      </c>
      <c r="F1772" s="17">
        <f t="shared" si="310"/>
        <v>-0.18055555555555516</v>
      </c>
      <c r="G1772" s="17">
        <f t="shared" si="311"/>
        <v>-0.64999999999999858</v>
      </c>
      <c r="S1772">
        <f t="shared" si="301"/>
        <v>0</v>
      </c>
      <c r="T1772">
        <f t="shared" si="302"/>
        <v>82</v>
      </c>
      <c r="U1772">
        <f t="shared" si="303"/>
        <v>22.777777777777779</v>
      </c>
      <c r="W1772">
        <f t="shared" si="304"/>
        <v>-178.7499999999996</v>
      </c>
      <c r="X1772">
        <f t="shared" si="305"/>
        <v>135.9666</v>
      </c>
      <c r="Y1772">
        <f t="shared" si="306"/>
        <v>280.72550717861122</v>
      </c>
      <c r="Z1772">
        <f>Table1[[#This Row],[Accel (N)]]+Table1[[#This Row],[RR (N)]]+Table1[[#This Row],[Aero Drag (N)]]</f>
        <v>237.94210717861162</v>
      </c>
      <c r="AA1772">
        <f>Table1[[#This Row],[Total (N)]]*((E1772/3.6)/1000)</f>
        <v>5.419792441290598</v>
      </c>
      <c r="AB1772">
        <f>Table1[[#This Row],[Power (kW)]]*1000</f>
        <v>5419.7924412905977</v>
      </c>
      <c r="AC1772">
        <f>(Table1[[#This Row],[Power (kW)]]*1000)*D1772</f>
        <v>1555480.4306504016</v>
      </c>
      <c r="AD1772" s="25">
        <f t="shared" si="307"/>
        <v>0</v>
      </c>
      <c r="AE1772" s="25">
        <f t="shared" si="308"/>
        <v>5419.7924412905977</v>
      </c>
      <c r="AF1772" s="25">
        <f>SUM($AD$8:AD1772)</f>
        <v>1427120.3321196688</v>
      </c>
      <c r="AG1772" s="25">
        <f>SUM($AE$8:AE1772)</f>
        <v>11189874.087978717</v>
      </c>
      <c r="AH1772" s="25"/>
      <c r="AI1772" s="40">
        <f>SUM($AD$1486:AD1772)</f>
        <v>25581.90426666999</v>
      </c>
      <c r="AJ1772" s="40">
        <f>SUM($AE$1486:AE1772)</f>
        <v>5374496.6584330564</v>
      </c>
      <c r="AK1772" s="40">
        <f t="shared" si="309"/>
        <v>17907.332986668993</v>
      </c>
    </row>
    <row r="1773" spans="2:37" x14ac:dyDescent="0.3">
      <c r="B1773" s="7" t="s">
        <v>54</v>
      </c>
      <c r="C1773" s="7">
        <v>1765</v>
      </c>
      <c r="D1773" s="7">
        <v>288</v>
      </c>
      <c r="E1773" s="13">
        <v>81.3</v>
      </c>
      <c r="F1773" s="17">
        <f t="shared" si="310"/>
        <v>-0.22222222222222143</v>
      </c>
      <c r="G1773" s="17">
        <f t="shared" si="311"/>
        <v>-0.79999999999999716</v>
      </c>
      <c r="S1773">
        <f t="shared" si="301"/>
        <v>0</v>
      </c>
      <c r="T1773">
        <f t="shared" si="302"/>
        <v>81.3</v>
      </c>
      <c r="U1773">
        <f t="shared" si="303"/>
        <v>22.583333333333332</v>
      </c>
      <c r="W1773">
        <f t="shared" si="304"/>
        <v>-219.9999999999992</v>
      </c>
      <c r="X1773">
        <f t="shared" si="305"/>
        <v>135.9666</v>
      </c>
      <c r="Y1773">
        <f t="shared" si="306"/>
        <v>275.95309005701876</v>
      </c>
      <c r="Z1773">
        <f>Table1[[#This Row],[Accel (N)]]+Table1[[#This Row],[RR (N)]]+Table1[[#This Row],[Aero Drag (N)]]</f>
        <v>191.91969005701955</v>
      </c>
      <c r="AA1773">
        <f>Table1[[#This Row],[Total (N)]]*((E1773/3.6)/1000)</f>
        <v>4.3341863337876916</v>
      </c>
      <c r="AB1773">
        <f>Table1[[#This Row],[Power (kW)]]*1000</f>
        <v>4334.1863337876912</v>
      </c>
      <c r="AC1773">
        <f>(Table1[[#This Row],[Power (kW)]]*1000)*D1773</f>
        <v>1248245.6641308551</v>
      </c>
      <c r="AD1773" s="25">
        <f t="shared" si="307"/>
        <v>0</v>
      </c>
      <c r="AE1773" s="25">
        <f t="shared" si="308"/>
        <v>4334.1863337876912</v>
      </c>
      <c r="AF1773" s="25">
        <f>SUM($AD$8:AD1773)</f>
        <v>1427120.3321196688</v>
      </c>
      <c r="AG1773" s="25">
        <f>SUM($AE$8:AE1773)</f>
        <v>11194208.274312505</v>
      </c>
      <c r="AH1773" s="25"/>
      <c r="AI1773" s="40">
        <f>SUM($AD$1486:AD1773)</f>
        <v>25581.90426666999</v>
      </c>
      <c r="AJ1773" s="40">
        <f>SUM($AE$1486:AE1773)</f>
        <v>5378830.8447668441</v>
      </c>
      <c r="AK1773" s="40">
        <f t="shared" si="309"/>
        <v>17907.332986668993</v>
      </c>
    </row>
    <row r="1774" spans="2:37" x14ac:dyDescent="0.3">
      <c r="B1774" s="7" t="s">
        <v>54</v>
      </c>
      <c r="C1774" s="7">
        <v>1766</v>
      </c>
      <c r="D1774" s="7">
        <v>289</v>
      </c>
      <c r="E1774" s="13">
        <v>80.400000000000006</v>
      </c>
      <c r="F1774" s="17">
        <f t="shared" si="310"/>
        <v>-0.30555555555555597</v>
      </c>
      <c r="G1774" s="17">
        <f t="shared" si="311"/>
        <v>-1.1000000000000014</v>
      </c>
      <c r="S1774">
        <f t="shared" si="301"/>
        <v>0</v>
      </c>
      <c r="T1774">
        <f t="shared" si="302"/>
        <v>80.400000000000006</v>
      </c>
      <c r="U1774">
        <f t="shared" si="303"/>
        <v>22.333333333333336</v>
      </c>
      <c r="W1774">
        <f t="shared" si="304"/>
        <v>-302.5000000000004</v>
      </c>
      <c r="X1774">
        <f t="shared" si="305"/>
        <v>135.9666</v>
      </c>
      <c r="Y1774">
        <f t="shared" si="306"/>
        <v>269.8772448667001</v>
      </c>
      <c r="Z1774">
        <f>Table1[[#This Row],[Accel (N)]]+Table1[[#This Row],[RR (N)]]+Table1[[#This Row],[Aero Drag (N)]]</f>
        <v>103.3438448666997</v>
      </c>
      <c r="AA1774">
        <f>Table1[[#This Row],[Total (N)]]*((E1774/3.6)/1000)</f>
        <v>2.3080125353562937</v>
      </c>
      <c r="AB1774">
        <f>Table1[[#This Row],[Power (kW)]]*1000</f>
        <v>2308.0125353562935</v>
      </c>
      <c r="AC1774">
        <f>(Table1[[#This Row],[Power (kW)]]*1000)*D1774</f>
        <v>667015.62271796877</v>
      </c>
      <c r="AD1774" s="25">
        <f t="shared" si="307"/>
        <v>0</v>
      </c>
      <c r="AE1774" s="25">
        <f t="shared" si="308"/>
        <v>2308.0125353562935</v>
      </c>
      <c r="AF1774" s="25">
        <f>SUM($AD$8:AD1774)</f>
        <v>1427120.3321196688</v>
      </c>
      <c r="AG1774" s="25">
        <f>SUM($AE$8:AE1774)</f>
        <v>11196516.286847861</v>
      </c>
      <c r="AH1774" s="25"/>
      <c r="AI1774" s="40">
        <f>SUM($AD$1486:AD1774)</f>
        <v>25581.90426666999</v>
      </c>
      <c r="AJ1774" s="40">
        <f>SUM($AE$1486:AE1774)</f>
        <v>5381138.8573022</v>
      </c>
      <c r="AK1774" s="40">
        <f t="shared" si="309"/>
        <v>17907.332986668993</v>
      </c>
    </row>
    <row r="1775" spans="2:37" x14ac:dyDescent="0.3">
      <c r="B1775" s="7" t="s">
        <v>54</v>
      </c>
      <c r="C1775" s="7">
        <v>1767</v>
      </c>
      <c r="D1775" s="7">
        <v>290</v>
      </c>
      <c r="E1775" s="13">
        <v>79.099999999999994</v>
      </c>
      <c r="F1775" s="17">
        <f t="shared" si="310"/>
        <v>-0.41666666666666663</v>
      </c>
      <c r="G1775" s="17">
        <f t="shared" si="311"/>
        <v>-1.5</v>
      </c>
      <c r="S1775">
        <f t="shared" si="301"/>
        <v>0</v>
      </c>
      <c r="T1775">
        <f t="shared" si="302"/>
        <v>79.099999999999994</v>
      </c>
      <c r="U1775">
        <f t="shared" si="303"/>
        <v>21.972222222222221</v>
      </c>
      <c r="W1775">
        <f t="shared" si="304"/>
        <v>-412.49999999999994</v>
      </c>
      <c r="X1775">
        <f t="shared" si="305"/>
        <v>135.9666</v>
      </c>
      <c r="Y1775">
        <f t="shared" si="306"/>
        <v>261.22042840127989</v>
      </c>
      <c r="Z1775">
        <f>Table1[[#This Row],[Accel (N)]]+Table1[[#This Row],[RR (N)]]+Table1[[#This Row],[Aero Drag (N)]]</f>
        <v>-15.312971598720026</v>
      </c>
      <c r="AA1775">
        <f>Table1[[#This Row],[Total (N)]]*((E1775/3.6)/1000)</f>
        <v>-0.33646001484965393</v>
      </c>
      <c r="AB1775">
        <f>Table1[[#This Row],[Power (kW)]]*1000</f>
        <v>-336.46001484965393</v>
      </c>
      <c r="AC1775">
        <f>(Table1[[#This Row],[Power (kW)]]*1000)*D1775</f>
        <v>-97573.404306399636</v>
      </c>
      <c r="AD1775" s="25">
        <f t="shared" si="307"/>
        <v>336.46001484965393</v>
      </c>
      <c r="AE1775" s="25">
        <f t="shared" si="308"/>
        <v>0</v>
      </c>
      <c r="AF1775" s="25">
        <f>SUM($AD$8:AD1775)</f>
        <v>1427456.7921345185</v>
      </c>
      <c r="AG1775" s="25">
        <f>SUM($AE$8:AE1775)</f>
        <v>11196516.286847861</v>
      </c>
      <c r="AH1775" s="25"/>
      <c r="AI1775" s="40">
        <f>SUM($AD$1486:AD1775)</f>
        <v>25918.364281519644</v>
      </c>
      <c r="AJ1775" s="40">
        <f>SUM($AE$1486:AE1775)</f>
        <v>5381138.8573022</v>
      </c>
      <c r="AK1775" s="40">
        <f t="shared" si="309"/>
        <v>18142.85499706375</v>
      </c>
    </row>
    <row r="1776" spans="2:37" x14ac:dyDescent="0.3">
      <c r="B1776" s="7" t="s">
        <v>54</v>
      </c>
      <c r="C1776" s="7">
        <v>1768</v>
      </c>
      <c r="D1776" s="7">
        <v>291</v>
      </c>
      <c r="E1776" s="13">
        <v>77.400000000000006</v>
      </c>
      <c r="F1776" s="17">
        <f t="shared" si="310"/>
        <v>-0.55555555555555558</v>
      </c>
      <c r="G1776" s="17">
        <f t="shared" si="311"/>
        <v>-2</v>
      </c>
      <c r="S1776">
        <f t="shared" si="301"/>
        <v>0</v>
      </c>
      <c r="T1776">
        <f t="shared" si="302"/>
        <v>77.400000000000006</v>
      </c>
      <c r="U1776">
        <f t="shared" si="303"/>
        <v>21.5</v>
      </c>
      <c r="W1776">
        <f t="shared" si="304"/>
        <v>-550</v>
      </c>
      <c r="X1776">
        <f t="shared" si="305"/>
        <v>135.9666</v>
      </c>
      <c r="Y1776">
        <f t="shared" si="306"/>
        <v>250.11289996807503</v>
      </c>
      <c r="Z1776">
        <f>Table1[[#This Row],[Accel (N)]]+Table1[[#This Row],[RR (N)]]+Table1[[#This Row],[Aero Drag (N)]]</f>
        <v>-163.920500031925</v>
      </c>
      <c r="AA1776">
        <f>Table1[[#This Row],[Total (N)]]*((E1776/3.6)/1000)</f>
        <v>-3.5242907506863874</v>
      </c>
      <c r="AB1776">
        <f>Table1[[#This Row],[Power (kW)]]*1000</f>
        <v>-3524.2907506863876</v>
      </c>
      <c r="AC1776">
        <f>(Table1[[#This Row],[Power (kW)]]*1000)*D1776</f>
        <v>-1025568.6084497388</v>
      </c>
      <c r="AD1776" s="25">
        <f t="shared" si="307"/>
        <v>3524.2907506863876</v>
      </c>
      <c r="AE1776" s="25">
        <f t="shared" si="308"/>
        <v>0</v>
      </c>
      <c r="AF1776" s="25">
        <f>SUM($AD$8:AD1776)</f>
        <v>1430981.0828852048</v>
      </c>
      <c r="AG1776" s="25">
        <f>SUM($AE$8:AE1776)</f>
        <v>11196516.286847861</v>
      </c>
      <c r="AH1776" s="25"/>
      <c r="AI1776" s="40">
        <f>SUM($AD$1486:AD1776)</f>
        <v>29442.655032206032</v>
      </c>
      <c r="AJ1776" s="40">
        <f>SUM($AE$1486:AE1776)</f>
        <v>5381138.8573022</v>
      </c>
      <c r="AK1776" s="40">
        <f t="shared" si="309"/>
        <v>20609.858522544222</v>
      </c>
    </row>
    <row r="1777" spans="2:37" x14ac:dyDescent="0.3">
      <c r="B1777" s="7" t="s">
        <v>54</v>
      </c>
      <c r="C1777" s="7">
        <v>1769</v>
      </c>
      <c r="D1777" s="7">
        <v>292</v>
      </c>
      <c r="E1777" s="13">
        <v>75.099999999999994</v>
      </c>
      <c r="F1777" s="17">
        <f t="shared" si="310"/>
        <v>-0.70833333333333448</v>
      </c>
      <c r="G1777" s="17">
        <f t="shared" si="311"/>
        <v>-2.5500000000000043</v>
      </c>
      <c r="S1777">
        <f t="shared" si="301"/>
        <v>0</v>
      </c>
      <c r="T1777">
        <f t="shared" si="302"/>
        <v>75.099999999999994</v>
      </c>
      <c r="U1777">
        <f t="shared" si="303"/>
        <v>20.861111111111111</v>
      </c>
      <c r="W1777">
        <f t="shared" si="304"/>
        <v>-701.25000000000114</v>
      </c>
      <c r="X1777">
        <f t="shared" si="305"/>
        <v>135.9666</v>
      </c>
      <c r="Y1777">
        <f t="shared" si="306"/>
        <v>235.46916533944656</v>
      </c>
      <c r="Z1777">
        <f>Table1[[#This Row],[Accel (N)]]+Table1[[#This Row],[RR (N)]]+Table1[[#This Row],[Aero Drag (N)]]</f>
        <v>-329.81423466055458</v>
      </c>
      <c r="AA1777">
        <f>Table1[[#This Row],[Total (N)]]*((E1777/3.6)/1000)</f>
        <v>-6.8802913952799027</v>
      </c>
      <c r="AB1777">
        <f>Table1[[#This Row],[Power (kW)]]*1000</f>
        <v>-6880.2913952799026</v>
      </c>
      <c r="AC1777">
        <f>(Table1[[#This Row],[Power (kW)]]*1000)*D1777</f>
        <v>-2009045.0874217316</v>
      </c>
      <c r="AD1777" s="25">
        <f t="shared" si="307"/>
        <v>6880.2913952799026</v>
      </c>
      <c r="AE1777" s="25">
        <f t="shared" si="308"/>
        <v>0</v>
      </c>
      <c r="AF1777" s="25">
        <f>SUM($AD$8:AD1777)</f>
        <v>1437861.3742804846</v>
      </c>
      <c r="AG1777" s="25">
        <f>SUM($AE$8:AE1777)</f>
        <v>11196516.286847861</v>
      </c>
      <c r="AH1777" s="25"/>
      <c r="AI1777" s="40">
        <f>SUM($AD$1486:AD1777)</f>
        <v>36322.946427485935</v>
      </c>
      <c r="AJ1777" s="40">
        <f>SUM($AE$1486:AE1777)</f>
        <v>5381138.8573022</v>
      </c>
      <c r="AK1777" s="40">
        <f t="shared" si="309"/>
        <v>25426.062499240154</v>
      </c>
    </row>
    <row r="1778" spans="2:37" x14ac:dyDescent="0.3">
      <c r="B1778" s="7" t="s">
        <v>54</v>
      </c>
      <c r="C1778" s="7">
        <v>1770</v>
      </c>
      <c r="D1778" s="7">
        <v>293</v>
      </c>
      <c r="E1778" s="13">
        <v>72.3</v>
      </c>
      <c r="F1778" s="17">
        <f t="shared" si="310"/>
        <v>-0.83333333333333326</v>
      </c>
      <c r="G1778" s="17">
        <f t="shared" si="311"/>
        <v>-3</v>
      </c>
      <c r="S1778">
        <f t="shared" si="301"/>
        <v>0</v>
      </c>
      <c r="T1778">
        <f t="shared" si="302"/>
        <v>72.3</v>
      </c>
      <c r="U1778">
        <f t="shared" si="303"/>
        <v>20.083333333333332</v>
      </c>
      <c r="W1778">
        <f t="shared" si="304"/>
        <v>-824.99999999999989</v>
      </c>
      <c r="X1778">
        <f t="shared" si="305"/>
        <v>135.9666</v>
      </c>
      <c r="Y1778">
        <f t="shared" si="306"/>
        <v>218.23819696901876</v>
      </c>
      <c r="Z1778">
        <f>Table1[[#This Row],[Accel (N)]]+Table1[[#This Row],[RR (N)]]+Table1[[#This Row],[Aero Drag (N)]]</f>
        <v>-470.79520303098116</v>
      </c>
      <c r="AA1778">
        <f>Table1[[#This Row],[Total (N)]]*((E1778/3.6)/1000)</f>
        <v>-9.455136994205537</v>
      </c>
      <c r="AB1778">
        <f>Table1[[#This Row],[Power (kW)]]*1000</f>
        <v>-9455.1369942055371</v>
      </c>
      <c r="AC1778">
        <f>(Table1[[#This Row],[Power (kW)]]*1000)*D1778</f>
        <v>-2770355.1393022225</v>
      </c>
      <c r="AD1778" s="25">
        <f t="shared" si="307"/>
        <v>9455.1369942055371</v>
      </c>
      <c r="AE1778" s="25">
        <f t="shared" si="308"/>
        <v>0</v>
      </c>
      <c r="AF1778" s="25">
        <f>SUM($AD$8:AD1778)</f>
        <v>1447316.5112746903</v>
      </c>
      <c r="AG1778" s="25">
        <f>SUM($AE$8:AE1778)</f>
        <v>11196516.286847861</v>
      </c>
      <c r="AH1778" s="25"/>
      <c r="AI1778" s="40">
        <f>SUM($AD$1486:AD1778)</f>
        <v>45778.083421691474</v>
      </c>
      <c r="AJ1778" s="40">
        <f>SUM($AE$1486:AE1778)</f>
        <v>5381138.8573022</v>
      </c>
      <c r="AK1778" s="40">
        <f t="shared" si="309"/>
        <v>32044.658395184029</v>
      </c>
    </row>
    <row r="1779" spans="2:37" x14ac:dyDescent="0.3">
      <c r="B1779" s="7" t="s">
        <v>54</v>
      </c>
      <c r="C1779" s="7">
        <v>1771</v>
      </c>
      <c r="D1779" s="7">
        <v>294</v>
      </c>
      <c r="E1779" s="13">
        <v>69.099999999999994</v>
      </c>
      <c r="F1779" s="17">
        <f t="shared" si="310"/>
        <v>-0.88888888888888773</v>
      </c>
      <c r="G1779" s="17">
        <f t="shared" si="311"/>
        <v>-3.1999999999999957</v>
      </c>
      <c r="S1779">
        <f t="shared" si="301"/>
        <v>0</v>
      </c>
      <c r="T1779">
        <f t="shared" si="302"/>
        <v>69.099999999999994</v>
      </c>
      <c r="U1779">
        <f t="shared" si="303"/>
        <v>19.194444444444443</v>
      </c>
      <c r="W1779">
        <f t="shared" si="304"/>
        <v>-879.99999999999886</v>
      </c>
      <c r="X1779">
        <f t="shared" si="305"/>
        <v>135.9666</v>
      </c>
      <c r="Y1779">
        <f t="shared" si="306"/>
        <v>199.34725742586321</v>
      </c>
      <c r="Z1779">
        <f>Table1[[#This Row],[Accel (N)]]+Table1[[#This Row],[RR (N)]]+Table1[[#This Row],[Aero Drag (N)]]</f>
        <v>-544.68614257413572</v>
      </c>
      <c r="AA1779">
        <f>Table1[[#This Row],[Total (N)]]*((E1779/3.6)/1000)</f>
        <v>-10.454947903297994</v>
      </c>
      <c r="AB1779">
        <f>Table1[[#This Row],[Power (kW)]]*1000</f>
        <v>-10454.947903297994</v>
      </c>
      <c r="AC1779">
        <f>(Table1[[#This Row],[Power (kW)]]*1000)*D1779</f>
        <v>-3073754.6835696101</v>
      </c>
      <c r="AD1779" s="25">
        <f t="shared" si="307"/>
        <v>10454.947903297994</v>
      </c>
      <c r="AE1779" s="25">
        <f t="shared" si="308"/>
        <v>0</v>
      </c>
      <c r="AF1779" s="25">
        <f>SUM($AD$8:AD1779)</f>
        <v>1457771.4591779883</v>
      </c>
      <c r="AG1779" s="25">
        <f>SUM($AE$8:AE1779)</f>
        <v>11196516.286847861</v>
      </c>
      <c r="AH1779" s="25"/>
      <c r="AI1779" s="40">
        <f>SUM($AD$1486:AD1779)</f>
        <v>56233.031324989468</v>
      </c>
      <c r="AJ1779" s="40">
        <f>SUM($AE$1486:AE1779)</f>
        <v>5381138.8573022</v>
      </c>
      <c r="AK1779" s="40">
        <f t="shared" si="309"/>
        <v>39363.121927492626</v>
      </c>
    </row>
    <row r="1780" spans="2:37" x14ac:dyDescent="0.3">
      <c r="B1780" s="7" t="s">
        <v>54</v>
      </c>
      <c r="C1780" s="7">
        <v>1772</v>
      </c>
      <c r="D1780" s="7">
        <v>295</v>
      </c>
      <c r="E1780" s="13">
        <v>65.900000000000006</v>
      </c>
      <c r="F1780" s="17">
        <f t="shared" si="310"/>
        <v>-0.88888888888888773</v>
      </c>
      <c r="G1780" s="17">
        <f t="shared" si="311"/>
        <v>-3.1999999999999957</v>
      </c>
      <c r="S1780">
        <f t="shared" si="301"/>
        <v>0</v>
      </c>
      <c r="T1780">
        <f t="shared" si="302"/>
        <v>65.900000000000006</v>
      </c>
      <c r="U1780">
        <f t="shared" si="303"/>
        <v>18.305555555555557</v>
      </c>
      <c r="W1780">
        <f t="shared" si="304"/>
        <v>-879.99999999999886</v>
      </c>
      <c r="X1780">
        <f t="shared" si="305"/>
        <v>135.9666</v>
      </c>
      <c r="Y1780">
        <f t="shared" si="306"/>
        <v>181.31135333586326</v>
      </c>
      <c r="Z1780">
        <f>Table1[[#This Row],[Accel (N)]]+Table1[[#This Row],[RR (N)]]+Table1[[#This Row],[Aero Drag (N)]]</f>
        <v>-562.72204666413563</v>
      </c>
      <c r="AA1780">
        <f>Table1[[#This Row],[Total (N)]]*((E1780/3.6)/1000)</f>
        <v>-10.300939687546261</v>
      </c>
      <c r="AB1780">
        <f>Table1[[#This Row],[Power (kW)]]*1000</f>
        <v>-10300.939687546261</v>
      </c>
      <c r="AC1780">
        <f>(Table1[[#This Row],[Power (kW)]]*1000)*D1780</f>
        <v>-3038777.2078261469</v>
      </c>
      <c r="AD1780" s="25">
        <f t="shared" si="307"/>
        <v>10300.939687546261</v>
      </c>
      <c r="AE1780" s="25">
        <f t="shared" si="308"/>
        <v>0</v>
      </c>
      <c r="AF1780" s="25">
        <f>SUM($AD$8:AD1780)</f>
        <v>1468072.3988655347</v>
      </c>
      <c r="AG1780" s="25">
        <f>SUM($AE$8:AE1780)</f>
        <v>11196516.286847861</v>
      </c>
      <c r="AH1780" s="25"/>
      <c r="AI1780" s="40">
        <f>SUM($AD$1486:AD1780)</f>
        <v>66533.971012535723</v>
      </c>
      <c r="AJ1780" s="40">
        <f>SUM($AE$1486:AE1780)</f>
        <v>5381138.8573022</v>
      </c>
      <c r="AK1780" s="40">
        <f t="shared" si="309"/>
        <v>46573.779708775</v>
      </c>
    </row>
    <row r="1781" spans="2:37" x14ac:dyDescent="0.3">
      <c r="B1781" s="7" t="s">
        <v>54</v>
      </c>
      <c r="C1781" s="7">
        <v>1773</v>
      </c>
      <c r="D1781" s="7">
        <v>296</v>
      </c>
      <c r="E1781" s="13">
        <v>62.7</v>
      </c>
      <c r="F1781" s="17">
        <f t="shared" si="310"/>
        <v>-0.86111111111111149</v>
      </c>
      <c r="G1781" s="17">
        <f t="shared" si="311"/>
        <v>-3.1000000000000014</v>
      </c>
      <c r="S1781">
        <f t="shared" si="301"/>
        <v>0</v>
      </c>
      <c r="T1781">
        <f t="shared" si="302"/>
        <v>62.7</v>
      </c>
      <c r="U1781">
        <f t="shared" si="303"/>
        <v>17.416666666666668</v>
      </c>
      <c r="W1781">
        <f t="shared" si="304"/>
        <v>-852.50000000000034</v>
      </c>
      <c r="X1781">
        <f t="shared" si="305"/>
        <v>135.9666</v>
      </c>
      <c r="Y1781">
        <f t="shared" si="306"/>
        <v>164.13048469901881</v>
      </c>
      <c r="Z1781">
        <f>Table1[[#This Row],[Accel (N)]]+Table1[[#This Row],[RR (N)]]+Table1[[#This Row],[Aero Drag (N)]]</f>
        <v>-552.40291530098159</v>
      </c>
      <c r="AA1781">
        <f>Table1[[#This Row],[Total (N)]]*((E1781/3.6)/1000)</f>
        <v>-9.6210174414920964</v>
      </c>
      <c r="AB1781">
        <f>Table1[[#This Row],[Power (kW)]]*1000</f>
        <v>-9621.0174414920966</v>
      </c>
      <c r="AC1781">
        <f>(Table1[[#This Row],[Power (kW)]]*1000)*D1781</f>
        <v>-2847821.1626816606</v>
      </c>
      <c r="AD1781" s="25">
        <f t="shared" si="307"/>
        <v>9621.0174414920966</v>
      </c>
      <c r="AE1781" s="25">
        <f t="shared" si="308"/>
        <v>0</v>
      </c>
      <c r="AF1781" s="25">
        <f>SUM($AD$8:AD1781)</f>
        <v>1477693.4163070268</v>
      </c>
      <c r="AG1781" s="25">
        <f>SUM($AE$8:AE1781)</f>
        <v>11196516.286847861</v>
      </c>
      <c r="AH1781" s="25"/>
      <c r="AI1781" s="40">
        <f>SUM($AD$1486:AD1781)</f>
        <v>76154.988454027814</v>
      </c>
      <c r="AJ1781" s="40">
        <f>SUM($AE$1486:AE1781)</f>
        <v>5381138.8573022</v>
      </c>
      <c r="AK1781" s="40">
        <f t="shared" si="309"/>
        <v>53308.491917819469</v>
      </c>
    </row>
    <row r="1782" spans="2:37" x14ac:dyDescent="0.3">
      <c r="B1782" s="7" t="s">
        <v>54</v>
      </c>
      <c r="C1782" s="7">
        <v>1774</v>
      </c>
      <c r="D1782" s="7">
        <v>297</v>
      </c>
      <c r="E1782" s="13">
        <v>59.7</v>
      </c>
      <c r="F1782" s="17">
        <f t="shared" si="310"/>
        <v>-0.79166666666666707</v>
      </c>
      <c r="G1782" s="17">
        <f t="shared" si="311"/>
        <v>-2.8500000000000014</v>
      </c>
      <c r="S1782">
        <f t="shared" si="301"/>
        <v>0</v>
      </c>
      <c r="T1782">
        <f t="shared" si="302"/>
        <v>59.7</v>
      </c>
      <c r="U1782">
        <f t="shared" si="303"/>
        <v>16.583333333333332</v>
      </c>
      <c r="W1782">
        <f t="shared" si="304"/>
        <v>-783.75000000000045</v>
      </c>
      <c r="X1782">
        <f t="shared" si="305"/>
        <v>135.9666</v>
      </c>
      <c r="Y1782">
        <f t="shared" si="306"/>
        <v>148.79996622251875</v>
      </c>
      <c r="Z1782">
        <f>Table1[[#This Row],[Accel (N)]]+Table1[[#This Row],[RR (N)]]+Table1[[#This Row],[Aero Drag (N)]]</f>
        <v>-498.98343377748176</v>
      </c>
      <c r="AA1782">
        <f>Table1[[#This Row],[Total (N)]]*((E1782/3.6)/1000)</f>
        <v>-8.2748086101432392</v>
      </c>
      <c r="AB1782">
        <f>Table1[[#This Row],[Power (kW)]]*1000</f>
        <v>-8274.80861014324</v>
      </c>
      <c r="AC1782">
        <f>(Table1[[#This Row],[Power (kW)]]*1000)*D1782</f>
        <v>-2457618.1572125424</v>
      </c>
      <c r="AD1782" s="25">
        <f t="shared" si="307"/>
        <v>8274.80861014324</v>
      </c>
      <c r="AE1782" s="25">
        <f t="shared" si="308"/>
        <v>0</v>
      </c>
      <c r="AF1782" s="25">
        <f>SUM($AD$8:AD1782)</f>
        <v>1485968.2249171699</v>
      </c>
      <c r="AG1782" s="25">
        <f>SUM($AE$8:AE1782)</f>
        <v>11196516.286847861</v>
      </c>
      <c r="AH1782" s="25"/>
      <c r="AI1782" s="40">
        <f>SUM($AD$1486:AD1782)</f>
        <v>84429.797064171056</v>
      </c>
      <c r="AJ1782" s="40">
        <f>SUM($AE$1486:AE1782)</f>
        <v>5381138.8573022</v>
      </c>
      <c r="AK1782" s="40">
        <f t="shared" si="309"/>
        <v>59100.857944919735</v>
      </c>
    </row>
    <row r="1783" spans="2:37" x14ac:dyDescent="0.3">
      <c r="B1783" s="7" t="s">
        <v>54</v>
      </c>
      <c r="C1783" s="7">
        <v>1775</v>
      </c>
      <c r="D1783" s="7">
        <v>298</v>
      </c>
      <c r="E1783" s="13">
        <v>57</v>
      </c>
      <c r="F1783" s="17">
        <f t="shared" si="310"/>
        <v>-0.70833333333333348</v>
      </c>
      <c r="G1783" s="17">
        <f t="shared" si="311"/>
        <v>-2.5500000000000007</v>
      </c>
      <c r="S1783">
        <f t="shared" si="301"/>
        <v>0</v>
      </c>
      <c r="T1783">
        <f t="shared" si="302"/>
        <v>57</v>
      </c>
      <c r="U1783">
        <f t="shared" si="303"/>
        <v>15.833333333333332</v>
      </c>
      <c r="W1783">
        <f t="shared" si="304"/>
        <v>-701.25000000000011</v>
      </c>
      <c r="X1783">
        <f t="shared" si="305"/>
        <v>135.9666</v>
      </c>
      <c r="Y1783">
        <f t="shared" si="306"/>
        <v>135.645028676875</v>
      </c>
      <c r="Z1783">
        <f>Table1[[#This Row],[Accel (N)]]+Table1[[#This Row],[RR (N)]]+Table1[[#This Row],[Aero Drag (N)]]</f>
        <v>-429.63837132312517</v>
      </c>
      <c r="AA1783">
        <f>Table1[[#This Row],[Total (N)]]*((E1783/3.6)/1000)</f>
        <v>-6.8026075459494812</v>
      </c>
      <c r="AB1783">
        <f>Table1[[#This Row],[Power (kW)]]*1000</f>
        <v>-6802.6075459494814</v>
      </c>
      <c r="AC1783">
        <f>(Table1[[#This Row],[Power (kW)]]*1000)*D1783</f>
        <v>-2027177.0486929454</v>
      </c>
      <c r="AD1783" s="25">
        <f t="shared" si="307"/>
        <v>6802.6075459494814</v>
      </c>
      <c r="AE1783" s="25">
        <f t="shared" si="308"/>
        <v>0</v>
      </c>
      <c r="AF1783" s="25">
        <f>SUM($AD$8:AD1783)</f>
        <v>1492770.8324631194</v>
      </c>
      <c r="AG1783" s="25">
        <f>SUM($AE$8:AE1783)</f>
        <v>11196516.286847861</v>
      </c>
      <c r="AH1783" s="25"/>
      <c r="AI1783" s="40">
        <f>SUM($AD$1486:AD1783)</f>
        <v>91232.404610120531</v>
      </c>
      <c r="AJ1783" s="40">
        <f>SUM($AE$1486:AE1783)</f>
        <v>5381138.8573022</v>
      </c>
      <c r="AK1783" s="40">
        <f t="shared" si="309"/>
        <v>63862.683227084366</v>
      </c>
    </row>
    <row r="1784" spans="2:37" x14ac:dyDescent="0.3">
      <c r="B1784" s="7" t="s">
        <v>54</v>
      </c>
      <c r="C1784" s="7">
        <v>1776</v>
      </c>
      <c r="D1784" s="7">
        <v>299</v>
      </c>
      <c r="E1784" s="13">
        <v>54.6</v>
      </c>
      <c r="F1784" s="17">
        <f t="shared" si="310"/>
        <v>-0.6666666666666663</v>
      </c>
      <c r="G1784" s="17">
        <f t="shared" si="311"/>
        <v>-2.3999999999999986</v>
      </c>
      <c r="S1784">
        <f t="shared" si="301"/>
        <v>0</v>
      </c>
      <c r="T1784">
        <f t="shared" si="302"/>
        <v>54.6</v>
      </c>
      <c r="U1784">
        <f t="shared" si="303"/>
        <v>15.166666666666666</v>
      </c>
      <c r="W1784">
        <f t="shared" si="304"/>
        <v>-659.99999999999966</v>
      </c>
      <c r="X1784">
        <f t="shared" si="305"/>
        <v>135.9666</v>
      </c>
      <c r="Y1784">
        <f t="shared" si="306"/>
        <v>124.46276814107502</v>
      </c>
      <c r="Z1784">
        <f>Table1[[#This Row],[Accel (N)]]+Table1[[#This Row],[RR (N)]]+Table1[[#This Row],[Aero Drag (N)]]</f>
        <v>-399.57063185892468</v>
      </c>
      <c r="AA1784">
        <f>Table1[[#This Row],[Total (N)]]*((E1784/3.6)/1000)</f>
        <v>-6.0601545831936914</v>
      </c>
      <c r="AB1784">
        <f>Table1[[#This Row],[Power (kW)]]*1000</f>
        <v>-6060.154583193691</v>
      </c>
      <c r="AC1784">
        <f>(Table1[[#This Row],[Power (kW)]]*1000)*D1784</f>
        <v>-1811986.2203749137</v>
      </c>
      <c r="AD1784" s="25">
        <f t="shared" si="307"/>
        <v>6060.154583193691</v>
      </c>
      <c r="AE1784" s="25">
        <f t="shared" si="308"/>
        <v>0</v>
      </c>
      <c r="AF1784" s="25">
        <f>SUM($AD$8:AD1784)</f>
        <v>1498830.987046313</v>
      </c>
      <c r="AG1784" s="25">
        <f>SUM($AE$8:AE1784)</f>
        <v>11196516.286847861</v>
      </c>
      <c r="AH1784" s="25"/>
      <c r="AI1784" s="40">
        <f>SUM($AD$1486:AD1784)</f>
        <v>97292.559193314228</v>
      </c>
      <c r="AJ1784" s="40">
        <f>SUM($AE$1486:AE1784)</f>
        <v>5381138.8573022</v>
      </c>
      <c r="AK1784" s="40">
        <f t="shared" si="309"/>
        <v>68104.791435319959</v>
      </c>
    </row>
    <row r="1785" spans="2:37" x14ac:dyDescent="0.3">
      <c r="B1785" s="7" t="s">
        <v>54</v>
      </c>
      <c r="C1785" s="7">
        <v>1777</v>
      </c>
      <c r="D1785" s="7">
        <v>300</v>
      </c>
      <c r="E1785" s="13">
        <v>52.2</v>
      </c>
      <c r="F1785" s="17">
        <f t="shared" si="310"/>
        <v>-0.68055555555555536</v>
      </c>
      <c r="G1785" s="17">
        <f t="shared" si="311"/>
        <v>-2.4499999999999993</v>
      </c>
      <c r="S1785">
        <f t="shared" si="301"/>
        <v>0</v>
      </c>
      <c r="T1785">
        <f t="shared" si="302"/>
        <v>52.2</v>
      </c>
      <c r="U1785">
        <f t="shared" si="303"/>
        <v>14.5</v>
      </c>
      <c r="W1785">
        <f t="shared" si="304"/>
        <v>-673.74999999999977</v>
      </c>
      <c r="X1785">
        <f t="shared" si="305"/>
        <v>135.9666</v>
      </c>
      <c r="Y1785">
        <f t="shared" si="306"/>
        <v>113.76146504767502</v>
      </c>
      <c r="Z1785">
        <f>Table1[[#This Row],[Accel (N)]]+Table1[[#This Row],[RR (N)]]+Table1[[#This Row],[Aero Drag (N)]]</f>
        <v>-424.02193495232478</v>
      </c>
      <c r="AA1785">
        <f>Table1[[#This Row],[Total (N)]]*((E1785/3.6)/1000)</f>
        <v>-6.1483180568087095</v>
      </c>
      <c r="AB1785">
        <f>Table1[[#This Row],[Power (kW)]]*1000</f>
        <v>-6148.3180568087091</v>
      </c>
      <c r="AC1785">
        <f>(Table1[[#This Row],[Power (kW)]]*1000)*D1785</f>
        <v>-1844495.4170426128</v>
      </c>
      <c r="AD1785" s="25">
        <f t="shared" si="307"/>
        <v>6148.3180568087091</v>
      </c>
      <c r="AE1785" s="25">
        <f t="shared" si="308"/>
        <v>0</v>
      </c>
      <c r="AF1785" s="25">
        <f>SUM($AD$8:AD1785)</f>
        <v>1504979.3051031218</v>
      </c>
      <c r="AG1785" s="25">
        <f>SUM($AE$8:AE1785)</f>
        <v>11196516.286847861</v>
      </c>
      <c r="AH1785" s="25"/>
      <c r="AI1785" s="40">
        <f>SUM($AD$1486:AD1785)</f>
        <v>103440.87725012294</v>
      </c>
      <c r="AJ1785" s="40">
        <f>SUM($AE$1486:AE1785)</f>
        <v>5381138.8573022</v>
      </c>
      <c r="AK1785" s="40">
        <f t="shared" si="309"/>
        <v>72408.61407508605</v>
      </c>
    </row>
    <row r="1786" spans="2:37" x14ac:dyDescent="0.3">
      <c r="B1786" s="7" t="s">
        <v>54</v>
      </c>
      <c r="C1786" s="7">
        <v>1778</v>
      </c>
      <c r="D1786" s="7">
        <v>301</v>
      </c>
      <c r="E1786" s="13">
        <v>49.7</v>
      </c>
      <c r="F1786" s="17">
        <f t="shared" si="310"/>
        <v>-0.75000000000000078</v>
      </c>
      <c r="G1786" s="17">
        <f t="shared" si="311"/>
        <v>-2.7000000000000028</v>
      </c>
      <c r="S1786">
        <f t="shared" si="301"/>
        <v>0</v>
      </c>
      <c r="T1786">
        <f t="shared" si="302"/>
        <v>49.7</v>
      </c>
      <c r="U1786">
        <f t="shared" si="303"/>
        <v>13.805555555555555</v>
      </c>
      <c r="W1786">
        <f t="shared" si="304"/>
        <v>-742.5000000000008</v>
      </c>
      <c r="X1786">
        <f t="shared" si="305"/>
        <v>135.9666</v>
      </c>
      <c r="Y1786">
        <f t="shared" si="306"/>
        <v>103.12570910571321</v>
      </c>
      <c r="Z1786">
        <f>Table1[[#This Row],[Accel (N)]]+Table1[[#This Row],[RR (N)]]+Table1[[#This Row],[Aero Drag (N)]]</f>
        <v>-503.40769089428761</v>
      </c>
      <c r="AA1786">
        <f>Table1[[#This Row],[Total (N)]]*((E1786/3.6)/1000)</f>
        <v>-6.949822843735026</v>
      </c>
      <c r="AB1786">
        <f>Table1[[#This Row],[Power (kW)]]*1000</f>
        <v>-6949.8228437350263</v>
      </c>
      <c r="AC1786">
        <f>(Table1[[#This Row],[Power (kW)]]*1000)*D1786</f>
        <v>-2091896.675964243</v>
      </c>
      <c r="AD1786" s="25">
        <f t="shared" si="307"/>
        <v>6949.8228437350263</v>
      </c>
      <c r="AE1786" s="25">
        <f t="shared" si="308"/>
        <v>0</v>
      </c>
      <c r="AF1786" s="25">
        <f>SUM($AD$8:AD1786)</f>
        <v>1511929.1279468569</v>
      </c>
      <c r="AG1786" s="25">
        <f>SUM($AE$8:AE1786)</f>
        <v>11196516.286847861</v>
      </c>
      <c r="AH1786" s="25"/>
      <c r="AI1786" s="40">
        <f>SUM($AD$1486:AD1786)</f>
        <v>110390.70009385797</v>
      </c>
      <c r="AJ1786" s="40">
        <f>SUM($AE$1486:AE1786)</f>
        <v>5381138.8573022</v>
      </c>
      <c r="AK1786" s="40">
        <f t="shared" si="309"/>
        <v>77273.490065700578</v>
      </c>
    </row>
    <row r="1787" spans="2:37" x14ac:dyDescent="0.3">
      <c r="B1787" s="7" t="s">
        <v>54</v>
      </c>
      <c r="C1787" s="7">
        <v>1779</v>
      </c>
      <c r="D1787" s="7">
        <v>302</v>
      </c>
      <c r="E1787" s="13">
        <v>46.8</v>
      </c>
      <c r="F1787" s="17">
        <f t="shared" si="310"/>
        <v>-0.86111111111111149</v>
      </c>
      <c r="G1787" s="17">
        <f t="shared" si="311"/>
        <v>-3.1000000000000014</v>
      </c>
      <c r="S1787">
        <f t="shared" si="301"/>
        <v>0</v>
      </c>
      <c r="T1787">
        <f t="shared" si="302"/>
        <v>46.8</v>
      </c>
      <c r="U1787">
        <f t="shared" si="303"/>
        <v>12.999999999999998</v>
      </c>
      <c r="W1787">
        <f t="shared" si="304"/>
        <v>-852.50000000000034</v>
      </c>
      <c r="X1787">
        <f t="shared" si="305"/>
        <v>135.9666</v>
      </c>
      <c r="Y1787">
        <f t="shared" si="306"/>
        <v>91.442033736299976</v>
      </c>
      <c r="Z1787">
        <f>Table1[[#This Row],[Accel (N)]]+Table1[[#This Row],[RR (N)]]+Table1[[#This Row],[Aero Drag (N)]]</f>
        <v>-625.09136626370037</v>
      </c>
      <c r="AA1787">
        <f>Table1[[#This Row],[Total (N)]]*((E1787/3.6)/1000)</f>
        <v>-8.1261877614281026</v>
      </c>
      <c r="AB1787">
        <f>Table1[[#This Row],[Power (kW)]]*1000</f>
        <v>-8126.1877614281029</v>
      </c>
      <c r="AC1787">
        <f>(Table1[[#This Row],[Power (kW)]]*1000)*D1787</f>
        <v>-2454108.7039512871</v>
      </c>
      <c r="AD1787" s="25">
        <f t="shared" si="307"/>
        <v>8126.1877614281029</v>
      </c>
      <c r="AE1787" s="25">
        <f t="shared" si="308"/>
        <v>0</v>
      </c>
      <c r="AF1787" s="25">
        <f>SUM($AD$8:AD1787)</f>
        <v>1520055.315708285</v>
      </c>
      <c r="AG1787" s="25">
        <f>SUM($AE$8:AE1787)</f>
        <v>11196516.286847861</v>
      </c>
      <c r="AH1787" s="25"/>
      <c r="AI1787" s="40">
        <f>SUM($AD$1486:AD1787)</f>
        <v>118516.88785528607</v>
      </c>
      <c r="AJ1787" s="40">
        <f>SUM($AE$1486:AE1787)</f>
        <v>5381138.8573022</v>
      </c>
      <c r="AK1787" s="40">
        <f t="shared" si="309"/>
        <v>82961.821498700243</v>
      </c>
    </row>
    <row r="1788" spans="2:37" x14ac:dyDescent="0.3">
      <c r="B1788" s="7" t="s">
        <v>54</v>
      </c>
      <c r="C1788" s="7">
        <v>1780</v>
      </c>
      <c r="D1788" s="7">
        <v>303</v>
      </c>
      <c r="E1788" s="13">
        <v>43.5</v>
      </c>
      <c r="F1788" s="17">
        <f t="shared" si="310"/>
        <v>-0.95833333333333315</v>
      </c>
      <c r="G1788" s="17">
        <f t="shared" si="311"/>
        <v>-3.4499999999999993</v>
      </c>
      <c r="S1788">
        <f t="shared" si="301"/>
        <v>0</v>
      </c>
      <c r="T1788">
        <f t="shared" si="302"/>
        <v>43.5</v>
      </c>
      <c r="U1788">
        <f t="shared" si="303"/>
        <v>12.083333333333332</v>
      </c>
      <c r="W1788">
        <f t="shared" si="304"/>
        <v>-948.74999999999977</v>
      </c>
      <c r="X1788">
        <f t="shared" si="305"/>
        <v>135.9666</v>
      </c>
      <c r="Y1788">
        <f t="shared" si="306"/>
        <v>79.001017394218749</v>
      </c>
      <c r="Z1788">
        <f>Table1[[#This Row],[Accel (N)]]+Table1[[#This Row],[RR (N)]]+Table1[[#This Row],[Aero Drag (N)]]</f>
        <v>-733.78238260578109</v>
      </c>
      <c r="AA1788">
        <f>Table1[[#This Row],[Total (N)]]*((E1788/3.6)/1000)</f>
        <v>-8.8665371231531864</v>
      </c>
      <c r="AB1788">
        <f>Table1[[#This Row],[Power (kW)]]*1000</f>
        <v>-8866.5371231531863</v>
      </c>
      <c r="AC1788">
        <f>(Table1[[#This Row],[Power (kW)]]*1000)*D1788</f>
        <v>-2686560.7483154153</v>
      </c>
      <c r="AD1788" s="25">
        <f t="shared" si="307"/>
        <v>8866.5371231531863</v>
      </c>
      <c r="AE1788" s="25">
        <f t="shared" si="308"/>
        <v>0</v>
      </c>
      <c r="AF1788" s="25">
        <f>SUM($AD$8:AD1788)</f>
        <v>1528921.8528314382</v>
      </c>
      <c r="AG1788" s="25">
        <f>SUM($AE$8:AE1788)</f>
        <v>11196516.286847861</v>
      </c>
      <c r="AH1788" s="25"/>
      <c r="AI1788" s="40">
        <f>SUM($AD$1486:AD1788)</f>
        <v>127383.42497843926</v>
      </c>
      <c r="AJ1788" s="40">
        <f>SUM($AE$1486:AE1788)</f>
        <v>5381138.8573022</v>
      </c>
      <c r="AK1788" s="40">
        <f t="shared" si="309"/>
        <v>89168.397484907473</v>
      </c>
    </row>
    <row r="1789" spans="2:37" x14ac:dyDescent="0.3">
      <c r="B1789" s="7" t="s">
        <v>54</v>
      </c>
      <c r="C1789" s="7">
        <v>1781</v>
      </c>
      <c r="D1789" s="7">
        <v>304</v>
      </c>
      <c r="E1789" s="13">
        <v>39.9</v>
      </c>
      <c r="F1789" s="17">
        <f t="shared" si="310"/>
        <v>-0.98611111111111127</v>
      </c>
      <c r="G1789" s="17">
        <f t="shared" si="311"/>
        <v>-3.5500000000000007</v>
      </c>
      <c r="S1789">
        <f t="shared" si="301"/>
        <v>0</v>
      </c>
      <c r="T1789">
        <f t="shared" si="302"/>
        <v>39.9</v>
      </c>
      <c r="U1789">
        <f t="shared" si="303"/>
        <v>11.083333333333332</v>
      </c>
      <c r="W1789">
        <f t="shared" si="304"/>
        <v>-976.25000000000011</v>
      </c>
      <c r="X1789">
        <f t="shared" si="305"/>
        <v>135.9666</v>
      </c>
      <c r="Y1789">
        <f t="shared" si="306"/>
        <v>66.466064051668752</v>
      </c>
      <c r="Z1789">
        <f>Table1[[#This Row],[Accel (N)]]+Table1[[#This Row],[RR (N)]]+Table1[[#This Row],[Aero Drag (N)]]</f>
        <v>-773.81733594833145</v>
      </c>
      <c r="AA1789">
        <f>Table1[[#This Row],[Total (N)]]*((E1789/3.6)/1000)</f>
        <v>-8.5764754734273385</v>
      </c>
      <c r="AB1789">
        <f>Table1[[#This Row],[Power (kW)]]*1000</f>
        <v>-8576.4754734273392</v>
      </c>
      <c r="AC1789">
        <f>(Table1[[#This Row],[Power (kW)]]*1000)*D1789</f>
        <v>-2607248.5439219112</v>
      </c>
      <c r="AD1789" s="25">
        <f t="shared" si="307"/>
        <v>8576.4754734273392</v>
      </c>
      <c r="AE1789" s="25">
        <f t="shared" si="308"/>
        <v>0</v>
      </c>
      <c r="AF1789" s="25">
        <f>SUM($AD$8:AD1789)</f>
        <v>1537498.3283048656</v>
      </c>
      <c r="AG1789" s="25">
        <f>SUM($AE$8:AE1789)</f>
        <v>11196516.286847861</v>
      </c>
      <c r="AH1789" s="25"/>
      <c r="AI1789" s="40">
        <f>SUM($AD$1486:AD1789)</f>
        <v>135959.90045186659</v>
      </c>
      <c r="AJ1789" s="40">
        <f>SUM($AE$1486:AE1789)</f>
        <v>5381138.8573022</v>
      </c>
      <c r="AK1789" s="40">
        <f t="shared" si="309"/>
        <v>95171.930316306607</v>
      </c>
    </row>
    <row r="1790" spans="2:37" x14ac:dyDescent="0.3">
      <c r="B1790" s="7" t="s">
        <v>54</v>
      </c>
      <c r="C1790" s="7">
        <v>1782</v>
      </c>
      <c r="D1790" s="7">
        <v>305</v>
      </c>
      <c r="E1790" s="13">
        <v>36.4</v>
      </c>
      <c r="F1790" s="17">
        <f t="shared" si="310"/>
        <v>-0.93055555555555491</v>
      </c>
      <c r="G1790" s="17">
        <f t="shared" si="311"/>
        <v>-3.3499999999999979</v>
      </c>
      <c r="S1790">
        <f t="shared" si="301"/>
        <v>0</v>
      </c>
      <c r="T1790">
        <f t="shared" si="302"/>
        <v>36.4</v>
      </c>
      <c r="U1790">
        <f t="shared" si="303"/>
        <v>10.111111111111111</v>
      </c>
      <c r="W1790">
        <f t="shared" si="304"/>
        <v>-921.24999999999932</v>
      </c>
      <c r="X1790">
        <f t="shared" si="305"/>
        <v>135.9666</v>
      </c>
      <c r="Y1790">
        <f t="shared" si="306"/>
        <v>55.316785840477777</v>
      </c>
      <c r="Z1790">
        <f>Table1[[#This Row],[Accel (N)]]+Table1[[#This Row],[RR (N)]]+Table1[[#This Row],[Aero Drag (N)]]</f>
        <v>-729.96661415952155</v>
      </c>
      <c r="AA1790">
        <f>Table1[[#This Row],[Total (N)]]*((E1790/3.6)/1000)</f>
        <v>-7.3807735431684955</v>
      </c>
      <c r="AB1790">
        <f>Table1[[#This Row],[Power (kW)]]*1000</f>
        <v>-7380.773543168496</v>
      </c>
      <c r="AC1790">
        <f>(Table1[[#This Row],[Power (kW)]]*1000)*D1790</f>
        <v>-2251135.9306663913</v>
      </c>
      <c r="AD1790" s="25">
        <f t="shared" si="307"/>
        <v>7380.773543168496</v>
      </c>
      <c r="AE1790" s="25">
        <f t="shared" si="308"/>
        <v>0</v>
      </c>
      <c r="AF1790" s="25">
        <f>SUM($AD$8:AD1790)</f>
        <v>1544879.1018480342</v>
      </c>
      <c r="AG1790" s="25">
        <f>SUM($AE$8:AE1790)</f>
        <v>11196516.286847861</v>
      </c>
      <c r="AH1790" s="25"/>
      <c r="AI1790" s="40">
        <f>SUM($AD$1486:AD1790)</f>
        <v>143340.67399503509</v>
      </c>
      <c r="AJ1790" s="40">
        <f>SUM($AE$1486:AE1790)</f>
        <v>5381138.8573022</v>
      </c>
      <c r="AK1790" s="40">
        <f t="shared" si="309"/>
        <v>100338.47179652455</v>
      </c>
    </row>
    <row r="1791" spans="2:37" x14ac:dyDescent="0.3">
      <c r="B1791" s="7" t="s">
        <v>54</v>
      </c>
      <c r="C1791" s="7">
        <v>1783</v>
      </c>
      <c r="D1791" s="7">
        <v>306</v>
      </c>
      <c r="E1791" s="13">
        <v>33.200000000000003</v>
      </c>
      <c r="F1791" s="17">
        <f t="shared" si="310"/>
        <v>-0.8194444444444442</v>
      </c>
      <c r="G1791" s="17">
        <f t="shared" si="311"/>
        <v>-2.9499999999999993</v>
      </c>
      <c r="S1791">
        <f t="shared" si="301"/>
        <v>0</v>
      </c>
      <c r="T1791">
        <f t="shared" si="302"/>
        <v>33.200000000000003</v>
      </c>
      <c r="U1791">
        <f t="shared" si="303"/>
        <v>9.2222222222222232</v>
      </c>
      <c r="W1791">
        <f t="shared" si="304"/>
        <v>-811.24999999999977</v>
      </c>
      <c r="X1791">
        <f t="shared" si="305"/>
        <v>135.9666</v>
      </c>
      <c r="Y1791">
        <f t="shared" si="306"/>
        <v>46.018275287411129</v>
      </c>
      <c r="Z1791">
        <f>Table1[[#This Row],[Accel (N)]]+Table1[[#This Row],[RR (N)]]+Table1[[#This Row],[Aero Drag (N)]]</f>
        <v>-629.26512471258866</v>
      </c>
      <c r="AA1791">
        <f>Table1[[#This Row],[Total (N)]]*((E1791/3.6)/1000)</f>
        <v>-5.8032228167938742</v>
      </c>
      <c r="AB1791">
        <f>Table1[[#This Row],[Power (kW)]]*1000</f>
        <v>-5803.2228167938738</v>
      </c>
      <c r="AC1791">
        <f>(Table1[[#This Row],[Power (kW)]]*1000)*D1791</f>
        <v>-1775786.1819389253</v>
      </c>
      <c r="AD1791" s="25">
        <f t="shared" si="307"/>
        <v>5803.2228167938738</v>
      </c>
      <c r="AE1791" s="25">
        <f t="shared" si="308"/>
        <v>0</v>
      </c>
      <c r="AF1791" s="25">
        <f>SUM($AD$8:AD1791)</f>
        <v>1550682.3246648281</v>
      </c>
      <c r="AG1791" s="25">
        <f>SUM($AE$8:AE1791)</f>
        <v>11196516.286847861</v>
      </c>
      <c r="AH1791" s="25"/>
      <c r="AI1791" s="40">
        <f>SUM($AD$1486:AD1791)</f>
        <v>149143.89681182895</v>
      </c>
      <c r="AJ1791" s="40">
        <f>SUM($AE$1486:AE1791)</f>
        <v>5381138.8573022</v>
      </c>
      <c r="AK1791" s="40">
        <f t="shared" si="309"/>
        <v>104400.72776828025</v>
      </c>
    </row>
    <row r="1792" spans="2:37" x14ac:dyDescent="0.3">
      <c r="B1792" s="7" t="s">
        <v>54</v>
      </c>
      <c r="C1792" s="7">
        <v>1784</v>
      </c>
      <c r="D1792" s="7">
        <v>307</v>
      </c>
      <c r="E1792" s="13">
        <v>30.5</v>
      </c>
      <c r="F1792" s="17">
        <f t="shared" si="310"/>
        <v>-0.6805555555555558</v>
      </c>
      <c r="G1792" s="17">
        <f t="shared" si="311"/>
        <v>-2.4500000000000011</v>
      </c>
      <c r="S1792">
        <f t="shared" si="301"/>
        <v>0</v>
      </c>
      <c r="T1792">
        <f t="shared" si="302"/>
        <v>30.5</v>
      </c>
      <c r="U1792">
        <f t="shared" si="303"/>
        <v>8.4722222222222214</v>
      </c>
      <c r="W1792">
        <f t="shared" si="304"/>
        <v>-673.75000000000023</v>
      </c>
      <c r="X1792">
        <f t="shared" si="305"/>
        <v>135.9666</v>
      </c>
      <c r="Y1792">
        <f t="shared" si="306"/>
        <v>38.837730971579859</v>
      </c>
      <c r="Z1792">
        <f>Table1[[#This Row],[Accel (N)]]+Table1[[#This Row],[RR (N)]]+Table1[[#This Row],[Aero Drag (N)]]</f>
        <v>-498.94566902842041</v>
      </c>
      <c r="AA1792">
        <f>Table1[[#This Row],[Total (N)]]*((E1792/3.6)/1000)</f>
        <v>-4.2271785848241166</v>
      </c>
      <c r="AB1792">
        <f>Table1[[#This Row],[Power (kW)]]*1000</f>
        <v>-4227.1785848241161</v>
      </c>
      <c r="AC1792">
        <f>(Table1[[#This Row],[Power (kW)]]*1000)*D1792</f>
        <v>-1297743.8255410036</v>
      </c>
      <c r="AD1792" s="25">
        <f t="shared" si="307"/>
        <v>4227.1785848241161</v>
      </c>
      <c r="AE1792" s="25">
        <f t="shared" si="308"/>
        <v>0</v>
      </c>
      <c r="AF1792" s="25">
        <f>SUM($AD$8:AD1792)</f>
        <v>1554909.5032496522</v>
      </c>
      <c r="AG1792" s="25">
        <f>SUM($AE$8:AE1792)</f>
        <v>11196516.286847861</v>
      </c>
      <c r="AH1792" s="25"/>
      <c r="AI1792" s="40">
        <f>SUM($AD$1486:AD1792)</f>
        <v>153371.07539665306</v>
      </c>
      <c r="AJ1792" s="40">
        <f>SUM($AE$1486:AE1792)</f>
        <v>5381138.8573022</v>
      </c>
      <c r="AK1792" s="40">
        <f t="shared" si="309"/>
        <v>107359.75277765714</v>
      </c>
    </row>
    <row r="1793" spans="2:37" x14ac:dyDescent="0.3">
      <c r="B1793" s="7" t="s">
        <v>54</v>
      </c>
      <c r="C1793" s="7">
        <v>1785</v>
      </c>
      <c r="D1793" s="7">
        <v>308</v>
      </c>
      <c r="E1793" s="13">
        <v>28.3</v>
      </c>
      <c r="F1793" s="17">
        <f t="shared" si="310"/>
        <v>-0.58333333333333326</v>
      </c>
      <c r="G1793" s="17">
        <f t="shared" si="311"/>
        <v>-2.0999999999999996</v>
      </c>
      <c r="S1793">
        <f t="shared" si="301"/>
        <v>0</v>
      </c>
      <c r="T1793">
        <f t="shared" si="302"/>
        <v>28.3</v>
      </c>
      <c r="U1793">
        <f t="shared" si="303"/>
        <v>7.8611111111111107</v>
      </c>
      <c r="W1793">
        <f t="shared" si="304"/>
        <v>-577.49999999999989</v>
      </c>
      <c r="X1793">
        <f t="shared" si="305"/>
        <v>135.9666</v>
      </c>
      <c r="Y1793">
        <f t="shared" si="306"/>
        <v>33.436979691296528</v>
      </c>
      <c r="Z1793">
        <f>Table1[[#This Row],[Accel (N)]]+Table1[[#This Row],[RR (N)]]+Table1[[#This Row],[Aero Drag (N)]]</f>
        <v>-408.09642030870339</v>
      </c>
      <c r="AA1793">
        <f>Table1[[#This Row],[Total (N)]]*((E1793/3.6)/1000)</f>
        <v>-3.208091304093418</v>
      </c>
      <c r="AB1793">
        <f>Table1[[#This Row],[Power (kW)]]*1000</f>
        <v>-3208.0913040934179</v>
      </c>
      <c r="AC1793">
        <f>(Table1[[#This Row],[Power (kW)]]*1000)*D1793</f>
        <v>-988092.12166077271</v>
      </c>
      <c r="AD1793" s="25">
        <f t="shared" si="307"/>
        <v>3208.0913040934179</v>
      </c>
      <c r="AE1793" s="25">
        <f t="shared" si="308"/>
        <v>0</v>
      </c>
      <c r="AF1793" s="25">
        <f>SUM($AD$8:AD1793)</f>
        <v>1558117.5945537456</v>
      </c>
      <c r="AG1793" s="25">
        <f>SUM($AE$8:AE1793)</f>
        <v>11196516.286847861</v>
      </c>
      <c r="AH1793" s="25"/>
      <c r="AI1793" s="40">
        <f>SUM($AD$1486:AD1793)</f>
        <v>156579.16670074649</v>
      </c>
      <c r="AJ1793" s="40">
        <f>SUM($AE$1486:AE1793)</f>
        <v>5381138.8573022</v>
      </c>
      <c r="AK1793" s="40">
        <f t="shared" si="309"/>
        <v>109605.41669052253</v>
      </c>
    </row>
    <row r="1794" spans="2:37" x14ac:dyDescent="0.3">
      <c r="B1794" s="7" t="s">
        <v>54</v>
      </c>
      <c r="C1794" s="7">
        <v>1786</v>
      </c>
      <c r="D1794" s="7">
        <v>309</v>
      </c>
      <c r="E1794" s="13">
        <v>26.3</v>
      </c>
      <c r="F1794" s="17">
        <f t="shared" si="310"/>
        <v>-0.54166666666666696</v>
      </c>
      <c r="G1794" s="17">
        <f t="shared" si="311"/>
        <v>-1.9500000000000011</v>
      </c>
      <c r="S1794">
        <f t="shared" si="301"/>
        <v>0</v>
      </c>
      <c r="T1794">
        <f t="shared" si="302"/>
        <v>26.3</v>
      </c>
      <c r="U1794">
        <f t="shared" si="303"/>
        <v>7.3055555555555554</v>
      </c>
      <c r="W1794">
        <f t="shared" si="304"/>
        <v>-536.25000000000034</v>
      </c>
      <c r="X1794">
        <f t="shared" si="305"/>
        <v>135.9666</v>
      </c>
      <c r="Y1794">
        <f t="shared" si="306"/>
        <v>28.877903935213197</v>
      </c>
      <c r="Z1794">
        <f>Table1[[#This Row],[Accel (N)]]+Table1[[#This Row],[RR (N)]]+Table1[[#This Row],[Aero Drag (N)]]</f>
        <v>-371.40549606478714</v>
      </c>
      <c r="AA1794">
        <f>Table1[[#This Row],[Total (N)]]*((E1794/3.6)/1000)</f>
        <v>-2.7133234851399726</v>
      </c>
      <c r="AB1794">
        <f>Table1[[#This Row],[Power (kW)]]*1000</f>
        <v>-2713.3234851399725</v>
      </c>
      <c r="AC1794">
        <f>(Table1[[#This Row],[Power (kW)]]*1000)*D1794</f>
        <v>-838416.95690825151</v>
      </c>
      <c r="AD1794" s="25">
        <f t="shared" si="307"/>
        <v>2713.3234851399725</v>
      </c>
      <c r="AE1794" s="25">
        <f t="shared" si="308"/>
        <v>0</v>
      </c>
      <c r="AF1794" s="25">
        <f>SUM($AD$8:AD1794)</f>
        <v>1560830.9180388856</v>
      </c>
      <c r="AG1794" s="25">
        <f>SUM($AE$8:AE1794)</f>
        <v>11196516.286847861</v>
      </c>
      <c r="AH1794" s="25"/>
      <c r="AI1794" s="40">
        <f>SUM($AD$1486:AD1794)</f>
        <v>159292.49018588645</v>
      </c>
      <c r="AJ1794" s="40">
        <f>SUM($AE$1486:AE1794)</f>
        <v>5381138.8573022</v>
      </c>
      <c r="AK1794" s="40">
        <f t="shared" si="309"/>
        <v>111504.74313012051</v>
      </c>
    </row>
    <row r="1795" spans="2:37" x14ac:dyDescent="0.3">
      <c r="B1795" s="7" t="s">
        <v>54</v>
      </c>
      <c r="C1795" s="7">
        <v>1787</v>
      </c>
      <c r="D1795" s="7">
        <v>310</v>
      </c>
      <c r="E1795" s="13">
        <v>24.4</v>
      </c>
      <c r="F1795" s="17">
        <f t="shared" si="310"/>
        <v>-0.5277777777777779</v>
      </c>
      <c r="G1795" s="17">
        <f t="shared" si="311"/>
        <v>-1.9000000000000004</v>
      </c>
      <c r="S1795">
        <f t="shared" si="301"/>
        <v>0</v>
      </c>
      <c r="T1795">
        <f t="shared" si="302"/>
        <v>24.4</v>
      </c>
      <c r="U1795">
        <f t="shared" si="303"/>
        <v>6.7777777777777768</v>
      </c>
      <c r="W1795">
        <f t="shared" si="304"/>
        <v>-522.50000000000011</v>
      </c>
      <c r="X1795">
        <f t="shared" si="305"/>
        <v>135.9666</v>
      </c>
      <c r="Y1795">
        <f t="shared" si="306"/>
        <v>24.856147821811106</v>
      </c>
      <c r="Z1795">
        <f>Table1[[#This Row],[Accel (N)]]+Table1[[#This Row],[RR (N)]]+Table1[[#This Row],[Aero Drag (N)]]</f>
        <v>-361.67725217818906</v>
      </c>
      <c r="AA1795">
        <f>Table1[[#This Row],[Total (N)]]*((E1795/3.6)/1000)</f>
        <v>-2.4513680425410587</v>
      </c>
      <c r="AB1795">
        <f>Table1[[#This Row],[Power (kW)]]*1000</f>
        <v>-2451.3680425410585</v>
      </c>
      <c r="AC1795">
        <f>(Table1[[#This Row],[Power (kW)]]*1000)*D1795</f>
        <v>-759924.09318772808</v>
      </c>
      <c r="AD1795" s="25">
        <f t="shared" si="307"/>
        <v>2451.3680425410585</v>
      </c>
      <c r="AE1795" s="25">
        <f t="shared" si="308"/>
        <v>0</v>
      </c>
      <c r="AF1795" s="25">
        <f>SUM($AD$8:AD1795)</f>
        <v>1563282.2860814265</v>
      </c>
      <c r="AG1795" s="25">
        <f>SUM($AE$8:AE1795)</f>
        <v>11196516.286847861</v>
      </c>
      <c r="AH1795" s="25"/>
      <c r="AI1795" s="40">
        <f>SUM($AD$1486:AD1795)</f>
        <v>161743.8582284275</v>
      </c>
      <c r="AJ1795" s="40">
        <f>SUM($AE$1486:AE1795)</f>
        <v>5381138.8573022</v>
      </c>
      <c r="AK1795" s="40">
        <f t="shared" si="309"/>
        <v>113220.70075989925</v>
      </c>
    </row>
    <row r="1796" spans="2:37" x14ac:dyDescent="0.3">
      <c r="B1796" s="7" t="s">
        <v>54</v>
      </c>
      <c r="C1796" s="7">
        <v>1788</v>
      </c>
      <c r="D1796" s="7">
        <v>311</v>
      </c>
      <c r="E1796" s="13">
        <v>22.5</v>
      </c>
      <c r="F1796" s="17">
        <f t="shared" si="310"/>
        <v>-0.54166666666666641</v>
      </c>
      <c r="G1796" s="17">
        <f t="shared" si="311"/>
        <v>-1.9499999999999993</v>
      </c>
      <c r="S1796">
        <f t="shared" si="301"/>
        <v>0</v>
      </c>
      <c r="T1796">
        <f t="shared" si="302"/>
        <v>22.5</v>
      </c>
      <c r="U1796">
        <f t="shared" si="303"/>
        <v>6.25</v>
      </c>
      <c r="W1796">
        <f t="shared" si="304"/>
        <v>-536.24999999999977</v>
      </c>
      <c r="X1796">
        <f t="shared" si="305"/>
        <v>135.9666</v>
      </c>
      <c r="Y1796">
        <f t="shared" si="306"/>
        <v>21.135825105468754</v>
      </c>
      <c r="Z1796">
        <f>Table1[[#This Row],[Accel (N)]]+Table1[[#This Row],[RR (N)]]+Table1[[#This Row],[Aero Drag (N)]]</f>
        <v>-379.14757489453103</v>
      </c>
      <c r="AA1796">
        <f>Table1[[#This Row],[Total (N)]]*((E1796/3.6)/1000)</f>
        <v>-2.3696723430908189</v>
      </c>
      <c r="AB1796">
        <f>Table1[[#This Row],[Power (kW)]]*1000</f>
        <v>-2369.6723430908187</v>
      </c>
      <c r="AC1796">
        <f>(Table1[[#This Row],[Power (kW)]]*1000)*D1796</f>
        <v>-736968.09870124457</v>
      </c>
      <c r="AD1796" s="25">
        <f t="shared" si="307"/>
        <v>2369.6723430908187</v>
      </c>
      <c r="AE1796" s="25">
        <f t="shared" si="308"/>
        <v>0</v>
      </c>
      <c r="AF1796" s="25">
        <f>SUM($AD$8:AD1796)</f>
        <v>1565651.9584245174</v>
      </c>
      <c r="AG1796" s="25">
        <f>SUM($AE$8:AE1796)</f>
        <v>11196516.286847861</v>
      </c>
      <c r="AH1796" s="25"/>
      <c r="AI1796" s="40">
        <f>SUM($AD$1486:AD1796)</f>
        <v>164113.53057151832</v>
      </c>
      <c r="AJ1796" s="40">
        <f>SUM($AE$1486:AE1796)</f>
        <v>5381138.8573022</v>
      </c>
      <c r="AK1796" s="40">
        <f t="shared" si="309"/>
        <v>114879.47140006282</v>
      </c>
    </row>
    <row r="1797" spans="2:37" x14ac:dyDescent="0.3">
      <c r="B1797" s="7" t="s">
        <v>54</v>
      </c>
      <c r="C1797" s="7">
        <v>1789</v>
      </c>
      <c r="D1797" s="7">
        <v>312</v>
      </c>
      <c r="E1797" s="13">
        <v>20.5</v>
      </c>
      <c r="F1797" s="17">
        <f t="shared" si="310"/>
        <v>-0.59722222222222232</v>
      </c>
      <c r="G1797" s="17">
        <f t="shared" si="311"/>
        <v>-2.1500000000000004</v>
      </c>
      <c r="S1797">
        <f t="shared" si="301"/>
        <v>0</v>
      </c>
      <c r="T1797">
        <f t="shared" si="302"/>
        <v>20.5</v>
      </c>
      <c r="U1797">
        <f t="shared" si="303"/>
        <v>5.6944444444444446</v>
      </c>
      <c r="W1797">
        <f t="shared" si="304"/>
        <v>-591.25000000000011</v>
      </c>
      <c r="X1797">
        <f t="shared" si="305"/>
        <v>135.9666</v>
      </c>
      <c r="Y1797">
        <f t="shared" si="306"/>
        <v>17.545344198663201</v>
      </c>
      <c r="Z1797">
        <f>Table1[[#This Row],[Accel (N)]]+Table1[[#This Row],[RR (N)]]+Table1[[#This Row],[Aero Drag (N)]]</f>
        <v>-437.73805580133694</v>
      </c>
      <c r="AA1797">
        <f>Table1[[#This Row],[Total (N)]]*((E1797/3.6)/1000)</f>
        <v>-2.4926750399798356</v>
      </c>
      <c r="AB1797">
        <f>Table1[[#This Row],[Power (kW)]]*1000</f>
        <v>-2492.6750399798357</v>
      </c>
      <c r="AC1797">
        <f>(Table1[[#This Row],[Power (kW)]]*1000)*D1797</f>
        <v>-777714.61247370869</v>
      </c>
      <c r="AD1797" s="25">
        <f t="shared" si="307"/>
        <v>2492.6750399798357</v>
      </c>
      <c r="AE1797" s="25">
        <f t="shared" si="308"/>
        <v>0</v>
      </c>
      <c r="AF1797" s="25">
        <f>SUM($AD$8:AD1797)</f>
        <v>1568144.6334644973</v>
      </c>
      <c r="AG1797" s="25">
        <f>SUM($AE$8:AE1797)</f>
        <v>11196516.286847861</v>
      </c>
      <c r="AH1797" s="25"/>
      <c r="AI1797" s="40">
        <f>SUM($AD$1486:AD1797)</f>
        <v>166606.20561149815</v>
      </c>
      <c r="AJ1797" s="40">
        <f>SUM($AE$1486:AE1797)</f>
        <v>5381138.8573022</v>
      </c>
      <c r="AK1797" s="40">
        <f t="shared" si="309"/>
        <v>116624.34392804869</v>
      </c>
    </row>
    <row r="1798" spans="2:37" x14ac:dyDescent="0.3">
      <c r="B1798" s="7" t="s">
        <v>54</v>
      </c>
      <c r="C1798" s="7">
        <v>1790</v>
      </c>
      <c r="D1798" s="7">
        <v>313</v>
      </c>
      <c r="E1798" s="13">
        <v>18.2</v>
      </c>
      <c r="F1798" s="17">
        <f t="shared" si="310"/>
        <v>-0.69444444444444442</v>
      </c>
      <c r="G1798" s="17">
        <f t="shared" si="311"/>
        <v>-2.5</v>
      </c>
      <c r="S1798">
        <f t="shared" si="301"/>
        <v>0</v>
      </c>
      <c r="T1798">
        <f t="shared" si="302"/>
        <v>18.2</v>
      </c>
      <c r="U1798">
        <f t="shared" si="303"/>
        <v>5.0555555555555554</v>
      </c>
      <c r="W1798">
        <f t="shared" si="304"/>
        <v>-687.5</v>
      </c>
      <c r="X1798">
        <f t="shared" si="305"/>
        <v>135.9666</v>
      </c>
      <c r="Y1798">
        <f t="shared" si="306"/>
        <v>13.829196460119444</v>
      </c>
      <c r="Z1798">
        <f>Table1[[#This Row],[Accel (N)]]+Table1[[#This Row],[RR (N)]]+Table1[[#This Row],[Aero Drag (N)]]</f>
        <v>-537.70420353988061</v>
      </c>
      <c r="AA1798">
        <f>Table1[[#This Row],[Total (N)]]*((E1798/3.6)/1000)</f>
        <v>-2.7183934734516186</v>
      </c>
      <c r="AB1798">
        <f>Table1[[#This Row],[Power (kW)]]*1000</f>
        <v>-2718.3934734516188</v>
      </c>
      <c r="AC1798">
        <f>(Table1[[#This Row],[Power (kW)]]*1000)*D1798</f>
        <v>-850857.15719035664</v>
      </c>
      <c r="AD1798" s="25">
        <f t="shared" si="307"/>
        <v>2718.3934734516188</v>
      </c>
      <c r="AE1798" s="25">
        <f t="shared" si="308"/>
        <v>0</v>
      </c>
      <c r="AF1798" s="25">
        <f>SUM($AD$8:AD1798)</f>
        <v>1570863.026937949</v>
      </c>
      <c r="AG1798" s="25">
        <f>SUM($AE$8:AE1798)</f>
        <v>11196516.286847861</v>
      </c>
      <c r="AH1798" s="25"/>
      <c r="AI1798" s="40">
        <f>SUM($AD$1486:AD1798)</f>
        <v>169324.59908494976</v>
      </c>
      <c r="AJ1798" s="40">
        <f>SUM($AE$1486:AE1798)</f>
        <v>5381138.8573022</v>
      </c>
      <c r="AK1798" s="40">
        <f t="shared" si="309"/>
        <v>118527.21935946483</v>
      </c>
    </row>
    <row r="1799" spans="2:37" x14ac:dyDescent="0.3">
      <c r="B1799" s="7" t="s">
        <v>54</v>
      </c>
      <c r="C1799" s="7">
        <v>1791</v>
      </c>
      <c r="D1799" s="7">
        <v>314</v>
      </c>
      <c r="E1799" s="13">
        <v>15.5</v>
      </c>
      <c r="F1799" s="17">
        <f t="shared" si="310"/>
        <v>-0.8194444444444442</v>
      </c>
      <c r="G1799" s="17">
        <f t="shared" si="311"/>
        <v>-2.9499999999999993</v>
      </c>
      <c r="S1799">
        <f t="shared" si="301"/>
        <v>0</v>
      </c>
      <c r="T1799">
        <f t="shared" si="302"/>
        <v>15.5</v>
      </c>
      <c r="U1799">
        <f t="shared" si="303"/>
        <v>4.3055555555555554</v>
      </c>
      <c r="W1799">
        <f t="shared" si="304"/>
        <v>-811.24999999999977</v>
      </c>
      <c r="X1799">
        <f t="shared" si="305"/>
        <v>135.9666</v>
      </c>
      <c r="Y1799">
        <f t="shared" si="306"/>
        <v>10.030384161163195</v>
      </c>
      <c r="Z1799">
        <f>Table1[[#This Row],[Accel (N)]]+Table1[[#This Row],[RR (N)]]+Table1[[#This Row],[Aero Drag (N)]]</f>
        <v>-665.25301583883663</v>
      </c>
      <c r="AA1799">
        <f>Table1[[#This Row],[Total (N)]]*((E1799/3.6)/1000)</f>
        <v>-2.8642838181949912</v>
      </c>
      <c r="AB1799">
        <f>Table1[[#This Row],[Power (kW)]]*1000</f>
        <v>-2864.283818194991</v>
      </c>
      <c r="AC1799">
        <f>(Table1[[#This Row],[Power (kW)]]*1000)*D1799</f>
        <v>-899385.11891322723</v>
      </c>
      <c r="AD1799" s="25">
        <f t="shared" si="307"/>
        <v>2864.283818194991</v>
      </c>
      <c r="AE1799" s="25">
        <f t="shared" si="308"/>
        <v>0</v>
      </c>
      <c r="AF1799" s="25">
        <f>SUM($AD$8:AD1799)</f>
        <v>1573727.3107561439</v>
      </c>
      <c r="AG1799" s="25">
        <f>SUM($AE$8:AE1799)</f>
        <v>11196516.286847861</v>
      </c>
      <c r="AH1799" s="25"/>
      <c r="AI1799" s="40">
        <f>SUM($AD$1486:AD1799)</f>
        <v>172188.88290314475</v>
      </c>
      <c r="AJ1799" s="40">
        <f>SUM($AE$1486:AE1799)</f>
        <v>5381138.8573022</v>
      </c>
      <c r="AK1799" s="40">
        <f t="shared" si="309"/>
        <v>120532.21803220132</v>
      </c>
    </row>
    <row r="1800" spans="2:37" x14ac:dyDescent="0.3">
      <c r="B1800" s="7" t="s">
        <v>54</v>
      </c>
      <c r="C1800" s="7">
        <v>1792</v>
      </c>
      <c r="D1800" s="7">
        <v>315</v>
      </c>
      <c r="E1800" s="13">
        <v>12.3</v>
      </c>
      <c r="F1800" s="17">
        <f t="shared" si="310"/>
        <v>-0.94444444444444453</v>
      </c>
      <c r="G1800" s="17">
        <f t="shared" si="311"/>
        <v>-3.4000000000000004</v>
      </c>
      <c r="S1800">
        <f t="shared" ref="S1800:S1808" si="312">IF(E1800&lt;1,1,0)</f>
        <v>0</v>
      </c>
      <c r="T1800">
        <f t="shared" ref="T1800:T1863" si="313">IF(S1800=1,"",E1800)</f>
        <v>12.3</v>
      </c>
      <c r="U1800">
        <f t="shared" ref="U1800:U1808" si="314">E1800/3.6</f>
        <v>3.416666666666667</v>
      </c>
      <c r="W1800">
        <f t="shared" ref="W1800:W1817" si="315">$J$17*F1800</f>
        <v>-935.00000000000011</v>
      </c>
      <c r="X1800">
        <f t="shared" ref="X1800:X1817" si="316">$J$17*9.81*$J$18</f>
        <v>135.9666</v>
      </c>
      <c r="Y1800">
        <f t="shared" ref="Y1800:Y1817" si="317">0.5*$J$14*$J$21*1.29^2*(E1800/3.6)^2</f>
        <v>6.3163239115187517</v>
      </c>
      <c r="Z1800">
        <f>Table1[[#This Row],[Accel (N)]]+Table1[[#This Row],[RR (N)]]+Table1[[#This Row],[Aero Drag (N)]]</f>
        <v>-792.71707608848135</v>
      </c>
      <c r="AA1800">
        <f>Table1[[#This Row],[Total (N)]]*((E1800/3.6)/1000)</f>
        <v>-2.7084500099689781</v>
      </c>
      <c r="AB1800">
        <f>Table1[[#This Row],[Power (kW)]]*1000</f>
        <v>-2708.4500099689781</v>
      </c>
      <c r="AC1800">
        <f>(Table1[[#This Row],[Power (kW)]]*1000)*D1800</f>
        <v>-853161.7531402281</v>
      </c>
      <c r="AD1800" s="25">
        <f t="shared" ref="AD1800:AD1817" si="318">IF(AB1800&lt;0, AB1800, 0) *-1</f>
        <v>2708.4500099689781</v>
      </c>
      <c r="AE1800" s="25">
        <f t="shared" ref="AE1800:AE1817" si="319">IF(AB1800&gt;0, AB1800, 0)</f>
        <v>0</v>
      </c>
      <c r="AF1800" s="25">
        <f>SUM($AD$8:AD1800)</f>
        <v>1576435.7607661129</v>
      </c>
      <c r="AG1800" s="25">
        <f>SUM($AE$8:AE1800)</f>
        <v>11196516.286847861</v>
      </c>
      <c r="AH1800" s="25"/>
      <c r="AI1800" s="40">
        <f>SUM($AD$1486:AD1800)</f>
        <v>174897.33291311373</v>
      </c>
      <c r="AJ1800" s="40">
        <f>SUM($AE$1486:AE1800)</f>
        <v>5381138.8573022</v>
      </c>
      <c r="AK1800" s="40">
        <f t="shared" si="309"/>
        <v>122428.13303917961</v>
      </c>
    </row>
    <row r="1801" spans="2:37" x14ac:dyDescent="0.3">
      <c r="B1801" s="7" t="s">
        <v>54</v>
      </c>
      <c r="C1801" s="7">
        <v>1793</v>
      </c>
      <c r="D1801" s="7">
        <v>316</v>
      </c>
      <c r="E1801" s="13">
        <v>8.6999999999999993</v>
      </c>
      <c r="F1801" s="17">
        <f t="shared" si="310"/>
        <v>-0.98611111111111116</v>
      </c>
      <c r="G1801" s="17">
        <f t="shared" si="311"/>
        <v>-3.5500000000000003</v>
      </c>
      <c r="S1801">
        <f t="shared" si="312"/>
        <v>0</v>
      </c>
      <c r="T1801">
        <f t="shared" si="313"/>
        <v>8.6999999999999993</v>
      </c>
      <c r="U1801">
        <f t="shared" si="314"/>
        <v>2.4166666666666665</v>
      </c>
      <c r="W1801">
        <f t="shared" si="315"/>
        <v>-976.25</v>
      </c>
      <c r="X1801">
        <f t="shared" si="316"/>
        <v>135.9666</v>
      </c>
      <c r="Y1801">
        <f t="shared" si="317"/>
        <v>3.1600406957687501</v>
      </c>
      <c r="Z1801">
        <f>Table1[[#This Row],[Accel (N)]]+Table1[[#This Row],[RR (N)]]+Table1[[#This Row],[Aero Drag (N)]]</f>
        <v>-837.12335930423126</v>
      </c>
      <c r="AA1801">
        <f>Table1[[#This Row],[Total (N)]]*((E1801/3.6)/1000)</f>
        <v>-2.0230481183185587</v>
      </c>
      <c r="AB1801">
        <f>Table1[[#This Row],[Power (kW)]]*1000</f>
        <v>-2023.0481183185586</v>
      </c>
      <c r="AC1801">
        <f>(Table1[[#This Row],[Power (kW)]]*1000)*D1801</f>
        <v>-639283.2053886645</v>
      </c>
      <c r="AD1801" s="25">
        <f t="shared" si="318"/>
        <v>2023.0481183185586</v>
      </c>
      <c r="AE1801" s="25">
        <f t="shared" si="319"/>
        <v>0</v>
      </c>
      <c r="AF1801" s="25">
        <f>SUM($AD$8:AD1801)</f>
        <v>1578458.8088844316</v>
      </c>
      <c r="AG1801" s="25">
        <f>SUM($AE$8:AE1801)</f>
        <v>11196516.286847861</v>
      </c>
      <c r="AH1801" s="25"/>
      <c r="AI1801" s="40">
        <f>SUM($AD$1486:AD1801)</f>
        <v>176920.38103143228</v>
      </c>
      <c r="AJ1801" s="40">
        <f>SUM($AE$1486:AE1801)</f>
        <v>5381138.8573022</v>
      </c>
      <c r="AK1801" s="40">
        <f t="shared" ref="AK1801:AK1808" si="320">AI1801*0.7</f>
        <v>123844.26672200259</v>
      </c>
    </row>
    <row r="1802" spans="2:37" x14ac:dyDescent="0.3">
      <c r="B1802" s="7" t="s">
        <v>54</v>
      </c>
      <c r="C1802" s="7">
        <v>1794</v>
      </c>
      <c r="D1802" s="7">
        <v>317</v>
      </c>
      <c r="E1802" s="13">
        <v>5.2</v>
      </c>
      <c r="F1802" s="17">
        <f t="shared" ref="F1802:F1808" si="321">($E1803-$E1801)/2/3.6</f>
        <v>-1.2083333333333333</v>
      </c>
      <c r="G1802" s="17">
        <f t="shared" ref="G1802:G1808" si="322">($E1803-$E1801)/2</f>
        <v>-4.3499999999999996</v>
      </c>
      <c r="S1802">
        <f t="shared" si="312"/>
        <v>0</v>
      </c>
      <c r="T1802">
        <f t="shared" si="313"/>
        <v>5.2</v>
      </c>
      <c r="U1802">
        <f t="shared" si="314"/>
        <v>1.4444444444444444</v>
      </c>
      <c r="W1802">
        <f t="shared" si="315"/>
        <v>-1196.25</v>
      </c>
      <c r="X1802">
        <f t="shared" si="316"/>
        <v>135.9666</v>
      </c>
      <c r="Y1802">
        <f t="shared" si="317"/>
        <v>1.1289139967444446</v>
      </c>
      <c r="Z1802">
        <f>Table1[[#This Row],[Accel (N)]]+Table1[[#This Row],[RR (N)]]+Table1[[#This Row],[Aero Drag (N)]]</f>
        <v>-1059.1544860032557</v>
      </c>
      <c r="AA1802">
        <f>Table1[[#This Row],[Total (N)]]*((E1802/3.6)/1000)</f>
        <v>-1.5298898131158136</v>
      </c>
      <c r="AB1802">
        <f>Table1[[#This Row],[Power (kW)]]*1000</f>
        <v>-1529.8898131158137</v>
      </c>
      <c r="AC1802">
        <f>(Table1[[#This Row],[Power (kW)]]*1000)*D1802</f>
        <v>-484975.07075771294</v>
      </c>
      <c r="AD1802" s="25">
        <f t="shared" si="318"/>
        <v>1529.8898131158137</v>
      </c>
      <c r="AE1802" s="25">
        <f t="shared" si="319"/>
        <v>0</v>
      </c>
      <c r="AF1802" s="25">
        <f>SUM($AD$8:AD1802)</f>
        <v>1579988.6986975474</v>
      </c>
      <c r="AG1802" s="25">
        <f>SUM($AE$8:AE1802)</f>
        <v>11196516.286847861</v>
      </c>
      <c r="AH1802" s="25">
        <f>AF1808+AG1808</f>
        <v>12776504.985545408</v>
      </c>
      <c r="AI1802" s="40">
        <f>SUM($AD$1486:AD1802)</f>
        <v>178450.2708445481</v>
      </c>
      <c r="AJ1802" s="40">
        <f>SUM($AE$1486:AE1802)</f>
        <v>5381138.8573022</v>
      </c>
      <c r="AK1802" s="40">
        <f t="shared" si="320"/>
        <v>124915.18959118366</v>
      </c>
    </row>
    <row r="1803" spans="2:37" x14ac:dyDescent="0.3">
      <c r="B1803" s="7" t="s">
        <v>54</v>
      </c>
      <c r="C1803" s="7">
        <v>1795</v>
      </c>
      <c r="D1803" s="7">
        <v>318</v>
      </c>
      <c r="E1803" s="13">
        <v>0</v>
      </c>
      <c r="F1803" s="17">
        <f t="shared" si="321"/>
        <v>-0.72222222222222221</v>
      </c>
      <c r="G1803" s="17">
        <f t="shared" si="322"/>
        <v>-2.6</v>
      </c>
      <c r="S1803">
        <f t="shared" si="312"/>
        <v>1</v>
      </c>
      <c r="T1803" t="str">
        <f t="shared" si="313"/>
        <v/>
      </c>
      <c r="U1803">
        <f t="shared" si="314"/>
        <v>0</v>
      </c>
      <c r="W1803">
        <f t="shared" si="315"/>
        <v>-715</v>
      </c>
      <c r="X1803">
        <f t="shared" si="316"/>
        <v>135.9666</v>
      </c>
      <c r="Y1803">
        <f t="shared" si="317"/>
        <v>0</v>
      </c>
      <c r="Z1803">
        <f>Table1[[#This Row],[Accel (N)]]+Table1[[#This Row],[RR (N)]]+Table1[[#This Row],[Aero Drag (N)]]</f>
        <v>-579.03340000000003</v>
      </c>
      <c r="AA1803">
        <f>Table1[[#This Row],[Total (N)]]*((E1803/3.6)/1000)</f>
        <v>0</v>
      </c>
      <c r="AB1803">
        <f>Table1[[#This Row],[Power (kW)]]*1000</f>
        <v>0</v>
      </c>
      <c r="AC1803">
        <f>(Table1[[#This Row],[Power (kW)]]*1000)*D1803</f>
        <v>0</v>
      </c>
      <c r="AD1803" s="25">
        <f t="shared" si="318"/>
        <v>0</v>
      </c>
      <c r="AE1803" s="25">
        <f t="shared" si="319"/>
        <v>0</v>
      </c>
      <c r="AF1803" s="25">
        <f>SUM($AD$8:AD1803)</f>
        <v>1579988.6986975474</v>
      </c>
      <c r="AG1803" s="25">
        <f>SUM($AE$8:AE1803)</f>
        <v>11196516.286847861</v>
      </c>
      <c r="AH1803" s="25"/>
      <c r="AI1803" s="40">
        <f>SUM($AD$1486:AD1803)</f>
        <v>178450.2708445481</v>
      </c>
      <c r="AJ1803" s="40">
        <f>SUM($AE$1486:AE1803)</f>
        <v>5381138.8573022</v>
      </c>
      <c r="AK1803" s="40">
        <f t="shared" si="320"/>
        <v>124915.18959118366</v>
      </c>
    </row>
    <row r="1804" spans="2:37" x14ac:dyDescent="0.3">
      <c r="B1804" s="7" t="s">
        <v>54</v>
      </c>
      <c r="C1804" s="7">
        <v>1796</v>
      </c>
      <c r="D1804" s="7">
        <v>319</v>
      </c>
      <c r="E1804" s="13">
        <v>0</v>
      </c>
      <c r="F1804" s="17">
        <f t="shared" si="321"/>
        <v>0</v>
      </c>
      <c r="G1804" s="17">
        <f t="shared" si="322"/>
        <v>0</v>
      </c>
      <c r="S1804">
        <f t="shared" si="312"/>
        <v>1</v>
      </c>
      <c r="T1804" t="str">
        <f t="shared" si="313"/>
        <v/>
      </c>
      <c r="U1804">
        <f t="shared" si="314"/>
        <v>0</v>
      </c>
      <c r="W1804">
        <f t="shared" si="315"/>
        <v>0</v>
      </c>
      <c r="X1804">
        <f t="shared" si="316"/>
        <v>135.9666</v>
      </c>
      <c r="Y1804">
        <f t="shared" si="317"/>
        <v>0</v>
      </c>
      <c r="Z1804">
        <f>Table1[[#This Row],[Accel (N)]]+Table1[[#This Row],[RR (N)]]+Table1[[#This Row],[Aero Drag (N)]]</f>
        <v>135.9666</v>
      </c>
      <c r="AA1804">
        <f>Table1[[#This Row],[Total (N)]]*((E1804/3.6)/1000)</f>
        <v>0</v>
      </c>
      <c r="AB1804">
        <f>Table1[[#This Row],[Power (kW)]]*1000</f>
        <v>0</v>
      </c>
      <c r="AC1804">
        <f>(Table1[[#This Row],[Power (kW)]]*1000)*D1804</f>
        <v>0</v>
      </c>
      <c r="AD1804" s="25">
        <f t="shared" si="318"/>
        <v>0</v>
      </c>
      <c r="AE1804" s="25">
        <f t="shared" si="319"/>
        <v>0</v>
      </c>
      <c r="AF1804" s="25">
        <f>SUM($AD$8:AD1804)</f>
        <v>1579988.6986975474</v>
      </c>
      <c r="AG1804" s="25">
        <f>SUM($AE$8:AE1804)</f>
        <v>11196516.286847861</v>
      </c>
      <c r="AH1804" s="25"/>
      <c r="AI1804" s="40">
        <f>SUM($AD$1486:AD1804)</f>
        <v>178450.2708445481</v>
      </c>
      <c r="AJ1804" s="40">
        <f>SUM($AE$1486:AE1804)</f>
        <v>5381138.8573022</v>
      </c>
      <c r="AK1804" s="40">
        <f t="shared" si="320"/>
        <v>124915.18959118366</v>
      </c>
    </row>
    <row r="1805" spans="2:37" x14ac:dyDescent="0.3">
      <c r="B1805" s="7" t="s">
        <v>54</v>
      </c>
      <c r="C1805" s="7">
        <v>1797</v>
      </c>
      <c r="D1805" s="7">
        <v>320</v>
      </c>
      <c r="E1805" s="13">
        <v>0</v>
      </c>
      <c r="F1805" s="17">
        <f t="shared" si="321"/>
        <v>0</v>
      </c>
      <c r="G1805" s="17">
        <f t="shared" si="322"/>
        <v>0</v>
      </c>
      <c r="S1805">
        <f t="shared" si="312"/>
        <v>1</v>
      </c>
      <c r="T1805" t="str">
        <f t="shared" si="313"/>
        <v/>
      </c>
      <c r="U1805">
        <f t="shared" si="314"/>
        <v>0</v>
      </c>
      <c r="W1805">
        <f t="shared" si="315"/>
        <v>0</v>
      </c>
      <c r="X1805">
        <f t="shared" si="316"/>
        <v>135.9666</v>
      </c>
      <c r="Y1805">
        <f t="shared" si="317"/>
        <v>0</v>
      </c>
      <c r="Z1805">
        <f>Table1[[#This Row],[Accel (N)]]+Table1[[#This Row],[RR (N)]]+Table1[[#This Row],[Aero Drag (N)]]</f>
        <v>135.9666</v>
      </c>
      <c r="AA1805">
        <f>Table1[[#This Row],[Total (N)]]*((E1805/3.6)/1000)</f>
        <v>0</v>
      </c>
      <c r="AB1805">
        <f>Table1[[#This Row],[Power (kW)]]*1000</f>
        <v>0</v>
      </c>
      <c r="AC1805">
        <f>(Table1[[#This Row],[Power (kW)]]*1000)*D1805</f>
        <v>0</v>
      </c>
      <c r="AD1805" s="25">
        <f t="shared" si="318"/>
        <v>0</v>
      </c>
      <c r="AE1805" s="25">
        <f t="shared" si="319"/>
        <v>0</v>
      </c>
      <c r="AF1805" s="25">
        <f>SUM($AD$8:AD1805)</f>
        <v>1579988.6986975474</v>
      </c>
      <c r="AG1805" s="25">
        <f>SUM($AE$8:AE1805)</f>
        <v>11196516.286847861</v>
      </c>
      <c r="AH1805" s="25"/>
      <c r="AI1805" s="40">
        <f>SUM($AD$1486:AD1805)</f>
        <v>178450.2708445481</v>
      </c>
      <c r="AJ1805" s="40">
        <f>SUM($AE$1486:AE1805)</f>
        <v>5381138.8573022</v>
      </c>
      <c r="AK1805" s="40">
        <f t="shared" si="320"/>
        <v>124915.18959118366</v>
      </c>
    </row>
    <row r="1806" spans="2:37" x14ac:dyDescent="0.3">
      <c r="B1806" s="7" t="s">
        <v>54</v>
      </c>
      <c r="C1806" s="7">
        <v>1798</v>
      </c>
      <c r="D1806" s="7">
        <v>321</v>
      </c>
      <c r="E1806" s="13">
        <v>0</v>
      </c>
      <c r="F1806" s="17">
        <f t="shared" si="321"/>
        <v>0</v>
      </c>
      <c r="G1806" s="17">
        <f t="shared" si="322"/>
        <v>0</v>
      </c>
      <c r="S1806">
        <f t="shared" si="312"/>
        <v>1</v>
      </c>
      <c r="T1806" t="str">
        <f t="shared" si="313"/>
        <v/>
      </c>
      <c r="U1806">
        <f t="shared" si="314"/>
        <v>0</v>
      </c>
      <c r="W1806">
        <f t="shared" si="315"/>
        <v>0</v>
      </c>
      <c r="X1806">
        <f t="shared" si="316"/>
        <v>135.9666</v>
      </c>
      <c r="Y1806">
        <f t="shared" si="317"/>
        <v>0</v>
      </c>
      <c r="Z1806">
        <f>Table1[[#This Row],[Accel (N)]]+Table1[[#This Row],[RR (N)]]+Table1[[#This Row],[Aero Drag (N)]]</f>
        <v>135.9666</v>
      </c>
      <c r="AA1806">
        <f>Table1[[#This Row],[Total (N)]]*((E1806/3.6)/1000)</f>
        <v>0</v>
      </c>
      <c r="AB1806">
        <f>Table1[[#This Row],[Power (kW)]]*1000</f>
        <v>0</v>
      </c>
      <c r="AC1806">
        <f>(Table1[[#This Row],[Power (kW)]]*1000)*D1806</f>
        <v>0</v>
      </c>
      <c r="AD1806" s="25">
        <f t="shared" si="318"/>
        <v>0</v>
      </c>
      <c r="AE1806" s="25">
        <f t="shared" si="319"/>
        <v>0</v>
      </c>
      <c r="AF1806" s="25">
        <f>SUM($AD$8:AD1806)</f>
        <v>1579988.6986975474</v>
      </c>
      <c r="AG1806" s="25">
        <f>SUM($AE$8:AE1806)</f>
        <v>11196516.286847861</v>
      </c>
      <c r="AH1806" s="25"/>
      <c r="AI1806" s="40">
        <f>SUM($AD$1486:AD1806)</f>
        <v>178450.2708445481</v>
      </c>
      <c r="AJ1806" s="40">
        <f>SUM($AE$1486:AE1806)</f>
        <v>5381138.8573022</v>
      </c>
      <c r="AK1806" s="40">
        <f t="shared" si="320"/>
        <v>124915.18959118366</v>
      </c>
    </row>
    <row r="1807" spans="2:37" x14ac:dyDescent="0.3">
      <c r="B1807" s="7" t="s">
        <v>54</v>
      </c>
      <c r="C1807" s="7">
        <v>1799</v>
      </c>
      <c r="D1807" s="7">
        <v>322</v>
      </c>
      <c r="E1807" s="13">
        <v>0</v>
      </c>
      <c r="F1807" s="17">
        <f t="shared" si="321"/>
        <v>0</v>
      </c>
      <c r="G1807" s="17">
        <f t="shared" si="322"/>
        <v>0</v>
      </c>
      <c r="S1807">
        <f t="shared" si="312"/>
        <v>1</v>
      </c>
      <c r="T1807" t="str">
        <f t="shared" si="313"/>
        <v/>
      </c>
      <c r="U1807">
        <f t="shared" si="314"/>
        <v>0</v>
      </c>
      <c r="W1807">
        <f t="shared" si="315"/>
        <v>0</v>
      </c>
      <c r="X1807">
        <f t="shared" si="316"/>
        <v>135.9666</v>
      </c>
      <c r="Y1807">
        <f t="shared" si="317"/>
        <v>0</v>
      </c>
      <c r="Z1807">
        <f>Table1[[#This Row],[Accel (N)]]+Table1[[#This Row],[RR (N)]]+Table1[[#This Row],[Aero Drag (N)]]</f>
        <v>135.9666</v>
      </c>
      <c r="AA1807">
        <f>Table1[[#This Row],[Total (N)]]*((E1807/3.6)/1000)</f>
        <v>0</v>
      </c>
      <c r="AB1807">
        <f>Table1[[#This Row],[Power (kW)]]*1000</f>
        <v>0</v>
      </c>
      <c r="AC1807">
        <f>(Table1[[#This Row],[Power (kW)]]*1000)*D1807</f>
        <v>0</v>
      </c>
      <c r="AD1807" s="25">
        <f t="shared" si="318"/>
        <v>0</v>
      </c>
      <c r="AE1807" s="25">
        <f t="shared" si="319"/>
        <v>0</v>
      </c>
      <c r="AF1807" s="25">
        <f>SUM($AD$8:AD1807)</f>
        <v>1579988.6986975474</v>
      </c>
      <c r="AG1807" s="25">
        <f>SUM($AE$8:AE1807)</f>
        <v>11196516.286847861</v>
      </c>
      <c r="AH1807" s="25"/>
      <c r="AI1807" s="40">
        <f>SUM($AD$1486:AD1807)</f>
        <v>178450.2708445481</v>
      </c>
      <c r="AJ1807" s="40">
        <f>SUM($AE$1486:AE1807)</f>
        <v>5381138.8573022</v>
      </c>
      <c r="AK1807" s="40">
        <f t="shared" si="320"/>
        <v>124915.18959118366</v>
      </c>
    </row>
    <row r="1808" spans="2:37" x14ac:dyDescent="0.3">
      <c r="B1808" s="7" t="s">
        <v>54</v>
      </c>
      <c r="C1808" s="7">
        <v>1800</v>
      </c>
      <c r="D1808" s="7">
        <v>323</v>
      </c>
      <c r="E1808" s="13">
        <v>0</v>
      </c>
      <c r="F1808" s="17">
        <f t="shared" si="321"/>
        <v>0</v>
      </c>
      <c r="G1808" s="17">
        <f t="shared" si="322"/>
        <v>0</v>
      </c>
      <c r="S1808">
        <f t="shared" si="312"/>
        <v>1</v>
      </c>
      <c r="T1808" t="str">
        <f t="shared" si="313"/>
        <v/>
      </c>
      <c r="U1808">
        <f t="shared" si="314"/>
        <v>0</v>
      </c>
      <c r="V1808" t="s">
        <v>83</v>
      </c>
      <c r="W1808">
        <f t="shared" si="315"/>
        <v>0</v>
      </c>
      <c r="X1808">
        <f t="shared" si="316"/>
        <v>135.9666</v>
      </c>
      <c r="Y1808">
        <f t="shared" si="317"/>
        <v>0</v>
      </c>
      <c r="Z1808">
        <f>Table1[[#This Row],[Accel (N)]]+Table1[[#This Row],[RR (N)]]+Table1[[#This Row],[Aero Drag (N)]]</f>
        <v>135.9666</v>
      </c>
      <c r="AA1808">
        <f>Table1[[#This Row],[Total (N)]]*((E1808/3.6)/1000)</f>
        <v>0</v>
      </c>
      <c r="AB1808">
        <f>Table1[[#This Row],[Power (kW)]]*1000</f>
        <v>0</v>
      </c>
      <c r="AC1808">
        <f>(Table1[[#This Row],[Power (kW)]]*1000)*D1808</f>
        <v>0</v>
      </c>
      <c r="AD1808" s="25">
        <f t="shared" si="318"/>
        <v>0</v>
      </c>
      <c r="AE1808" s="25">
        <f t="shared" si="319"/>
        <v>0</v>
      </c>
      <c r="AF1808" s="25">
        <f>SUM($AD$8:AD1808)</f>
        <v>1579988.6986975474</v>
      </c>
      <c r="AG1808" s="25">
        <f>SUM($AE$8:AE1808)</f>
        <v>11196516.286847861</v>
      </c>
      <c r="AH1808" s="25"/>
      <c r="AI1808" s="40">
        <f>SUM($AD$1486:AD1808)</f>
        <v>178450.2708445481</v>
      </c>
      <c r="AJ1808" s="40">
        <f>SUM($AE$1486:AE1808)</f>
        <v>5381138.8573022</v>
      </c>
      <c r="AK1808" s="40">
        <f t="shared" si="320"/>
        <v>124915.18959118366</v>
      </c>
    </row>
    <row r="1809" spans="23:37" x14ac:dyDescent="0.3">
      <c r="W1809">
        <f t="shared" si="315"/>
        <v>0</v>
      </c>
      <c r="X1809">
        <f t="shared" si="316"/>
        <v>135.9666</v>
      </c>
      <c r="Y1809">
        <f t="shared" si="317"/>
        <v>0</v>
      </c>
      <c r="Z1809">
        <f>Table1[[#This Row],[Accel (N)]]+Table1[[#This Row],[RR (N)]]+Table1[[#This Row],[Aero Drag (N)]]</f>
        <v>135.9666</v>
      </c>
      <c r="AA1809">
        <f>Table1[[#This Row],[Total (N)]]*((E1809/3.6)/1000)</f>
        <v>0</v>
      </c>
      <c r="AB1809">
        <f>Table1[[#This Row],[Power (kW)]]*1000</f>
        <v>0</v>
      </c>
      <c r="AC1809">
        <f>(Table1[[#This Row],[Power (kW)]]*1000)*D1809</f>
        <v>0</v>
      </c>
      <c r="AD1809" s="25">
        <f t="shared" si="318"/>
        <v>0</v>
      </c>
      <c r="AE1809" s="25">
        <f t="shared" si="319"/>
        <v>0</v>
      </c>
      <c r="AF1809" s="25">
        <f>SUM($AD$8:AD1809)</f>
        <v>1579988.6986975474</v>
      </c>
      <c r="AG1809" s="25">
        <f>SUM($AE$8:AE1809)</f>
        <v>11196516.286847861</v>
      </c>
      <c r="AH1809" s="25"/>
      <c r="AI1809" s="25"/>
      <c r="AJ1809" s="25"/>
      <c r="AK1809" s="25"/>
    </row>
    <row r="1810" spans="23:37" x14ac:dyDescent="0.3">
      <c r="W1810">
        <f t="shared" si="315"/>
        <v>0</v>
      </c>
      <c r="X1810">
        <f t="shared" si="316"/>
        <v>135.9666</v>
      </c>
      <c r="Y1810">
        <f t="shared" si="317"/>
        <v>0</v>
      </c>
      <c r="Z1810">
        <f>Table1[[#This Row],[Accel (N)]]+Table1[[#This Row],[RR (N)]]+Table1[[#This Row],[Aero Drag (N)]]</f>
        <v>135.9666</v>
      </c>
      <c r="AA1810">
        <f>Table1[[#This Row],[Total (N)]]*((E1810/3.6)/1000)</f>
        <v>0</v>
      </c>
      <c r="AB1810">
        <f>Table1[[#This Row],[Power (kW)]]*1000</f>
        <v>0</v>
      </c>
      <c r="AC1810">
        <f>(Table1[[#This Row],[Power (kW)]]*1000)*D1810</f>
        <v>0</v>
      </c>
      <c r="AD1810" s="25">
        <f t="shared" si="318"/>
        <v>0</v>
      </c>
      <c r="AE1810" s="25">
        <f t="shared" si="319"/>
        <v>0</v>
      </c>
      <c r="AF1810" s="25">
        <f>SUM($AD$8:AD1810)</f>
        <v>1579988.6986975474</v>
      </c>
      <c r="AG1810" s="25">
        <f>SUM($AE$8:AE1810)</f>
        <v>11196516.286847861</v>
      </c>
      <c r="AH1810" s="25"/>
      <c r="AI1810" s="25"/>
      <c r="AJ1810" s="25"/>
      <c r="AK1810" s="25"/>
    </row>
    <row r="1811" spans="23:37" x14ac:dyDescent="0.3">
      <c r="W1811">
        <f t="shared" si="315"/>
        <v>0</v>
      </c>
      <c r="X1811">
        <f t="shared" si="316"/>
        <v>135.9666</v>
      </c>
      <c r="Y1811">
        <f t="shared" si="317"/>
        <v>0</v>
      </c>
      <c r="Z1811">
        <f>Table1[[#This Row],[Accel (N)]]+Table1[[#This Row],[RR (N)]]+Table1[[#This Row],[Aero Drag (N)]]</f>
        <v>135.9666</v>
      </c>
      <c r="AA1811">
        <f>Table1[[#This Row],[Total (N)]]*((E1811/3.6)/1000)</f>
        <v>0</v>
      </c>
      <c r="AB1811">
        <f>Table1[[#This Row],[Power (kW)]]*1000</f>
        <v>0</v>
      </c>
      <c r="AC1811">
        <f>(Table1[[#This Row],[Power (kW)]]*1000)*D1811</f>
        <v>0</v>
      </c>
      <c r="AD1811" s="25">
        <f t="shared" si="318"/>
        <v>0</v>
      </c>
      <c r="AE1811" s="25">
        <f t="shared" si="319"/>
        <v>0</v>
      </c>
      <c r="AF1811" s="25">
        <f>SUM($AD$8:AD1811)</f>
        <v>1579988.6986975474</v>
      </c>
      <c r="AG1811" s="25">
        <f>SUM($AE$8:AE1811)</f>
        <v>11196516.286847861</v>
      </c>
      <c r="AH1811" s="25"/>
      <c r="AI1811" s="25"/>
      <c r="AJ1811" s="25"/>
      <c r="AK1811" s="25"/>
    </row>
    <row r="1812" spans="23:37" x14ac:dyDescent="0.3">
      <c r="W1812">
        <f t="shared" si="315"/>
        <v>0</v>
      </c>
      <c r="X1812">
        <f t="shared" si="316"/>
        <v>135.9666</v>
      </c>
      <c r="Y1812">
        <f t="shared" si="317"/>
        <v>0</v>
      </c>
      <c r="Z1812">
        <f>Table1[[#This Row],[Accel (N)]]+Table1[[#This Row],[RR (N)]]+Table1[[#This Row],[Aero Drag (N)]]</f>
        <v>135.9666</v>
      </c>
      <c r="AA1812">
        <f>Table1[[#This Row],[Total (N)]]*((E1812/3.6)/1000)</f>
        <v>0</v>
      </c>
      <c r="AB1812">
        <f>Table1[[#This Row],[Power (kW)]]*1000</f>
        <v>0</v>
      </c>
      <c r="AC1812">
        <f>(Table1[[#This Row],[Power (kW)]]*1000)*D1812</f>
        <v>0</v>
      </c>
      <c r="AD1812" s="25">
        <f t="shared" si="318"/>
        <v>0</v>
      </c>
      <c r="AE1812" s="25">
        <f t="shared" si="319"/>
        <v>0</v>
      </c>
      <c r="AF1812" s="25">
        <f>SUM($AD$8:AD1812)</f>
        <v>1579988.6986975474</v>
      </c>
      <c r="AG1812" s="25">
        <f>SUM($AE$8:AE1812)</f>
        <v>11196516.286847861</v>
      </c>
      <c r="AH1812" s="25"/>
      <c r="AI1812" s="25"/>
      <c r="AJ1812" s="25"/>
      <c r="AK1812" s="25"/>
    </row>
    <row r="1813" spans="23:37" x14ac:dyDescent="0.3">
      <c r="W1813">
        <f t="shared" si="315"/>
        <v>0</v>
      </c>
      <c r="X1813">
        <f t="shared" si="316"/>
        <v>135.9666</v>
      </c>
      <c r="Y1813">
        <f t="shared" si="317"/>
        <v>0</v>
      </c>
      <c r="Z1813">
        <f>Table1[[#This Row],[Accel (N)]]+Table1[[#This Row],[RR (N)]]+Table1[[#This Row],[Aero Drag (N)]]</f>
        <v>135.9666</v>
      </c>
      <c r="AA1813">
        <f>Table1[[#This Row],[Total (N)]]*((E1813/3.6)/1000)</f>
        <v>0</v>
      </c>
      <c r="AB1813">
        <f>Table1[[#This Row],[Power (kW)]]*1000</f>
        <v>0</v>
      </c>
      <c r="AC1813">
        <f>(Table1[[#This Row],[Power (kW)]]*1000)*D1813</f>
        <v>0</v>
      </c>
      <c r="AD1813" s="25">
        <f t="shared" si="318"/>
        <v>0</v>
      </c>
      <c r="AE1813" s="25">
        <f t="shared" si="319"/>
        <v>0</v>
      </c>
      <c r="AF1813" s="25">
        <f>SUM($AD$8:AD1813)</f>
        <v>1579988.6986975474</v>
      </c>
      <c r="AG1813" s="25">
        <f>SUM($AE$8:AE1813)</f>
        <v>11196516.286847861</v>
      </c>
      <c r="AH1813" s="25"/>
      <c r="AI1813" s="25"/>
      <c r="AJ1813" s="25"/>
      <c r="AK1813" s="25"/>
    </row>
    <row r="1814" spans="23:37" x14ac:dyDescent="0.3">
      <c r="W1814">
        <f t="shared" si="315"/>
        <v>0</v>
      </c>
      <c r="X1814">
        <f t="shared" si="316"/>
        <v>135.9666</v>
      </c>
      <c r="Y1814">
        <f t="shared" si="317"/>
        <v>0</v>
      </c>
      <c r="Z1814">
        <f>Table1[[#This Row],[Accel (N)]]+Table1[[#This Row],[RR (N)]]+Table1[[#This Row],[Aero Drag (N)]]</f>
        <v>135.9666</v>
      </c>
      <c r="AA1814">
        <f>Table1[[#This Row],[Total (N)]]*((E1814/3.6)/1000)</f>
        <v>0</v>
      </c>
      <c r="AB1814">
        <f>Table1[[#This Row],[Power (kW)]]*1000</f>
        <v>0</v>
      </c>
      <c r="AC1814">
        <f>(Table1[[#This Row],[Power (kW)]]*1000)*D1814</f>
        <v>0</v>
      </c>
      <c r="AD1814" s="25">
        <f t="shared" si="318"/>
        <v>0</v>
      </c>
      <c r="AE1814" s="25">
        <f t="shared" si="319"/>
        <v>0</v>
      </c>
      <c r="AF1814" s="25">
        <f>SUM($AD$8:AD1814)</f>
        <v>1579988.6986975474</v>
      </c>
      <c r="AG1814" s="25">
        <f>SUM($AE$8:AE1814)</f>
        <v>11196516.286847861</v>
      </c>
      <c r="AH1814" s="25"/>
      <c r="AI1814" s="25"/>
      <c r="AJ1814" s="25"/>
      <c r="AK1814" s="25"/>
    </row>
    <row r="1815" spans="23:37" x14ac:dyDescent="0.3">
      <c r="W1815">
        <f t="shared" si="315"/>
        <v>0</v>
      </c>
      <c r="X1815">
        <f t="shared" si="316"/>
        <v>135.9666</v>
      </c>
      <c r="Y1815">
        <f t="shared" si="317"/>
        <v>0</v>
      </c>
      <c r="Z1815">
        <f>Table1[[#This Row],[Accel (N)]]+Table1[[#This Row],[RR (N)]]+Table1[[#This Row],[Aero Drag (N)]]</f>
        <v>135.9666</v>
      </c>
      <c r="AA1815">
        <f>Table1[[#This Row],[Total (N)]]*((E1815/3.6)/1000)</f>
        <v>0</v>
      </c>
      <c r="AB1815">
        <f>Table1[[#This Row],[Power (kW)]]*1000</f>
        <v>0</v>
      </c>
      <c r="AC1815">
        <f>(Table1[[#This Row],[Power (kW)]]*1000)*D1815</f>
        <v>0</v>
      </c>
      <c r="AD1815" s="25">
        <f t="shared" si="318"/>
        <v>0</v>
      </c>
      <c r="AE1815" s="25">
        <f t="shared" si="319"/>
        <v>0</v>
      </c>
      <c r="AF1815" s="25">
        <f>SUM($AD$8:AD1815)</f>
        <v>1579988.6986975474</v>
      </c>
      <c r="AG1815" s="25">
        <f>SUM($AE$8:AE1815)</f>
        <v>11196516.286847861</v>
      </c>
      <c r="AH1815" s="25"/>
      <c r="AI1815" s="25"/>
      <c r="AJ1815" s="25"/>
      <c r="AK1815" s="25"/>
    </row>
    <row r="1816" spans="23:37" x14ac:dyDescent="0.3">
      <c r="W1816">
        <f t="shared" si="315"/>
        <v>0</v>
      </c>
      <c r="X1816">
        <f t="shared" si="316"/>
        <v>135.9666</v>
      </c>
      <c r="Y1816">
        <f t="shared" si="317"/>
        <v>0</v>
      </c>
      <c r="Z1816">
        <f>Table1[[#This Row],[Accel (N)]]+Table1[[#This Row],[RR (N)]]+Table1[[#This Row],[Aero Drag (N)]]</f>
        <v>135.9666</v>
      </c>
      <c r="AA1816">
        <f>Table1[[#This Row],[Total (N)]]*((E1816/3.6)/1000)</f>
        <v>0</v>
      </c>
      <c r="AB1816">
        <f>Table1[[#This Row],[Power (kW)]]*1000</f>
        <v>0</v>
      </c>
      <c r="AC1816">
        <f>(Table1[[#This Row],[Power (kW)]]*1000)*D1816</f>
        <v>0</v>
      </c>
      <c r="AD1816" s="25">
        <f t="shared" si="318"/>
        <v>0</v>
      </c>
      <c r="AE1816" s="25">
        <f t="shared" si="319"/>
        <v>0</v>
      </c>
      <c r="AF1816" s="25">
        <f>SUM($AD$8:AD1816)</f>
        <v>1579988.6986975474</v>
      </c>
      <c r="AG1816" s="25">
        <f>SUM($AE$8:AE1816)</f>
        <v>11196516.286847861</v>
      </c>
      <c r="AH1816" s="25"/>
      <c r="AI1816" s="25"/>
      <c r="AJ1816" s="25"/>
      <c r="AK1816" s="25"/>
    </row>
    <row r="1817" spans="23:37" x14ac:dyDescent="0.3">
      <c r="W1817">
        <f t="shared" si="315"/>
        <v>0</v>
      </c>
      <c r="X1817">
        <f t="shared" si="316"/>
        <v>135.9666</v>
      </c>
      <c r="Y1817">
        <f t="shared" si="317"/>
        <v>0</v>
      </c>
      <c r="Z1817">
        <f>Table1[[#This Row],[Accel (N)]]+Table1[[#This Row],[RR (N)]]+Table1[[#This Row],[Aero Drag (N)]]</f>
        <v>135.9666</v>
      </c>
      <c r="AA1817">
        <f>Table1[[#This Row],[Total (N)]]*((E1817/3.6)/1000)</f>
        <v>0</v>
      </c>
      <c r="AB1817">
        <f>Table1[[#This Row],[Power (kW)]]*1000</f>
        <v>0</v>
      </c>
      <c r="AC1817">
        <f>(Table1[[#This Row],[Power (kW)]]*1000)*D1817</f>
        <v>0</v>
      </c>
      <c r="AD1817" s="25">
        <f t="shared" si="318"/>
        <v>0</v>
      </c>
      <c r="AE1817" s="25">
        <f t="shared" si="319"/>
        <v>0</v>
      </c>
      <c r="AF1817" s="25">
        <f>SUM($AD$8:AD1817)</f>
        <v>1579988.6986975474</v>
      </c>
      <c r="AG1817" s="25">
        <f>SUM($AE$8:AE1817)</f>
        <v>11196516.286847861</v>
      </c>
      <c r="AH1817" s="25"/>
      <c r="AI1817" s="25"/>
      <c r="AJ1817" s="25"/>
      <c r="AK1817" s="25"/>
    </row>
  </sheetData>
  <pageMargins left="0.7" right="0.7" top="0.78740157499999996" bottom="0.78740157499999996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  <col min="7" max="7" width="13.6640625" customWidth="1"/>
  </cols>
  <sheetData>
    <row r="2" spans="2:20" x14ac:dyDescent="0.3">
      <c r="B2" s="15" t="s">
        <v>55</v>
      </c>
      <c r="C2" s="15" t="s">
        <v>56</v>
      </c>
    </row>
    <row r="4" spans="2:20" x14ac:dyDescent="0.3">
      <c r="B4" s="15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8" t="s">
        <v>57</v>
      </c>
      <c r="F6" s="8" t="s">
        <v>58</v>
      </c>
      <c r="G6" s="8" t="s">
        <v>58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3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3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3">
      <c r="B21" s="3" t="s">
        <v>47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3">
      <c r="B22" s="3" t="s">
        <v>47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3">
      <c r="B23" s="3" t="s">
        <v>47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3">
      <c r="B24" s="3" t="s">
        <v>47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3">
      <c r="B25" s="3" t="s">
        <v>47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3">
      <c r="B26" s="3" t="s">
        <v>47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3">
      <c r="B27" s="3" t="s">
        <v>47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3">
      <c r="B28" s="3" t="s">
        <v>47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3">
      <c r="B29" s="3" t="s">
        <v>47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3">
      <c r="B30" s="3" t="s">
        <v>47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3">
      <c r="B31" s="3" t="s">
        <v>47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3">
      <c r="B32" s="3" t="s">
        <v>47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3">
      <c r="B33" s="3" t="s">
        <v>47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3">
      <c r="B34" s="3" t="s">
        <v>47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3">
      <c r="B35" s="3" t="s">
        <v>47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3">
      <c r="B36" s="3" t="s">
        <v>47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3">
      <c r="B37" s="3" t="s">
        <v>47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3">
      <c r="B38" s="3" t="s">
        <v>47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3">
      <c r="B39" s="3" t="s">
        <v>47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3">
      <c r="B43" s="3" t="s">
        <v>47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3">
      <c r="B44" s="3" t="s">
        <v>47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3">
      <c r="B45" s="3" t="s">
        <v>47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3">
      <c r="B46" s="3" t="s">
        <v>47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3">
      <c r="B47" s="3" t="s">
        <v>47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3">
      <c r="B48" s="3" t="s">
        <v>47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3">
      <c r="B49" s="3" t="s">
        <v>47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3">
      <c r="B50" s="3" t="s">
        <v>47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3">
      <c r="B51" s="3" t="s">
        <v>47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3">
      <c r="B52" s="3" t="s">
        <v>47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3">
      <c r="B53" s="3" t="s">
        <v>47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3">
      <c r="B54" s="3" t="s">
        <v>47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3">
      <c r="B55" s="3" t="s">
        <v>47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3">
      <c r="B56" s="3" t="s">
        <v>47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3">
      <c r="B58" s="3" t="s">
        <v>47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3">
      <c r="B59" s="3" t="s">
        <v>47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3">
      <c r="B60" s="3" t="s">
        <v>47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3">
      <c r="B61" s="3" t="s">
        <v>47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3">
      <c r="B62" s="3" t="s">
        <v>47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3">
      <c r="B63" s="3" t="s">
        <v>47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3">
      <c r="B64" s="3" t="s">
        <v>47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3">
      <c r="B65" s="3" t="s">
        <v>47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3" t="s">
        <v>47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3">
      <c r="B67" s="3" t="s">
        <v>47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3">
      <c r="B68" s="3" t="s">
        <v>47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3">
      <c r="B69" s="3" t="s">
        <v>47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3">
      <c r="B70" s="3" t="s">
        <v>47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3">
      <c r="B71" s="3" t="s">
        <v>47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3">
      <c r="B72" s="3" t="s">
        <v>47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3">
      <c r="B73" s="3" t="s">
        <v>47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3">
      <c r="B74" s="3" t="s">
        <v>47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3">
      <c r="B75" s="3" t="s">
        <v>47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3">
      <c r="B76" s="3" t="s">
        <v>47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3">
      <c r="B116" s="3" t="s">
        <v>47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3">
      <c r="B117" s="3" t="s">
        <v>47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3">
      <c r="B118" s="3" t="s">
        <v>47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3">
      <c r="B119" s="3" t="s">
        <v>47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3">
      <c r="B120" s="3" t="s">
        <v>47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3">
      <c r="B121" s="3" t="s">
        <v>47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3">
      <c r="B122" s="3" t="s">
        <v>47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3">
      <c r="B123" s="3" t="s">
        <v>47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3">
      <c r="B124" s="3" t="s">
        <v>47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3">
      <c r="B125" s="3" t="s">
        <v>47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3">
      <c r="B126" s="3" t="s">
        <v>47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3">
      <c r="B127" s="3" t="s">
        <v>47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3">
      <c r="B129" s="3" t="s">
        <v>47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3">
      <c r="B130" s="3" t="s">
        <v>47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3">
      <c r="B131" s="3" t="s">
        <v>47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3">
      <c r="B132" s="3" t="s">
        <v>47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3">
      <c r="B133" s="3" t="s">
        <v>47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3">
      <c r="B134" s="3" t="s">
        <v>47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3">
      <c r="B135" s="3" t="s">
        <v>47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3">
      <c r="B136" s="3" t="s">
        <v>47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3">
      <c r="B137" s="3" t="s">
        <v>47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3">
      <c r="B138" s="3" t="s">
        <v>47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3">
      <c r="B139" s="3" t="s">
        <v>47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3">
      <c r="B140" s="3" t="s">
        <v>47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3">
      <c r="B141" s="3" t="s">
        <v>47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3">
      <c r="B142" s="3" t="s">
        <v>47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3">
      <c r="B143" s="3" t="s">
        <v>47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3">
      <c r="B144" s="3" t="s">
        <v>47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3">
      <c r="B145" s="3" t="s">
        <v>47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3">
      <c r="B146" s="3" t="s">
        <v>47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3">
      <c r="B147" s="3" t="s">
        <v>47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3">
      <c r="B148" s="3" t="s">
        <v>47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3">
      <c r="B149" s="3" t="s">
        <v>47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3">
      <c r="B150" s="3" t="s">
        <v>47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3">
      <c r="B151" s="3" t="s">
        <v>47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3">
      <c r="B152" s="3" t="s">
        <v>47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3">
      <c r="B153" s="3" t="s">
        <v>47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3">
      <c r="B154" s="3" t="s">
        <v>47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3">
      <c r="B155" s="3" t="s">
        <v>47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3">
      <c r="B156" s="3" t="s">
        <v>47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3">
      <c r="B157" s="3" t="s">
        <v>47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3">
      <c r="B158" s="3" t="s">
        <v>47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3">
      <c r="B159" s="3" t="s">
        <v>47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3">
      <c r="B160" s="3" t="s">
        <v>47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3">
      <c r="B161" s="3" t="s">
        <v>47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3">
      <c r="B162" s="3" t="s">
        <v>47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3">
      <c r="B163" s="3" t="s">
        <v>47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3">
      <c r="B164" s="3" t="s">
        <v>47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3">
      <c r="B165" s="3" t="s">
        <v>47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3">
      <c r="B166" s="3" t="s">
        <v>47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3">
      <c r="B167" s="3" t="s">
        <v>47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3">
      <c r="B168" s="3" t="s">
        <v>47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3">
      <c r="B169" s="3" t="s">
        <v>47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3">
      <c r="B170" s="3" t="s">
        <v>47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3">
      <c r="B171" s="3" t="s">
        <v>47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3">
      <c r="B172" s="3" t="s">
        <v>47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3">
      <c r="B173" s="3" t="s">
        <v>47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3">
      <c r="B174" s="3" t="s">
        <v>47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3">
      <c r="B175" s="3" t="s">
        <v>47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3">
      <c r="B176" s="3" t="s">
        <v>47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3">
      <c r="B177" s="3" t="s">
        <v>47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3">
      <c r="B178" s="3" t="s">
        <v>47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3">
      <c r="B179" s="3" t="s">
        <v>47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3">
      <c r="B180" s="3" t="s">
        <v>47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3">
      <c r="B181" s="3" t="s">
        <v>47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3">
      <c r="B182" s="3" t="s">
        <v>47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3">
      <c r="B183" s="3" t="s">
        <v>47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3">
      <c r="B184" s="3" t="s">
        <v>47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3">
      <c r="B185" s="3" t="s">
        <v>47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3">
      <c r="B186" s="3" t="s">
        <v>47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3">
      <c r="B187" s="3" t="s">
        <v>47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3">
      <c r="B188" s="3" t="s">
        <v>47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3">
      <c r="B189" s="3" t="s">
        <v>47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3">
      <c r="B190" s="3" t="s">
        <v>47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3">
      <c r="B191" s="3" t="s">
        <v>47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3">
      <c r="B192" s="3" t="s">
        <v>47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3">
      <c r="B193" s="3" t="s">
        <v>47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3">
      <c r="B194" s="3" t="s">
        <v>47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3">
      <c r="B195" s="3" t="s">
        <v>47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3">
      <c r="B196" s="3" t="s">
        <v>47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3">
      <c r="B197" s="3" t="s">
        <v>47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3">
      <c r="B198" s="3" t="s">
        <v>47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3">
      <c r="B199" s="3" t="s">
        <v>47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3">
      <c r="B200" s="3" t="s">
        <v>47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3">
      <c r="B201" s="3" t="s">
        <v>47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3">
      <c r="B202" s="3" t="s">
        <v>47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3">
      <c r="B203" s="3" t="s">
        <v>47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3">
      <c r="B204" s="3" t="s">
        <v>47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3">
      <c r="B205" s="3" t="s">
        <v>47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3">
      <c r="B206" s="3" t="s">
        <v>47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3">
      <c r="B207" s="3" t="s">
        <v>47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3">
      <c r="B208" s="3" t="s">
        <v>47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3">
      <c r="B209" s="3" t="s">
        <v>47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3">
      <c r="B210" s="3" t="s">
        <v>47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3">
      <c r="B211" s="3" t="s">
        <v>47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3">
      <c r="B212" s="3" t="s">
        <v>47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3">
      <c r="B213" s="3" t="s">
        <v>47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3">
      <c r="B214" s="3" t="s">
        <v>47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3">
      <c r="B215" s="3" t="s">
        <v>47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3">
      <c r="B216" s="3" t="s">
        <v>47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3">
      <c r="B217" s="3" t="s">
        <v>47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3">
      <c r="B218" s="3" t="s">
        <v>47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3">
      <c r="B219" s="3" t="s">
        <v>47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3">
      <c r="B220" s="3" t="s">
        <v>47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3">
      <c r="B221" s="3" t="s">
        <v>47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3">
      <c r="B222" s="3" t="s">
        <v>47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3">
      <c r="B223" s="3" t="s">
        <v>47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3">
      <c r="B224" s="3" t="s">
        <v>47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3">
      <c r="B225" s="3" t="s">
        <v>47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3">
      <c r="B227" s="3" t="s">
        <v>47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3">
      <c r="B228" s="3" t="s">
        <v>47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3">
      <c r="B229" s="3" t="s">
        <v>47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3">
      <c r="B230" s="3" t="s">
        <v>47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3">
      <c r="B231" s="3" t="s">
        <v>47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3">
      <c r="B232" s="3" t="s">
        <v>47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3">
      <c r="B233" s="3" t="s">
        <v>47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3">
      <c r="B234" s="3" t="s">
        <v>47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3">
      <c r="B235" s="3" t="s">
        <v>47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3">
      <c r="B236" s="3" t="s">
        <v>47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3">
      <c r="B237" s="3" t="s">
        <v>47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3">
      <c r="B238" s="3" t="s">
        <v>47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3">
      <c r="B239" s="3" t="s">
        <v>47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3">
      <c r="B240" s="3" t="s">
        <v>47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3">
      <c r="B241" s="3" t="s">
        <v>47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3">
      <c r="B242" s="3" t="s">
        <v>47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3">
      <c r="B243" s="3" t="s">
        <v>47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3">
      <c r="B244" s="3" t="s">
        <v>47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3">
      <c r="B245" s="3" t="s">
        <v>47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3">
      <c r="B246" s="3" t="s">
        <v>47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3">
      <c r="B247" s="3" t="s">
        <v>47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3">
      <c r="B248" s="3" t="s">
        <v>47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3">
      <c r="B249" s="3" t="s">
        <v>47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3">
      <c r="B250" s="3" t="s">
        <v>47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3">
      <c r="B251" s="3" t="s">
        <v>47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3">
      <c r="B252" s="3" t="s">
        <v>47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3">
      <c r="B253" s="3" t="s">
        <v>47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3">
      <c r="B254" s="3" t="s">
        <v>47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3">
      <c r="B255" s="3" t="s">
        <v>47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3">
      <c r="B256" s="3" t="s">
        <v>47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3">
      <c r="B257" s="3" t="s">
        <v>47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3">
      <c r="B258" s="3" t="s">
        <v>47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3">
      <c r="B259" s="3" t="s">
        <v>47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3">
      <c r="B260" s="3" t="s">
        <v>47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3">
      <c r="B261" s="3" t="s">
        <v>47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3">
      <c r="B262" s="3" t="s">
        <v>47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3">
      <c r="B263" s="3" t="s">
        <v>47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3">
      <c r="B264" s="3" t="s">
        <v>47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3">
      <c r="B265" s="3" t="s">
        <v>47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3">
      <c r="B266" s="3" t="s">
        <v>47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3">
      <c r="B267" s="3" t="s">
        <v>47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3">
      <c r="B268" s="3" t="s">
        <v>47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3">
      <c r="B269" s="3" t="s">
        <v>47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3">
      <c r="B270" s="3" t="s">
        <v>47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3">
      <c r="B271" s="3" t="s">
        <v>47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3">
      <c r="B272" s="3" t="s">
        <v>47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3">
      <c r="B273" s="3" t="s">
        <v>47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3">
      <c r="B274" s="3" t="s">
        <v>47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3">
      <c r="B275" s="3" t="s">
        <v>47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3">
      <c r="B276" s="3" t="s">
        <v>47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3">
      <c r="B277" s="3" t="s">
        <v>47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3">
      <c r="B278" s="3" t="s">
        <v>47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3">
      <c r="B279" s="3" t="s">
        <v>47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3">
      <c r="B280" s="3" t="s">
        <v>47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3">
      <c r="B281" s="3" t="s">
        <v>47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3">
      <c r="B282" s="3" t="s">
        <v>47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3">
      <c r="B283" s="3" t="s">
        <v>47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3">
      <c r="B284" s="3" t="s">
        <v>47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3">
      <c r="B285" s="3" t="s">
        <v>47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3">
      <c r="B286" s="3" t="s">
        <v>47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3">
      <c r="B287" s="3" t="s">
        <v>47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3">
      <c r="B288" s="3" t="s">
        <v>47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3">
      <c r="B289" s="3" t="s">
        <v>47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3">
      <c r="B290" s="3" t="s">
        <v>47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3">
      <c r="B291" s="3" t="s">
        <v>47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3">
      <c r="B292" s="3" t="s">
        <v>47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3">
      <c r="B293" s="3" t="s">
        <v>47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3">
      <c r="B294" s="3" t="s">
        <v>47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3">
      <c r="B295" s="3" t="s">
        <v>47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3">
      <c r="B296" s="3" t="s">
        <v>47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3">
      <c r="B297" s="3" t="s">
        <v>47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3">
      <c r="B298" s="3" t="s">
        <v>47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3">
      <c r="B299" s="3" t="s">
        <v>47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3">
      <c r="B300" s="3" t="s">
        <v>47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3">
      <c r="B302" s="3" t="s">
        <v>47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3">
      <c r="B303" s="3" t="s">
        <v>47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3">
      <c r="B305" s="3" t="s">
        <v>47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3">
      <c r="B306" s="3" t="s">
        <v>47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3">
      <c r="B307" s="3" t="s">
        <v>47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3">
      <c r="B308" s="3" t="s">
        <v>47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3">
      <c r="B309" s="3" t="s">
        <v>47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3">
      <c r="B310" s="3" t="s">
        <v>47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3">
      <c r="B311" s="3" t="s">
        <v>47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3">
      <c r="B313" s="3" t="s">
        <v>47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3">
      <c r="B314" s="3" t="s">
        <v>47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3">
      <c r="B315" s="3" t="s">
        <v>47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3">
      <c r="B316" s="3" t="s">
        <v>47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3">
      <c r="B317" s="3" t="s">
        <v>47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3">
      <c r="B318" s="3" t="s">
        <v>47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3">
      <c r="B319" s="3" t="s">
        <v>47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3">
      <c r="B320" s="3" t="s">
        <v>47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3">
      <c r="B321" s="3" t="s">
        <v>47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3">
      <c r="B322" s="3" t="s">
        <v>47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3">
      <c r="B323" s="3" t="s">
        <v>47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3">
      <c r="B324" s="3" t="s">
        <v>47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3">
      <c r="B325" s="3" t="s">
        <v>47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3">
      <c r="B326" s="3" t="s">
        <v>47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3">
      <c r="B327" s="3" t="s">
        <v>47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3">
      <c r="B328" s="3" t="s">
        <v>47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3">
      <c r="B329" s="3" t="s">
        <v>47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3">
      <c r="B331" s="3" t="s">
        <v>47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3">
      <c r="B332" s="3" t="s">
        <v>47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3">
      <c r="B333" s="3" t="s">
        <v>47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3">
      <c r="B334" s="3" t="s">
        <v>47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3">
      <c r="B335" s="3" t="s">
        <v>47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3">
      <c r="B336" s="3" t="s">
        <v>47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3">
      <c r="B337" s="3" t="s">
        <v>47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3">
      <c r="B338" s="3" t="s">
        <v>47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3">
      <c r="B339" s="3" t="s">
        <v>47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3">
      <c r="B340" s="3" t="s">
        <v>47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3">
      <c r="B341" s="3" t="s">
        <v>47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3">
      <c r="B342" s="3" t="s">
        <v>47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3">
      <c r="B343" s="3" t="s">
        <v>47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3">
      <c r="B345" s="3" t="s">
        <v>47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3">
      <c r="B346" s="3" t="s">
        <v>47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3">
      <c r="B347" s="3" t="s">
        <v>47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3">
      <c r="B348" s="3" t="s">
        <v>47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3">
      <c r="B349" s="3" t="s">
        <v>47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3">
      <c r="B350" s="3" t="s">
        <v>47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3">
      <c r="B352" s="3" t="s">
        <v>47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3">
      <c r="B353" s="3" t="s">
        <v>47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3">
      <c r="B354" s="3" t="s">
        <v>47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3">
      <c r="B355" s="3" t="s">
        <v>47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3">
      <c r="B356" s="3" t="s">
        <v>47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3">
      <c r="B357" s="3" t="s">
        <v>47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3">
      <c r="B358" s="3" t="s">
        <v>47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3">
      <c r="B359" s="3" t="s">
        <v>47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3">
      <c r="B360" s="3" t="s">
        <v>47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3">
      <c r="B361" s="3" t="s">
        <v>47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3">
      <c r="B362" s="3" t="s">
        <v>47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3">
      <c r="B363" s="3" t="s">
        <v>47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3">
      <c r="B369" s="3" t="s">
        <v>47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3">
      <c r="B370" s="3" t="s">
        <v>47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3">
      <c r="B371" s="3" t="s">
        <v>47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3">
      <c r="B372" s="3" t="s">
        <v>47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3">
      <c r="B373" s="3" t="s">
        <v>47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3">
      <c r="B374" s="3" t="s">
        <v>47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3">
      <c r="B375" s="3" t="s">
        <v>47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3">
      <c r="B376" s="3" t="s">
        <v>47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3">
      <c r="B377" s="3" t="s">
        <v>47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3">
      <c r="B378" s="3" t="s">
        <v>47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3">
      <c r="B379" s="3" t="s">
        <v>47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3">
      <c r="B380" s="3" t="s">
        <v>47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3">
      <c r="B381" s="3" t="s">
        <v>47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3">
      <c r="B382" s="3" t="s">
        <v>47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3">
      <c r="B383" s="3" t="s">
        <v>47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3">
      <c r="B384" s="3" t="s">
        <v>47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3">
      <c r="B385" s="3" t="s">
        <v>47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3">
      <c r="B387" s="3" t="s">
        <v>47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3">
      <c r="B388" s="3" t="s">
        <v>47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3">
      <c r="B389" s="3" t="s">
        <v>47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3">
      <c r="B390" s="3" t="s">
        <v>47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3">
      <c r="B391" s="3" t="s">
        <v>47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3">
      <c r="B392" s="3" t="s">
        <v>47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3">
      <c r="B393" s="3" t="s">
        <v>47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3">
      <c r="B396" s="3" t="s">
        <v>47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3">
      <c r="B397" s="3" t="s">
        <v>47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3">
      <c r="B398" s="3" t="s">
        <v>47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3">
      <c r="B399" s="3" t="s">
        <v>47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3">
      <c r="B400" s="3" t="s">
        <v>47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3">
      <c r="B401" s="3" t="s">
        <v>47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3">
      <c r="B402" s="3" t="s">
        <v>47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3">
      <c r="B403" s="3" t="s">
        <v>47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3">
      <c r="B404" s="3" t="s">
        <v>47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3">
      <c r="B405" s="3" t="s">
        <v>47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3">
      <c r="B406" s="3" t="s">
        <v>47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3">
      <c r="B407" s="3" t="s">
        <v>47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3">
      <c r="B408" s="3" t="s">
        <v>47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3">
      <c r="B409" s="3" t="s">
        <v>47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3">
      <c r="B410" s="3" t="s">
        <v>47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3">
      <c r="B411" s="3" t="s">
        <v>47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3">
      <c r="B412" s="3" t="s">
        <v>47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3">
      <c r="B413" s="3" t="s">
        <v>47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3">
      <c r="B414" s="3" t="s">
        <v>47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3">
      <c r="B415" s="3" t="s">
        <v>47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3">
      <c r="B416" s="3" t="s">
        <v>47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3">
      <c r="B417" s="3" t="s">
        <v>47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3">
      <c r="B418" s="3" t="s">
        <v>47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3">
      <c r="B419" s="3" t="s">
        <v>47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3">
      <c r="B420" s="3" t="s">
        <v>47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3">
      <c r="B421" s="3" t="s">
        <v>47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3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3">
      <c r="B490" s="3" t="s">
        <v>47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3">
      <c r="B491" s="3" t="s">
        <v>47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3">
      <c r="B492" s="3" t="s">
        <v>47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3">
      <c r="B493" s="3" t="s">
        <v>47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3">
      <c r="B495" s="3" t="s">
        <v>47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3">
      <c r="B496" s="3" t="s">
        <v>47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3">
      <c r="B497" s="3" t="s">
        <v>47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3">
      <c r="B498" s="3" t="s">
        <v>47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3">
      <c r="B499" s="3" t="s">
        <v>47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3">
      <c r="B500" s="3" t="s">
        <v>47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3">
      <c r="B501" s="3" t="s">
        <v>47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3">
      <c r="B502" s="3" t="s">
        <v>47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3">
      <c r="B503" s="3" t="s">
        <v>47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3">
      <c r="B504" s="3" t="s">
        <v>47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3">
      <c r="B505" s="3" t="s">
        <v>47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3">
      <c r="B506" s="3" t="s">
        <v>47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3">
      <c r="B507" s="3" t="s">
        <v>47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3">
      <c r="B509" s="3" t="s">
        <v>47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3">
      <c r="B510" s="3" t="s">
        <v>47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3">
      <c r="B511" s="3" t="s">
        <v>47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3">
      <c r="B512" s="3" t="s">
        <v>47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3">
      <c r="B513" s="3" t="s">
        <v>47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3">
      <c r="B514" s="3" t="s">
        <v>47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3">
      <c r="B515" s="3" t="s">
        <v>47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3">
      <c r="B516" s="3" t="s">
        <v>47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3">
      <c r="B517" s="3" t="s">
        <v>47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3">
      <c r="B518" s="3" t="s">
        <v>47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3">
      <c r="B519" s="3" t="s">
        <v>47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3">
      <c r="B520" s="3" t="s">
        <v>47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3">
      <c r="B521" s="3" t="s">
        <v>47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3">
      <c r="B522" s="3" t="s">
        <v>47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3">
      <c r="B524" s="3" t="s">
        <v>47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3">
      <c r="B525" s="3" t="s">
        <v>47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3">
      <c r="B526" s="3" t="s">
        <v>47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3">
      <c r="B527" s="3" t="s">
        <v>47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3">
      <c r="B528" s="3" t="s">
        <v>47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3">
      <c r="B529" s="3" t="s">
        <v>47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3">
      <c r="B530" s="3" t="s">
        <v>47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3">
      <c r="B531" s="3" t="s">
        <v>47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3">
      <c r="B532" s="3" t="s">
        <v>47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3">
      <c r="B533" s="3" t="s">
        <v>47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3">
      <c r="B534" s="3" t="s">
        <v>47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3">
      <c r="B536" s="3" t="s">
        <v>47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3">
      <c r="B537" s="3" t="s">
        <v>47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3">
      <c r="B538" s="3" t="s">
        <v>47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3">
      <c r="B539" s="3" t="s">
        <v>47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3">
      <c r="B540" s="3" t="s">
        <v>47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3">
      <c r="B541" s="3" t="s">
        <v>47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3">
      <c r="B542" s="3" t="s">
        <v>47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3">
      <c r="B543" s="3" t="s">
        <v>47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3">
      <c r="B544" s="3" t="s">
        <v>47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3">
      <c r="B545" s="3" t="s">
        <v>47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3">
      <c r="B546" s="3" t="s">
        <v>47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3">
      <c r="B547" s="3" t="s">
        <v>47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3">
      <c r="B548" s="3" t="s">
        <v>47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3">
      <c r="B549" s="3" t="s">
        <v>47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3">
      <c r="B550" s="3" t="s">
        <v>47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3">
      <c r="B551" s="3" t="s">
        <v>47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3">
      <c r="B552" s="3" t="s">
        <v>47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3">
      <c r="B553" s="3" t="s">
        <v>47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3">
      <c r="B554" s="3" t="s">
        <v>47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3">
      <c r="B555" s="3" t="s">
        <v>47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3">
      <c r="B556" s="3" t="s">
        <v>47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3">
      <c r="B557" s="3" t="s">
        <v>47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3">
      <c r="B558" s="3" t="s">
        <v>47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3">
      <c r="B559" s="3" t="s">
        <v>47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3">
      <c r="B560" s="3" t="s">
        <v>47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3">
      <c r="B561" s="3" t="s">
        <v>47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3">
      <c r="B562" s="3" t="s">
        <v>47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3">
      <c r="B563" s="3" t="s">
        <v>47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3">
      <c r="B564" s="3" t="s">
        <v>47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3">
      <c r="B565" s="3" t="s">
        <v>47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3">
      <c r="B566" s="3" t="s">
        <v>47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3">
      <c r="B567" s="3" t="s">
        <v>47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3">
      <c r="B568" s="3" t="s">
        <v>47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3">
      <c r="B569" s="3" t="s">
        <v>47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3">
      <c r="B570" s="3" t="s">
        <v>47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3">
      <c r="B571" s="3" t="s">
        <v>47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3">
      <c r="B572" s="3" t="s">
        <v>47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3">
      <c r="B573" s="3" t="s">
        <v>47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3">
      <c r="B574" s="3" t="s">
        <v>47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3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3">
      <c r="B609" s="4" t="s">
        <v>52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3">
      <c r="B610" s="4" t="s">
        <v>52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3">
      <c r="B611" s="4" t="s">
        <v>52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3">
      <c r="B612" s="4" t="s">
        <v>52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3">
      <c r="B613" s="4" t="s">
        <v>52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3">
      <c r="B614" s="4" t="s">
        <v>52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3">
      <c r="B616" s="4" t="s">
        <v>52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3">
      <c r="B617" s="4" t="s">
        <v>52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3">
      <c r="B619" s="4" t="s">
        <v>52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3">
      <c r="B620" s="4" t="s">
        <v>52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3">
      <c r="B621" s="4" t="s">
        <v>52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3">
      <c r="B623" s="4" t="s">
        <v>52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3">
      <c r="B624" s="4" t="s">
        <v>52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3">
      <c r="B625" s="4" t="s">
        <v>52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3">
      <c r="B626" s="4" t="s">
        <v>52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3">
      <c r="B627" s="4" t="s">
        <v>52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3">
      <c r="B629" s="4" t="s">
        <v>52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3">
      <c r="B630" s="4" t="s">
        <v>52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3">
      <c r="B631" s="4" t="s">
        <v>52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3">
      <c r="B632" s="4" t="s">
        <v>52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3">
      <c r="B633" s="4" t="s">
        <v>52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3">
      <c r="B634" s="4" t="s">
        <v>52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3">
      <c r="B635" s="4" t="s">
        <v>52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3">
      <c r="B636" s="4" t="s">
        <v>52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3">
      <c r="B637" s="4" t="s">
        <v>52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3">
      <c r="B638" s="4" t="s">
        <v>52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3">
      <c r="B639" s="4" t="s">
        <v>52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3">
      <c r="B640" s="4" t="s">
        <v>52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3">
      <c r="B641" s="4" t="s">
        <v>52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3">
      <c r="B642" s="4" t="s">
        <v>52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3">
      <c r="B643" s="4" t="s">
        <v>52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3">
      <c r="B644" s="4" t="s">
        <v>52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3">
      <c r="B645" s="4" t="s">
        <v>52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3">
      <c r="B646" s="4" t="s">
        <v>52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3">
      <c r="B647" s="4" t="s">
        <v>52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3">
      <c r="B648" s="4" t="s">
        <v>52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3">
      <c r="B649" s="4" t="s">
        <v>52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3">
      <c r="B650" s="4" t="s">
        <v>52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3">
      <c r="B651" s="4" t="s">
        <v>52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3">
      <c r="B652" s="4" t="s">
        <v>52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3">
      <c r="B653" s="4" t="s">
        <v>52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3">
      <c r="B654" s="4" t="s">
        <v>52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3">
      <c r="B655" s="4" t="s">
        <v>52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3">
      <c r="B656" s="4" t="s">
        <v>52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3">
      <c r="B657" s="4" t="s">
        <v>52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3">
      <c r="B658" s="4" t="s">
        <v>52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3">
      <c r="B659" s="4" t="s">
        <v>52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3">
      <c r="B660" s="4" t="s">
        <v>52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3">
      <c r="B661" s="4" t="s">
        <v>52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3">
      <c r="B662" s="4" t="s">
        <v>52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3">
      <c r="B663" s="4" t="s">
        <v>52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3">
      <c r="B665" s="4" t="s">
        <v>52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3">
      <c r="B666" s="4" t="s">
        <v>52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3">
      <c r="B667" s="4" t="s">
        <v>52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3">
      <c r="B668" s="4" t="s">
        <v>52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3">
      <c r="B669" s="4" t="s">
        <v>52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3">
      <c r="B670" s="4" t="s">
        <v>52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3">
      <c r="B671" s="4" t="s">
        <v>52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3">
      <c r="B672" s="4" t="s">
        <v>52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3">
      <c r="B673" s="4" t="s">
        <v>52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3">
      <c r="B674" s="4" t="s">
        <v>52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3">
      <c r="B676" s="4" t="s">
        <v>52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3">
      <c r="B677" s="4" t="s">
        <v>52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3">
      <c r="B678" s="4" t="s">
        <v>52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3">
      <c r="B679" s="4" t="s">
        <v>52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3">
      <c r="B680" s="4" t="s">
        <v>52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3">
      <c r="B681" s="4" t="s">
        <v>52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3">
      <c r="B682" s="4" t="s">
        <v>52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3">
      <c r="B683" s="4" t="s">
        <v>52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3">
      <c r="B684" s="4" t="s">
        <v>52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3">
      <c r="B685" s="4" t="s">
        <v>52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3">
      <c r="B686" s="4" t="s">
        <v>52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3">
      <c r="B687" s="4" t="s">
        <v>52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3">
      <c r="B688" s="4" t="s">
        <v>52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3">
      <c r="B689" s="4" t="s">
        <v>52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3">
      <c r="B690" s="4" t="s">
        <v>52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3">
      <c r="B691" s="4" t="s">
        <v>52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3">
      <c r="B692" s="4" t="s">
        <v>52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3">
      <c r="B693" s="4" t="s">
        <v>52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3">
      <c r="B694" s="4" t="s">
        <v>52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3">
      <c r="B695" s="4" t="s">
        <v>52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3">
      <c r="B697" s="4" t="s">
        <v>52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3">
      <c r="B698" s="4" t="s">
        <v>52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3">
      <c r="B699" s="4" t="s">
        <v>52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3">
      <c r="B700" s="4" t="s">
        <v>52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3">
      <c r="B701" s="4" t="s">
        <v>52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3">
      <c r="B702" s="4" t="s">
        <v>52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3">
      <c r="B703" s="4" t="s">
        <v>52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3">
      <c r="B704" s="4" t="s">
        <v>52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3">
      <c r="B705" s="4" t="s">
        <v>52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3">
      <c r="B706" s="4" t="s">
        <v>52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3">
      <c r="B707" s="4" t="s">
        <v>52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3">
      <c r="B708" s="4" t="s">
        <v>52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3">
      <c r="B709" s="4" t="s">
        <v>52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3">
      <c r="B710" s="4" t="s">
        <v>52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3">
      <c r="B711" s="4" t="s">
        <v>52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3">
      <c r="B713" s="4" t="s">
        <v>52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3">
      <c r="B714" s="4" t="s">
        <v>52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3">
      <c r="B715" s="4" t="s">
        <v>52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3">
      <c r="B716" s="4" t="s">
        <v>52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3">
      <c r="B717" s="4" t="s">
        <v>52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3">
      <c r="B719" s="4" t="s">
        <v>52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3">
      <c r="B720" s="4" t="s">
        <v>52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3">
      <c r="B721" s="4" t="s">
        <v>52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3">
      <c r="B722" s="4" t="s">
        <v>52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3">
      <c r="B723" s="4" t="s">
        <v>52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3">
      <c r="B724" s="4" t="s">
        <v>52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3">
      <c r="B726" s="4" t="s">
        <v>52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3">
      <c r="B727" s="4" t="s">
        <v>52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3">
      <c r="B728" s="4" t="s">
        <v>52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3">
      <c r="B729" s="4" t="s">
        <v>52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3">
      <c r="B730" s="4" t="s">
        <v>52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3">
      <c r="B731" s="4" t="s">
        <v>52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3">
      <c r="B732" s="4" t="s">
        <v>52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3">
      <c r="B734" s="4" t="s">
        <v>52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3">
      <c r="B735" s="4" t="s">
        <v>52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3">
      <c r="B736" s="4" t="s">
        <v>52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3">
      <c r="B738" s="4" t="s">
        <v>52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3">
      <c r="B740" s="4" t="s">
        <v>52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3">
      <c r="B741" s="4" t="s">
        <v>52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3">
      <c r="B742" s="4" t="s">
        <v>52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3">
      <c r="B743" s="4" t="s">
        <v>52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3">
      <c r="B744" s="4" t="s">
        <v>52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3">
      <c r="B745" s="4" t="s">
        <v>52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3">
      <c r="B746" s="4" t="s">
        <v>52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3">
      <c r="B747" s="4" t="s">
        <v>52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3">
      <c r="B748" s="4" t="s">
        <v>52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3">
      <c r="B749" s="4" t="s">
        <v>52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3">
      <c r="B750" s="4" t="s">
        <v>52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3">
      <c r="B751" s="4" t="s">
        <v>52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3">
      <c r="B752" s="4" t="s">
        <v>52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3">
      <c r="B753" s="4" t="s">
        <v>52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3">
      <c r="B754" s="4" t="s">
        <v>52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3">
      <c r="B755" s="4" t="s">
        <v>52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3">
      <c r="B756" s="4" t="s">
        <v>52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3">
      <c r="B757" s="4" t="s">
        <v>52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3">
      <c r="B758" s="4" t="s">
        <v>52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3">
      <c r="B759" s="4" t="s">
        <v>52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3">
      <c r="B760" s="4" t="s">
        <v>52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3">
      <c r="B761" s="4" t="s">
        <v>52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3">
      <c r="B762" s="4" t="s">
        <v>52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3">
      <c r="B763" s="4" t="s">
        <v>52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3">
      <c r="B764" s="4" t="s">
        <v>52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3">
      <c r="B765" s="4" t="s">
        <v>52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3">
      <c r="B766" s="4" t="s">
        <v>52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3">
      <c r="B767" s="4" t="s">
        <v>52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3">
      <c r="B768" s="4" t="s">
        <v>52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3">
      <c r="B769" s="4" t="s">
        <v>52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3">
      <c r="B770" s="4" t="s">
        <v>52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3">
      <c r="B771" s="4" t="s">
        <v>52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3">
      <c r="B772" s="4" t="s">
        <v>52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3">
      <c r="B773" s="4" t="s">
        <v>52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3">
      <c r="B774" s="4" t="s">
        <v>52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3">
      <c r="B775" s="4" t="s">
        <v>52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3">
      <c r="B776" s="4" t="s">
        <v>52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3">
      <c r="B777" s="4" t="s">
        <v>52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3">
      <c r="B778" s="4" t="s">
        <v>52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3">
      <c r="B779" s="4" t="s">
        <v>52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3">
      <c r="B780" s="4" t="s">
        <v>52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3">
      <c r="B781" s="4" t="s">
        <v>52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3">
      <c r="B782" s="4" t="s">
        <v>52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3">
      <c r="B783" s="4" t="s">
        <v>52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3">
      <c r="B784" s="4" t="s">
        <v>52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3">
      <c r="B785" s="4" t="s">
        <v>52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3">
      <c r="B786" s="4" t="s">
        <v>52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3">
      <c r="B787" s="4" t="s">
        <v>52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3">
      <c r="B788" s="4" t="s">
        <v>52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3">
      <c r="B789" s="4" t="s">
        <v>52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3">
      <c r="B790" s="4" t="s">
        <v>52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3">
      <c r="B791" s="4" t="s">
        <v>52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3">
      <c r="B792" s="4" t="s">
        <v>52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3">
      <c r="B793" s="4" t="s">
        <v>52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3">
      <c r="B794" s="4" t="s">
        <v>52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3">
      <c r="B795" s="4" t="s">
        <v>52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3">
      <c r="B796" s="4" t="s">
        <v>52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3">
      <c r="B797" s="4" t="s">
        <v>52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3">
      <c r="B798" s="4" t="s">
        <v>52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3">
      <c r="B799" s="4" t="s">
        <v>52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3">
      <c r="B800" s="4" t="s">
        <v>52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3">
      <c r="B801" s="4" t="s">
        <v>52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3">
      <c r="B802" s="4" t="s">
        <v>52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3">
      <c r="B803" s="4" t="s">
        <v>52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3">
      <c r="B804" s="4" t="s">
        <v>52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3">
      <c r="B805" s="4" t="s">
        <v>52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3">
      <c r="B806" s="4" t="s">
        <v>52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3">
      <c r="B808" s="4" t="s">
        <v>52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3">
      <c r="B809" s="4" t="s">
        <v>52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3">
      <c r="B810" s="4" t="s">
        <v>52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3">
      <c r="B811" s="4" t="s">
        <v>52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3">
      <c r="B812" s="4" t="s">
        <v>52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3">
      <c r="B813" s="4" t="s">
        <v>52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3">
      <c r="B814" s="4" t="s">
        <v>52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3">
      <c r="B815" s="4" t="s">
        <v>52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3">
      <c r="B816" s="4" t="s">
        <v>52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3">
      <c r="B817" s="4" t="s">
        <v>52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3">
      <c r="B818" s="4" t="s">
        <v>52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3">
      <c r="B819" s="4" t="s">
        <v>52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3">
      <c r="B820" s="4" t="s">
        <v>52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3">
      <c r="B821" s="4" t="s">
        <v>52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3">
      <c r="B823" s="4" t="s">
        <v>52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3">
      <c r="B824" s="4" t="s">
        <v>52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3">
      <c r="B825" s="4" t="s">
        <v>52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3">
      <c r="B826" s="5" t="s">
        <v>52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3">
      <c r="B827" s="4" t="s">
        <v>52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3">
      <c r="B828" s="4" t="s">
        <v>52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3">
      <c r="B829" s="4" t="s">
        <v>52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3">
      <c r="B830" s="4" t="s">
        <v>52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3">
      <c r="B831" s="4" t="s">
        <v>52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3">
      <c r="B832" s="4" t="s">
        <v>52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3">
      <c r="B833" s="4" t="s">
        <v>52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3">
      <c r="B834" s="4" t="s">
        <v>52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3">
      <c r="B835" s="4" t="s">
        <v>52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3">
      <c r="B836" s="4" t="s">
        <v>52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3">
      <c r="B837" s="4" t="s">
        <v>52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3">
      <c r="B838" s="4" t="s">
        <v>52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3">
      <c r="B839" s="4" t="s">
        <v>52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3">
      <c r="B840" s="4" t="s">
        <v>52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3">
      <c r="B841" s="4" t="s">
        <v>52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3">
      <c r="B842" s="4" t="s">
        <v>52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3">
      <c r="B843" s="4" t="s">
        <v>52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3">
      <c r="B844" s="4" t="s">
        <v>52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3">
      <c r="B845" s="4" t="s">
        <v>52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3">
      <c r="B846" s="4" t="s">
        <v>52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3">
      <c r="B847" s="4" t="s">
        <v>52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3">
      <c r="B848" s="4" t="s">
        <v>52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3">
      <c r="B849" s="4" t="s">
        <v>52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3">
      <c r="B850" s="4" t="s">
        <v>52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3">
      <c r="B851" s="4" t="s">
        <v>52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3">
      <c r="B852" s="4" t="s">
        <v>52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3">
      <c r="B853" s="4" t="s">
        <v>52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3">
      <c r="B854" s="4" t="s">
        <v>52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3">
      <c r="B855" s="4" t="s">
        <v>52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3">
      <c r="B856" s="4" t="s">
        <v>52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3">
      <c r="B857" s="4" t="s">
        <v>52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3">
      <c r="B858" s="4" t="s">
        <v>52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3">
      <c r="B859" s="4" t="s">
        <v>52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3">
      <c r="B860" s="4" t="s">
        <v>52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3">
      <c r="B861" s="4" t="s">
        <v>52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3">
      <c r="B862" s="4" t="s">
        <v>52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3">
      <c r="B863" s="4" t="s">
        <v>52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3">
      <c r="B864" s="4" t="s">
        <v>52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3">
      <c r="B865" s="4" t="s">
        <v>52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3">
      <c r="B866" s="4" t="s">
        <v>52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3">
      <c r="B867" s="4" t="s">
        <v>52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3">
      <c r="B868" s="4" t="s">
        <v>52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3">
      <c r="B869" s="4" t="s">
        <v>52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3">
      <c r="B870" s="4" t="s">
        <v>52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3">
      <c r="B871" s="4" t="s">
        <v>52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3">
      <c r="B872" s="4" t="s">
        <v>52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3">
      <c r="B874" s="4" t="s">
        <v>52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3">
      <c r="B875" s="4" t="s">
        <v>52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3">
      <c r="B876" s="4" t="s">
        <v>52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3">
      <c r="B877" s="4" t="s">
        <v>52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3">
      <c r="B878" s="4" t="s">
        <v>52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3">
      <c r="B879" s="4" t="s">
        <v>52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3">
      <c r="B880" s="4" t="s">
        <v>52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3">
      <c r="B882" s="4" t="s">
        <v>52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3">
      <c r="B883" s="4" t="s">
        <v>52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3">
      <c r="B884" s="4" t="s">
        <v>52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3">
      <c r="B885" s="4" t="s">
        <v>52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3">
      <c r="B886" s="4" t="s">
        <v>52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3">
      <c r="B887" s="4" t="s">
        <v>52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3">
      <c r="B888" s="4" t="s">
        <v>52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3">
      <c r="B889" s="4" t="s">
        <v>52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3">
      <c r="B891" s="4" t="s">
        <v>52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3">
      <c r="B892" s="4" t="s">
        <v>52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3">
      <c r="B893" s="4" t="s">
        <v>52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3">
      <c r="B894" s="4" t="s">
        <v>52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3">
      <c r="B895" s="4" t="s">
        <v>52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3">
      <c r="B896" s="4" t="s">
        <v>52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3">
      <c r="B897" s="4" t="s">
        <v>52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3">
      <c r="B898" s="4" t="s">
        <v>52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3">
      <c r="B899" s="4" t="s">
        <v>52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3">
      <c r="B900" s="4" t="s">
        <v>52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3">
      <c r="B901" s="4" t="s">
        <v>52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3">
      <c r="B902" s="4" t="s">
        <v>52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3">
      <c r="B903" s="4" t="s">
        <v>52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3">
      <c r="B904" s="4" t="s">
        <v>52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3">
      <c r="B905" s="4" t="s">
        <v>52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3">
      <c r="B906" s="4" t="s">
        <v>52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3">
      <c r="B907" s="4" t="s">
        <v>52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3">
      <c r="B908" s="4" t="s">
        <v>52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3">
      <c r="B909" s="4" t="s">
        <v>52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3">
      <c r="B910" s="4" t="s">
        <v>52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3">
      <c r="B911" s="4" t="s">
        <v>52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3">
      <c r="B912" s="4" t="s">
        <v>52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3">
      <c r="B913" s="4" t="s">
        <v>52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3">
      <c r="B914" s="4" t="s">
        <v>52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3">
      <c r="B916" s="4" t="s">
        <v>52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3">
      <c r="B917" s="4" t="s">
        <v>52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3">
      <c r="B918" s="4" t="s">
        <v>52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3">
      <c r="B919" s="4" t="s">
        <v>52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3">
      <c r="B920" s="4" t="s">
        <v>52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3">
      <c r="B921" s="4" t="s">
        <v>52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3">
      <c r="B922" s="4" t="s">
        <v>52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3">
      <c r="B923" s="4" t="s">
        <v>52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3">
      <c r="B924" s="4" t="s">
        <v>52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3">
      <c r="B925" s="4" t="s">
        <v>52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3">
      <c r="B926" s="4" t="s">
        <v>52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3">
      <c r="B927" s="4" t="s">
        <v>52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3">
      <c r="B928" s="4" t="s">
        <v>52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3">
      <c r="B929" s="4" t="s">
        <v>52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3">
      <c r="B930" s="4" t="s">
        <v>52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3">
      <c r="B931" s="4" t="s">
        <v>52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3">
      <c r="B932" s="4" t="s">
        <v>52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3">
      <c r="B933" s="4" t="s">
        <v>52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3">
      <c r="B934" s="4" t="s">
        <v>52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3">
      <c r="B935" s="4" t="s">
        <v>52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3">
      <c r="B936" s="4" t="s">
        <v>52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3">
      <c r="B937" s="4" t="s">
        <v>52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3">
      <c r="B938" s="4" t="s">
        <v>52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3">
      <c r="B939" s="4" t="s">
        <v>52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3">
      <c r="B940" s="4" t="s">
        <v>52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3">
      <c r="B941" s="4" t="s">
        <v>52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3">
      <c r="B942" s="4" t="s">
        <v>52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3">
      <c r="B943" s="4" t="s">
        <v>52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3">
      <c r="B945" s="4" t="s">
        <v>52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3">
      <c r="B947" s="4" t="s">
        <v>52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3">
      <c r="B948" s="4" t="s">
        <v>52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3">
      <c r="B949" s="4" t="s">
        <v>52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3">
      <c r="B950" s="4" t="s">
        <v>52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3">
      <c r="B951" s="4" t="s">
        <v>52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3">
      <c r="B952" s="4" t="s">
        <v>52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3">
      <c r="B953" s="4" t="s">
        <v>52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3">
      <c r="B955" s="4" t="s">
        <v>52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3">
      <c r="B956" s="4" t="s">
        <v>52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3">
      <c r="B957" s="4" t="s">
        <v>52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3">
      <c r="B958" s="4" t="s">
        <v>52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3">
      <c r="B959" s="4" t="s">
        <v>52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3">
      <c r="B960" s="4" t="s">
        <v>52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3">
      <c r="B961" s="4" t="s">
        <v>52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3">
      <c r="B962" s="4" t="s">
        <v>52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3">
      <c r="B963" s="4" t="s">
        <v>52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3">
      <c r="B964" s="4" t="s">
        <v>52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3">
      <c r="B965" s="4" t="s">
        <v>52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3">
      <c r="B966" s="4" t="s">
        <v>52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3">
      <c r="B967" s="4" t="s">
        <v>52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3">
      <c r="B968" s="4" t="s">
        <v>52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3">
      <c r="B969" s="4" t="s">
        <v>52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3">
      <c r="B970" s="4" t="s">
        <v>52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3">
      <c r="B971" s="4" t="s">
        <v>52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3">
      <c r="B972" s="4" t="s">
        <v>52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3">
      <c r="B973" s="4" t="s">
        <v>52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3">
      <c r="B974" s="4" t="s">
        <v>52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3">
      <c r="B975" s="4" t="s">
        <v>52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3">
      <c r="B976" s="4" t="s">
        <v>52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3">
      <c r="B977" s="4" t="s">
        <v>52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3">
      <c r="B978" s="4" t="s">
        <v>52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3">
      <c r="B979" s="4" t="s">
        <v>52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3">
      <c r="B980" s="4" t="s">
        <v>52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3">
      <c r="B981" s="4" t="s">
        <v>52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3">
      <c r="B982" s="4" t="s">
        <v>52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3">
      <c r="B983" s="4" t="s">
        <v>52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3">
      <c r="B984" s="4" t="s">
        <v>52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3">
      <c r="B985" s="4" t="s">
        <v>52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3">
      <c r="B986" s="4" t="s">
        <v>52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3">
      <c r="B987" s="4" t="s">
        <v>52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3">
      <c r="B988" s="4" t="s">
        <v>52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3">
      <c r="B989" s="4" t="s">
        <v>52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3">
      <c r="B990" s="4" t="s">
        <v>52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3">
      <c r="B991" s="4" t="s">
        <v>52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3">
      <c r="B992" s="4" t="s">
        <v>52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3">
      <c r="B993" s="4" t="s">
        <v>52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3">
      <c r="B994" s="4" t="s">
        <v>52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3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3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3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3">
      <c r="B1034" s="6" t="s">
        <v>53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3">
      <c r="B1035" s="6" t="s">
        <v>53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3">
      <c r="B1036" s="6" t="s">
        <v>53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3">
      <c r="B1037" s="6" t="s">
        <v>53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3">
      <c r="B1038" s="6" t="s">
        <v>53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3">
      <c r="B1039" s="6" t="s">
        <v>53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3">
      <c r="B1040" s="6" t="s">
        <v>53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3">
      <c r="B1041" s="6" t="s">
        <v>53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3">
      <c r="B1042" s="6" t="s">
        <v>53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3">
      <c r="B1043" s="6" t="s">
        <v>53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3">
      <c r="B1044" s="6" t="s">
        <v>53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3">
      <c r="B1045" s="6" t="s">
        <v>53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3">
      <c r="B1046" s="6" t="s">
        <v>53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3">
      <c r="B1047" s="6" t="s">
        <v>53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3">
      <c r="B1048" s="6" t="s">
        <v>53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3">
      <c r="B1049" s="6" t="s">
        <v>53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3">
      <c r="B1050" s="6" t="s">
        <v>53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3">
      <c r="B1051" s="6" t="s">
        <v>53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3">
      <c r="B1052" s="6" t="s">
        <v>53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3">
      <c r="B1053" s="6" t="s">
        <v>53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3">
      <c r="B1054" s="6" t="s">
        <v>53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3">
      <c r="B1055" s="6" t="s">
        <v>53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3">
      <c r="B1056" s="6" t="s">
        <v>53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3">
      <c r="B1057" s="6" t="s">
        <v>53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3">
      <c r="B1058" s="6" t="s">
        <v>53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3">
      <c r="B1059" s="6" t="s">
        <v>53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3">
      <c r="B1060" s="6" t="s">
        <v>53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3">
      <c r="B1061" s="6" t="s">
        <v>53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3">
      <c r="B1062" s="6" t="s">
        <v>53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3">
      <c r="B1063" s="6" t="s">
        <v>53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3">
      <c r="B1064" s="6" t="s">
        <v>53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3">
      <c r="B1065" s="6" t="s">
        <v>53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3">
      <c r="B1066" s="6" t="s">
        <v>53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3">
      <c r="B1067" s="6" t="s">
        <v>53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3">
      <c r="B1068" s="6" t="s">
        <v>53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3">
      <c r="B1069" s="6" t="s">
        <v>53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3">
      <c r="B1070" s="6" t="s">
        <v>53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3">
      <c r="B1071" s="6" t="s">
        <v>53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3">
      <c r="B1072" s="6" t="s">
        <v>53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3">
      <c r="B1073" s="6" t="s">
        <v>53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3">
      <c r="B1074" s="6" t="s">
        <v>53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3">
      <c r="B1075" s="6" t="s">
        <v>53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3">
      <c r="B1076" s="6" t="s">
        <v>53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3">
      <c r="B1077" s="6" t="s">
        <v>53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3">
      <c r="B1078" s="6" t="s">
        <v>53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3">
      <c r="B1079" s="6" t="s">
        <v>53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3">
      <c r="B1080" s="6" t="s">
        <v>53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3">
      <c r="B1081" s="6" t="s">
        <v>53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3">
      <c r="B1082" s="6" t="s">
        <v>53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3">
      <c r="B1083" s="6" t="s">
        <v>53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3">
      <c r="B1084" s="6" t="s">
        <v>53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3">
      <c r="B1085" s="6" t="s">
        <v>53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3">
      <c r="B1086" s="6" t="s">
        <v>53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3">
      <c r="B1087" s="6" t="s">
        <v>53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3">
      <c r="B1088" s="6" t="s">
        <v>53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3">
      <c r="B1089" s="6" t="s">
        <v>53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3">
      <c r="B1090" s="6" t="s">
        <v>53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3">
      <c r="B1091" s="6" t="s">
        <v>53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3">
      <c r="B1092" s="6" t="s">
        <v>53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3">
      <c r="B1093" s="6" t="s">
        <v>53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3">
      <c r="B1094" s="6" t="s">
        <v>53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3">
      <c r="B1095" s="6" t="s">
        <v>53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3">
      <c r="B1096" s="6" t="s">
        <v>53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3">
      <c r="B1097" s="6" t="s">
        <v>53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3">
      <c r="B1098" s="6" t="s">
        <v>53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3">
      <c r="B1099" s="6" t="s">
        <v>53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3">
      <c r="B1100" s="6" t="s">
        <v>53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3">
      <c r="B1101" s="6" t="s">
        <v>53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3">
      <c r="B1102" s="6" t="s">
        <v>53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3">
      <c r="B1103" s="6" t="s">
        <v>53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3">
      <c r="B1104" s="6" t="s">
        <v>53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3">
      <c r="B1105" s="6" t="s">
        <v>53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3">
      <c r="B1106" s="6" t="s">
        <v>53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3">
      <c r="B1107" s="6" t="s">
        <v>53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3">
      <c r="B1108" s="6" t="s">
        <v>53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3">
      <c r="B1109" s="6" t="s">
        <v>53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3">
      <c r="B1110" s="6" t="s">
        <v>53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3">
      <c r="B1111" s="6" t="s">
        <v>53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3">
      <c r="B1112" s="6" t="s">
        <v>53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3">
      <c r="B1113" s="6" t="s">
        <v>53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3">
      <c r="B1114" s="6" t="s">
        <v>53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3">
      <c r="B1115" s="6" t="s">
        <v>53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3">
      <c r="B1116" s="6" t="s">
        <v>53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3">
      <c r="B1117" s="6" t="s">
        <v>53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3">
      <c r="B1118" s="6" t="s">
        <v>53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3">
      <c r="B1119" s="6" t="s">
        <v>53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3">
      <c r="B1120" s="6" t="s">
        <v>53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3">
      <c r="B1121" s="6" t="s">
        <v>53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3">
      <c r="B1122" s="6" t="s">
        <v>53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3">
      <c r="B1123" s="6" t="s">
        <v>53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3">
      <c r="B1124" s="6" t="s">
        <v>53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3">
      <c r="B1125" s="6" t="s">
        <v>53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3">
      <c r="B1126" s="6" t="s">
        <v>53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3">
      <c r="B1127" s="6" t="s">
        <v>53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3">
      <c r="B1128" s="6" t="s">
        <v>53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3">
      <c r="B1129" s="6" t="s">
        <v>53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3">
      <c r="B1130" s="6" t="s">
        <v>53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3">
      <c r="B1131" s="6" t="s">
        <v>53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3">
      <c r="B1132" s="6" t="s">
        <v>53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3">
      <c r="B1133" s="6" t="s">
        <v>53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3">
      <c r="B1134" s="6" t="s">
        <v>53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3">
      <c r="B1135" s="6" t="s">
        <v>53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3">
      <c r="B1136" s="6" t="s">
        <v>53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3">
      <c r="B1137" s="6" t="s">
        <v>53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3">
      <c r="B1138" s="6" t="s">
        <v>53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3">
      <c r="B1139" s="6" t="s">
        <v>53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3">
      <c r="B1140" s="6" t="s">
        <v>53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3">
      <c r="B1141" s="6" t="s">
        <v>53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3">
      <c r="B1142" s="6" t="s">
        <v>53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3">
      <c r="B1143" s="6" t="s">
        <v>53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3">
      <c r="B1144" s="6" t="s">
        <v>53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3">
      <c r="B1145" s="6" t="s">
        <v>53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3">
      <c r="B1146" s="6" t="s">
        <v>53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3">
      <c r="B1147" s="6" t="s">
        <v>53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3">
      <c r="B1148" s="6" t="s">
        <v>53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3">
      <c r="B1149" s="6" t="s">
        <v>53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3">
      <c r="B1150" s="6" t="s">
        <v>53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3">
      <c r="B1151" s="6" t="s">
        <v>53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3">
      <c r="B1152" s="6" t="s">
        <v>53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3">
      <c r="B1153" s="6" t="s">
        <v>53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3">
      <c r="B1154" s="6" t="s">
        <v>53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3">
      <c r="B1155" s="6" t="s">
        <v>53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3">
      <c r="B1156" s="6" t="s">
        <v>53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3">
      <c r="B1157" s="6" t="s">
        <v>53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3">
      <c r="B1158" s="6" t="s">
        <v>53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3">
      <c r="B1159" s="6" t="s">
        <v>53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3">
      <c r="B1160" s="6" t="s">
        <v>53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3">
      <c r="B1161" s="6" t="s">
        <v>53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3">
      <c r="B1162" s="6" t="s">
        <v>53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3">
      <c r="B1163" s="6" t="s">
        <v>53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3">
      <c r="B1164" s="6" t="s">
        <v>53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3">
      <c r="B1165" s="6" t="s">
        <v>53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3">
      <c r="B1166" s="6" t="s">
        <v>53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3">
      <c r="B1167" s="6" t="s">
        <v>53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3">
      <c r="B1168" s="6" t="s">
        <v>53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3">
      <c r="B1169" s="6" t="s">
        <v>53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3">
      <c r="B1170" s="6" t="s">
        <v>53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3">
      <c r="B1171" s="6" t="s">
        <v>53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3">
      <c r="B1172" s="6" t="s">
        <v>53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3">
      <c r="B1173" s="6" t="s">
        <v>53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3">
      <c r="B1174" s="6" t="s">
        <v>53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3">
      <c r="B1175" s="6" t="s">
        <v>53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3">
      <c r="B1176" s="6" t="s">
        <v>53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3">
      <c r="B1177" s="6" t="s">
        <v>53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3">
      <c r="B1178" s="6" t="s">
        <v>53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3">
      <c r="B1179" s="6" t="s">
        <v>53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3">
      <c r="B1180" s="6" t="s">
        <v>53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3">
      <c r="B1181" s="6" t="s">
        <v>53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3">
      <c r="B1182" s="6" t="s">
        <v>53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3">
      <c r="B1183" s="6" t="s">
        <v>53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3">
      <c r="B1184" s="6" t="s">
        <v>53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3">
      <c r="B1185" s="6" t="s">
        <v>53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3">
      <c r="B1186" s="6" t="s">
        <v>53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3">
      <c r="B1187" s="6" t="s">
        <v>53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3">
      <c r="B1188" s="6" t="s">
        <v>53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3">
      <c r="B1189" s="6" t="s">
        <v>53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3">
      <c r="B1190" s="6" t="s">
        <v>53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3">
      <c r="B1191" s="6" t="s">
        <v>53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3">
      <c r="B1192" s="6" t="s">
        <v>53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3">
      <c r="B1193" s="6" t="s">
        <v>53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3">
      <c r="B1194" s="6" t="s">
        <v>53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3">
      <c r="B1195" s="6" t="s">
        <v>53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3">
      <c r="B1196" s="6" t="s">
        <v>53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3">
      <c r="B1197" s="6" t="s">
        <v>53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3">
      <c r="B1198" s="6" t="s">
        <v>53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3">
      <c r="B1199" s="6" t="s">
        <v>53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3">
      <c r="B1200" s="6" t="s">
        <v>53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3">
      <c r="B1201" s="6" t="s">
        <v>53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3">
      <c r="B1202" s="6" t="s">
        <v>53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3">
      <c r="B1203" s="6" t="s">
        <v>53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3">
      <c r="B1204" s="6" t="s">
        <v>53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3">
      <c r="B1205" s="6" t="s">
        <v>53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3">
      <c r="B1206" s="6" t="s">
        <v>53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3">
      <c r="B1207" s="6" t="s">
        <v>53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3">
      <c r="B1208" s="6" t="s">
        <v>53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3">
      <c r="B1209" s="6" t="s">
        <v>53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3">
      <c r="B1210" s="6" t="s">
        <v>53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3">
      <c r="B1211" s="6" t="s">
        <v>53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3">
      <c r="B1212" s="6" t="s">
        <v>53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3">
      <c r="B1213" s="6" t="s">
        <v>53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3">
      <c r="B1214" s="6" t="s">
        <v>53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3">
      <c r="B1215" s="6" t="s">
        <v>53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3">
      <c r="B1216" s="6" t="s">
        <v>53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3">
      <c r="B1217" s="6" t="s">
        <v>53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3">
      <c r="B1218" s="6" t="s">
        <v>53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3">
      <c r="B1219" s="6" t="s">
        <v>53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3">
      <c r="B1220" s="6" t="s">
        <v>53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3">
      <c r="B1221" s="6" t="s">
        <v>53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3">
      <c r="B1222" s="6" t="s">
        <v>53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3">
      <c r="B1223" s="6" t="s">
        <v>53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3">
      <c r="B1224" s="6" t="s">
        <v>53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3">
      <c r="B1225" s="6" t="s">
        <v>53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3">
      <c r="B1226" s="6" t="s">
        <v>53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3">
      <c r="B1227" s="6" t="s">
        <v>53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3">
      <c r="B1228" s="6" t="s">
        <v>53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3">
      <c r="B1229" s="6" t="s">
        <v>53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3">
      <c r="B1230" s="6" t="s">
        <v>53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3">
      <c r="B1231" s="6" t="s">
        <v>53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3">
      <c r="B1232" s="6" t="s">
        <v>53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3">
      <c r="B1233" s="6" t="s">
        <v>53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3">
      <c r="B1234" s="6" t="s">
        <v>53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3">
      <c r="B1235" s="6" t="s">
        <v>53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3">
      <c r="B1236" s="6" t="s">
        <v>53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3">
      <c r="B1237" s="6" t="s">
        <v>53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3">
      <c r="B1238" s="6" t="s">
        <v>53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3">
      <c r="B1239" s="6" t="s">
        <v>53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3">
      <c r="B1240" s="6" t="s">
        <v>53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3">
      <c r="B1241" s="6" t="s">
        <v>53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3">
      <c r="B1242" s="6" t="s">
        <v>53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3">
      <c r="B1243" s="6" t="s">
        <v>53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3">
      <c r="B1244" s="6" t="s">
        <v>53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3">
      <c r="B1245" s="6" t="s">
        <v>53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3">
      <c r="B1246" s="6" t="s">
        <v>53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3">
      <c r="B1247" s="6" t="s">
        <v>53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3">
      <c r="B1248" s="6" t="s">
        <v>53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3">
      <c r="B1249" s="6" t="s">
        <v>53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3">
      <c r="B1250" s="6" t="s">
        <v>53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3">
      <c r="B1251" s="6" t="s">
        <v>53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3">
      <c r="B1252" s="6" t="s">
        <v>53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3">
      <c r="B1253" s="6" t="s">
        <v>53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3">
      <c r="B1254" s="6" t="s">
        <v>53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3">
      <c r="B1255" s="6" t="s">
        <v>53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3">
      <c r="B1256" s="6" t="s">
        <v>53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3">
      <c r="B1257" s="6" t="s">
        <v>53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3">
      <c r="B1258" s="6" t="s">
        <v>53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3">
      <c r="B1259" s="6" t="s">
        <v>53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3">
      <c r="B1260" s="6" t="s">
        <v>53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3">
      <c r="B1261" s="6" t="s">
        <v>53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3">
      <c r="B1262" s="6" t="s">
        <v>53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3">
      <c r="B1263" s="6" t="s">
        <v>53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3">
      <c r="B1264" s="6" t="s">
        <v>53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3">
      <c r="B1265" s="6" t="s">
        <v>53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3">
      <c r="B1266" s="6" t="s">
        <v>53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3">
      <c r="B1267" s="6" t="s">
        <v>53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3">
      <c r="B1268" s="6" t="s">
        <v>53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3">
      <c r="B1269" s="6" t="s">
        <v>53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3">
      <c r="B1270" s="6" t="s">
        <v>53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3">
      <c r="B1271" s="6" t="s">
        <v>53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3">
      <c r="B1272" s="6" t="s">
        <v>53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3">
      <c r="B1273" s="6" t="s">
        <v>53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3">
      <c r="B1274" s="6" t="s">
        <v>53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3">
      <c r="B1275" s="6" t="s">
        <v>53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3">
      <c r="B1276" s="6" t="s">
        <v>53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3">
      <c r="B1277" s="6" t="s">
        <v>53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3">
      <c r="B1278" s="6" t="s">
        <v>53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3">
      <c r="B1279" s="6" t="s">
        <v>53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3">
      <c r="B1280" s="6" t="s">
        <v>53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3">
      <c r="B1281" s="6" t="s">
        <v>53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3">
      <c r="B1282" s="6" t="s">
        <v>53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3">
      <c r="B1283" s="6" t="s">
        <v>53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3">
      <c r="B1284" s="6" t="s">
        <v>53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3">
      <c r="B1285" s="6" t="s">
        <v>53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3">
      <c r="B1286" s="6" t="s">
        <v>53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3">
      <c r="B1287" s="6" t="s">
        <v>53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3">
      <c r="B1288" s="6" t="s">
        <v>53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3">
      <c r="B1289" s="6" t="s">
        <v>53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3">
      <c r="B1290" s="6" t="s">
        <v>53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3">
      <c r="B1291" s="6" t="s">
        <v>53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3">
      <c r="B1292" s="6" t="s">
        <v>53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3">
      <c r="B1293" s="6" t="s">
        <v>53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3">
      <c r="B1294" s="6" t="s">
        <v>53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3">
      <c r="B1295" s="6" t="s">
        <v>53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3">
      <c r="B1296" s="6" t="s">
        <v>53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3">
      <c r="B1297" s="6" t="s">
        <v>53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3">
      <c r="B1298" s="6" t="s">
        <v>53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3">
      <c r="B1299" s="6" t="s">
        <v>53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3">
      <c r="B1300" s="6" t="s">
        <v>53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3">
      <c r="B1301" s="6" t="s">
        <v>53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3">
      <c r="B1302" s="6" t="s">
        <v>53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3">
      <c r="B1303" s="6" t="s">
        <v>53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3">
      <c r="B1304" s="6" t="s">
        <v>53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3">
      <c r="B1305" s="6" t="s">
        <v>53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3">
      <c r="B1306" s="6" t="s">
        <v>53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3">
      <c r="B1307" s="6" t="s">
        <v>53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3">
      <c r="B1308" s="6" t="s">
        <v>53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3">
      <c r="B1309" s="6" t="s">
        <v>53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3">
      <c r="B1310" s="6" t="s">
        <v>53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3">
      <c r="B1311" s="6" t="s">
        <v>53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3">
      <c r="B1312" s="6" t="s">
        <v>53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3">
      <c r="B1313" s="6" t="s">
        <v>53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3">
      <c r="B1314" s="6" t="s">
        <v>53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3">
      <c r="B1315" s="6" t="s">
        <v>53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3">
      <c r="B1316" s="6" t="s">
        <v>53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3">
      <c r="B1317" s="6" t="s">
        <v>53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3">
      <c r="B1318" s="6" t="s">
        <v>53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3">
      <c r="B1319" s="6" t="s">
        <v>53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3">
      <c r="B1320" s="6" t="s">
        <v>53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3">
      <c r="B1321" s="6" t="s">
        <v>53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3">
      <c r="B1322" s="6" t="s">
        <v>53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3">
      <c r="B1323" s="6" t="s">
        <v>53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3">
      <c r="B1324" s="6" t="s">
        <v>53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3">
      <c r="B1325" s="6" t="s">
        <v>53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3">
      <c r="B1326" s="6" t="s">
        <v>53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3">
      <c r="B1327" s="6" t="s">
        <v>53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3">
      <c r="B1328" s="6" t="s">
        <v>53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3">
      <c r="B1329" s="6" t="s">
        <v>53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3">
      <c r="B1330" s="6" t="s">
        <v>53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3">
      <c r="B1331" s="6" t="s">
        <v>53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3">
      <c r="B1332" s="6" t="s">
        <v>53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3">
      <c r="B1333" s="6" t="s">
        <v>53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3">
      <c r="B1334" s="6" t="s">
        <v>53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3">
      <c r="B1335" s="6" t="s">
        <v>53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3">
      <c r="B1336" s="6" t="s">
        <v>53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3">
      <c r="B1337" s="6" t="s">
        <v>53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3">
      <c r="B1338" s="6" t="s">
        <v>53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3">
      <c r="B1339" s="6" t="s">
        <v>53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3">
      <c r="B1340" s="6" t="s">
        <v>53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3">
      <c r="B1341" s="6" t="s">
        <v>53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3">
      <c r="B1342" s="6" t="s">
        <v>53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3">
      <c r="B1343" s="6" t="s">
        <v>53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3">
      <c r="B1344" s="6" t="s">
        <v>53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3">
      <c r="B1345" s="6" t="s">
        <v>53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3">
      <c r="B1346" s="6" t="s">
        <v>53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3">
      <c r="B1347" s="6" t="s">
        <v>53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3">
      <c r="B1348" s="6" t="s">
        <v>53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3">
      <c r="B1349" s="6" t="s">
        <v>53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3">
      <c r="B1350" s="6" t="s">
        <v>53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3">
      <c r="B1351" s="6" t="s">
        <v>53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3">
      <c r="B1352" s="6" t="s">
        <v>53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3">
      <c r="B1353" s="6" t="s">
        <v>53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3">
      <c r="B1354" s="6" t="s">
        <v>53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3">
      <c r="B1355" s="6" t="s">
        <v>53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3">
      <c r="B1356" s="6" t="s">
        <v>53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3">
      <c r="B1357" s="6" t="s">
        <v>53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3">
      <c r="B1358" s="6" t="s">
        <v>53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3">
      <c r="B1359" s="6" t="s">
        <v>53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3">
      <c r="B1360" s="6" t="s">
        <v>53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3">
      <c r="B1361" s="6" t="s">
        <v>53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3">
      <c r="B1362" s="6" t="s">
        <v>53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3">
      <c r="B1363" s="6" t="s">
        <v>53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3">
      <c r="B1364" s="6" t="s">
        <v>53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3">
      <c r="B1365" s="6" t="s">
        <v>53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3">
      <c r="B1366" s="6" t="s">
        <v>53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3">
      <c r="B1367" s="6" t="s">
        <v>53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3">
      <c r="B1368" s="6" t="s">
        <v>53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3">
      <c r="B1369" s="6" t="s">
        <v>53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3">
      <c r="B1370" s="6" t="s">
        <v>53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3">
      <c r="B1371" s="6" t="s">
        <v>53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3">
      <c r="B1372" s="6" t="s">
        <v>53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3">
      <c r="B1373" s="6" t="s">
        <v>53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3">
      <c r="B1374" s="6" t="s">
        <v>53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3">
      <c r="B1375" s="6" t="s">
        <v>53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3">
      <c r="B1376" s="6" t="s">
        <v>53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3">
      <c r="B1377" s="6" t="s">
        <v>53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3">
      <c r="B1378" s="6" t="s">
        <v>53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3">
      <c r="B1379" s="6" t="s">
        <v>53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3">
      <c r="B1380" s="6" t="s">
        <v>53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3">
      <c r="B1381" s="6" t="s">
        <v>53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3">
      <c r="B1382" s="6" t="s">
        <v>53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3">
      <c r="B1383" s="6" t="s">
        <v>53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3">
      <c r="B1384" s="6" t="s">
        <v>53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3">
      <c r="B1385" s="6" t="s">
        <v>53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3">
      <c r="B1386" s="6" t="s">
        <v>53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3">
      <c r="B1387" s="6" t="s">
        <v>53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3">
      <c r="B1388" s="6" t="s">
        <v>53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3">
      <c r="B1389" s="6" t="s">
        <v>53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3">
      <c r="B1390" s="6" t="s">
        <v>53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3">
      <c r="B1391" s="6" t="s">
        <v>53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3">
      <c r="B1392" s="6" t="s">
        <v>53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3">
      <c r="B1393" s="6" t="s">
        <v>53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3">
      <c r="B1394" s="6" t="s">
        <v>53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3">
      <c r="B1395" s="6" t="s">
        <v>53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3">
      <c r="B1396" s="6" t="s">
        <v>53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3">
      <c r="B1397" s="6" t="s">
        <v>53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3">
      <c r="B1398" s="6" t="s">
        <v>53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3">
      <c r="B1399" s="6" t="s">
        <v>53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3">
      <c r="B1400" s="6" t="s">
        <v>53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3">
      <c r="B1401" s="6" t="s">
        <v>53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3">
      <c r="B1402" s="6" t="s">
        <v>53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3">
      <c r="B1403" s="6" t="s">
        <v>53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3">
      <c r="B1404" s="6" t="s">
        <v>53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3">
      <c r="B1405" s="6" t="s">
        <v>53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3">
      <c r="B1406" s="6" t="s">
        <v>53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3">
      <c r="B1407" s="6" t="s">
        <v>53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3">
      <c r="B1408" s="6" t="s">
        <v>53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3">
      <c r="B1409" s="6" t="s">
        <v>53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3">
      <c r="B1410" s="6" t="s">
        <v>53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3">
      <c r="B1411" s="6" t="s">
        <v>53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3">
      <c r="B1412" s="6" t="s">
        <v>53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3">
      <c r="B1413" s="6" t="s">
        <v>53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3">
      <c r="B1414" s="6" t="s">
        <v>53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3">
      <c r="B1415" s="6" t="s">
        <v>53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3">
      <c r="B1416" s="6" t="s">
        <v>53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3">
      <c r="B1417" s="6" t="s">
        <v>53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3">
      <c r="B1418" s="6" t="s">
        <v>53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3">
      <c r="B1419" s="6" t="s">
        <v>53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3">
      <c r="B1420" s="6" t="s">
        <v>53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3">
      <c r="B1421" s="6" t="s">
        <v>53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3">
      <c r="B1422" s="6" t="s">
        <v>53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3">
      <c r="B1423" s="6" t="s">
        <v>53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3">
      <c r="B1424" s="6" t="s">
        <v>53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3">
      <c r="B1425" s="6" t="s">
        <v>53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3">
      <c r="B1426" s="6" t="s">
        <v>53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3">
      <c r="B1427" s="6" t="s">
        <v>53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3">
      <c r="B1428" s="6" t="s">
        <v>53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3">
      <c r="B1429" s="6" t="s">
        <v>53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3">
      <c r="B1430" s="6" t="s">
        <v>53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3">
      <c r="B1431" s="6" t="s">
        <v>53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3">
      <c r="B1432" s="6" t="s">
        <v>53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3">
      <c r="B1433" s="6" t="s">
        <v>53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3">
      <c r="B1434" s="6" t="s">
        <v>53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3">
      <c r="B1435" s="6" t="s">
        <v>53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3">
      <c r="B1436" s="6" t="s">
        <v>53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3">
      <c r="B1437" s="6" t="s">
        <v>53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3">
      <c r="B1438" s="6" t="s">
        <v>53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3">
      <c r="B1439" s="6" t="s">
        <v>53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3">
      <c r="B1440" s="6" t="s">
        <v>53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3">
      <c r="B1441" s="6" t="s">
        <v>53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3">
      <c r="B1442" s="6" t="s">
        <v>53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3">
      <c r="B1443" s="6" t="s">
        <v>53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3">
      <c r="B1444" s="6" t="s">
        <v>53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3">
      <c r="B1445" s="6" t="s">
        <v>53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3">
      <c r="B1446" s="6" t="s">
        <v>53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3">
      <c r="B1447" s="6" t="s">
        <v>53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3">
      <c r="B1448" s="6" t="s">
        <v>53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3">
      <c r="B1449" s="6" t="s">
        <v>53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3">
      <c r="B1450" s="6" t="s">
        <v>53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3">
      <c r="B1451" s="6" t="s">
        <v>53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3">
      <c r="B1452" s="6" t="s">
        <v>53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3">
      <c r="B1453" s="6" t="s">
        <v>53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3">
      <c r="B1454" s="6" t="s">
        <v>53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3">
      <c r="B1455" s="6" t="s">
        <v>53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3">
      <c r="B1456" s="6" t="s">
        <v>53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3">
      <c r="B1457" s="6" t="s">
        <v>53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3">
      <c r="B1458" s="6" t="s">
        <v>53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3">
      <c r="B1459" s="6" t="s">
        <v>53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3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3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3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3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3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3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3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3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3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3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3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3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3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3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3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3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3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3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3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3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3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3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3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3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3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3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3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3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3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3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3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3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3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3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3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3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3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3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3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3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3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3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3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3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3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3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3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3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3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3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3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3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3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3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3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3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3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3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3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3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3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3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3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3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3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3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3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3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3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3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3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3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3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3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3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3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3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3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3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3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3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3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3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3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3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3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3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3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3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3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3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3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3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3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3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3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3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3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3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3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3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3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3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3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3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3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3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3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3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3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3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3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3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3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3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3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3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3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3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3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3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3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3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3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3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3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3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3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3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3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3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3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3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3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3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3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3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3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3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3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3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3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3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3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3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3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3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3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3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3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3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3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3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3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3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3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3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3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3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3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3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3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3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3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3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3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3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3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3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3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3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3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3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3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3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3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3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3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3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3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3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3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3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3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3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3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3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3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3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3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3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3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3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3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3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3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3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3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3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3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3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3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3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3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3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3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3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3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3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3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3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3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3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3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3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3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3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3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3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3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3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3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3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3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3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3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3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3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3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3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3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3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3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3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3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3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3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3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3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3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3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3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3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3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3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3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3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3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3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3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3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3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3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3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3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3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3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3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3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3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3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3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3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3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3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3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3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3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3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3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3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3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3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3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3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3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3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3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3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3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3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3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3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3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3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3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3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3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3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3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3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3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3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3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3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3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3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3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3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3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3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3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3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3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3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3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3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3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3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3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3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3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3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3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3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3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3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3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3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3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3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3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3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3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3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3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3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3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3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3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3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3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3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3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3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3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3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3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3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3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3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3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3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3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3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3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3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3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3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7" width="13.88671875" customWidth="1"/>
  </cols>
  <sheetData>
    <row r="2" spans="2:20" x14ac:dyDescent="0.3">
      <c r="B2" s="15" t="s">
        <v>59</v>
      </c>
      <c r="C2" s="15" t="s">
        <v>2</v>
      </c>
    </row>
    <row r="3" spans="2:20" x14ac:dyDescent="0.3">
      <c r="B3" s="15"/>
    </row>
    <row r="4" spans="2:20" x14ac:dyDescent="0.3">
      <c r="B4" s="15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8" t="s">
        <v>60</v>
      </c>
      <c r="F6" s="8" t="s">
        <v>61</v>
      </c>
      <c r="G6" s="8" t="s">
        <v>61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3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3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">
      <c r="B609" s="4" t="s">
        <v>52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">
      <c r="B610" s="4" t="s">
        <v>52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">
      <c r="B611" s="4" t="s">
        <v>52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">
      <c r="B612" s="4" t="s">
        <v>52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">
      <c r="B613" s="4" t="s">
        <v>52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">
      <c r="B614" s="4" t="s">
        <v>52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">
      <c r="B616" s="4" t="s">
        <v>52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">
      <c r="B617" s="4" t="s">
        <v>52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">
      <c r="B619" s="4" t="s">
        <v>52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">
      <c r="B620" s="4" t="s">
        <v>52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">
      <c r="B621" s="4" t="s">
        <v>52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">
      <c r="B623" s="4" t="s">
        <v>52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">
      <c r="B624" s="4" t="s">
        <v>52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">
      <c r="B625" s="4" t="s">
        <v>52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">
      <c r="B626" s="4" t="s">
        <v>52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">
      <c r="B627" s="4" t="s">
        <v>52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">
      <c r="B629" s="4" t="s">
        <v>52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">
      <c r="B630" s="4" t="s">
        <v>52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">
      <c r="B631" s="4" t="s">
        <v>52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">
      <c r="B632" s="4" t="s">
        <v>52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">
      <c r="B633" s="4" t="s">
        <v>52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">
      <c r="B634" s="4" t="s">
        <v>52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">
      <c r="B635" s="4" t="s">
        <v>52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">
      <c r="B636" s="4" t="s">
        <v>52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">
      <c r="B637" s="4" t="s">
        <v>52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">
      <c r="B638" s="4" t="s">
        <v>52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">
      <c r="B639" s="4" t="s">
        <v>52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">
      <c r="B640" s="4" t="s">
        <v>52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">
      <c r="B641" s="4" t="s">
        <v>52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">
      <c r="B642" s="4" t="s">
        <v>52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">
      <c r="B643" s="4" t="s">
        <v>52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">
      <c r="B644" s="4" t="s">
        <v>52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">
      <c r="B645" s="4" t="s">
        <v>52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">
      <c r="B646" s="4" t="s">
        <v>52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">
      <c r="B647" s="4" t="s">
        <v>52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">
      <c r="B648" s="4" t="s">
        <v>52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">
      <c r="B649" s="4" t="s">
        <v>52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">
      <c r="B650" s="4" t="s">
        <v>52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">
      <c r="B651" s="4" t="s">
        <v>52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">
      <c r="B652" s="4" t="s">
        <v>52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">
      <c r="B653" s="4" t="s">
        <v>52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">
      <c r="B654" s="4" t="s">
        <v>52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">
      <c r="B655" s="4" t="s">
        <v>52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">
      <c r="B656" s="4" t="s">
        <v>52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">
      <c r="B657" s="4" t="s">
        <v>52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">
      <c r="B658" s="4" t="s">
        <v>52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">
      <c r="B659" s="4" t="s">
        <v>52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">
      <c r="B660" s="4" t="s">
        <v>52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">
      <c r="B661" s="4" t="s">
        <v>52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">
      <c r="B662" s="4" t="s">
        <v>52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">
      <c r="B663" s="4" t="s">
        <v>52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">
      <c r="B665" s="4" t="s">
        <v>52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">
      <c r="B666" s="4" t="s">
        <v>52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">
      <c r="B667" s="4" t="s">
        <v>52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">
      <c r="B668" s="4" t="s">
        <v>52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">
      <c r="B669" s="4" t="s">
        <v>52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">
      <c r="B670" s="4" t="s">
        <v>52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">
      <c r="B671" s="4" t="s">
        <v>52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">
      <c r="B672" s="4" t="s">
        <v>52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">
      <c r="B673" s="4" t="s">
        <v>52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">
      <c r="B674" s="4" t="s">
        <v>52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">
      <c r="B676" s="4" t="s">
        <v>52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">
      <c r="B677" s="4" t="s">
        <v>52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">
      <c r="B678" s="4" t="s">
        <v>52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">
      <c r="B679" s="4" t="s">
        <v>52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">
      <c r="B680" s="4" t="s">
        <v>52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">
      <c r="B681" s="4" t="s">
        <v>52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">
      <c r="B682" s="4" t="s">
        <v>52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">
      <c r="B683" s="4" t="s">
        <v>52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">
      <c r="B684" s="4" t="s">
        <v>52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">
      <c r="B685" s="4" t="s">
        <v>52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">
      <c r="B686" s="4" t="s">
        <v>52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">
      <c r="B687" s="4" t="s">
        <v>52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">
      <c r="B688" s="4" t="s">
        <v>52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">
      <c r="B689" s="4" t="s">
        <v>52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">
      <c r="B690" s="4" t="s">
        <v>52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">
      <c r="B691" s="4" t="s">
        <v>52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">
      <c r="B692" s="4" t="s">
        <v>52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">
      <c r="B693" s="4" t="s">
        <v>52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">
      <c r="B694" s="4" t="s">
        <v>52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">
      <c r="B695" s="4" t="s">
        <v>52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">
      <c r="B697" s="4" t="s">
        <v>52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">
      <c r="B698" s="4" t="s">
        <v>52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">
      <c r="B699" s="4" t="s">
        <v>52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">
      <c r="B700" s="4" t="s">
        <v>52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">
      <c r="B701" s="4" t="s">
        <v>52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">
      <c r="B702" s="4" t="s">
        <v>52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">
      <c r="B703" s="4" t="s">
        <v>52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">
      <c r="B704" s="4" t="s">
        <v>52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">
      <c r="B705" s="4" t="s">
        <v>52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">
      <c r="B706" s="4" t="s">
        <v>52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">
      <c r="B707" s="4" t="s">
        <v>52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">
      <c r="B708" s="4" t="s">
        <v>52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">
      <c r="B709" s="4" t="s">
        <v>52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">
      <c r="B710" s="4" t="s">
        <v>52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">
      <c r="B711" s="4" t="s">
        <v>52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">
      <c r="B713" s="4" t="s">
        <v>52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">
      <c r="B714" s="4" t="s">
        <v>52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">
      <c r="B715" s="4" t="s">
        <v>52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">
      <c r="B716" s="4" t="s">
        <v>52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">
      <c r="B717" s="4" t="s">
        <v>52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">
      <c r="B719" s="4" t="s">
        <v>52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">
      <c r="B720" s="4" t="s">
        <v>52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">
      <c r="B721" s="4" t="s">
        <v>52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">
      <c r="B722" s="4" t="s">
        <v>52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">
      <c r="B723" s="4" t="s">
        <v>52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">
      <c r="B724" s="4" t="s">
        <v>52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">
      <c r="B726" s="4" t="s">
        <v>52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">
      <c r="B727" s="4" t="s">
        <v>52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">
      <c r="B728" s="4" t="s">
        <v>52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">
      <c r="B729" s="4" t="s">
        <v>52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">
      <c r="B730" s="4" t="s">
        <v>52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">
      <c r="B731" s="4" t="s">
        <v>52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">
      <c r="B732" s="4" t="s">
        <v>52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">
      <c r="B734" s="4" t="s">
        <v>52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">
      <c r="B735" s="4" t="s">
        <v>52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">
      <c r="B736" s="4" t="s">
        <v>52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">
      <c r="B738" s="4" t="s">
        <v>52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">
      <c r="B740" s="4" t="s">
        <v>52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">
      <c r="B741" s="4" t="s">
        <v>52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">
      <c r="B742" s="4" t="s">
        <v>52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">
      <c r="B743" s="4" t="s">
        <v>52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">
      <c r="B744" s="4" t="s">
        <v>52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">
      <c r="B745" s="4" t="s">
        <v>52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">
      <c r="B746" s="4" t="s">
        <v>52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">
      <c r="B747" s="4" t="s">
        <v>52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">
      <c r="B748" s="4" t="s">
        <v>52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">
      <c r="B749" s="4" t="s">
        <v>52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">
      <c r="B750" s="4" t="s">
        <v>52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">
      <c r="B751" s="4" t="s">
        <v>52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">
      <c r="B752" s="4" t="s">
        <v>52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">
      <c r="B753" s="4" t="s">
        <v>52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">
      <c r="B754" s="4" t="s">
        <v>52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">
      <c r="B755" s="4" t="s">
        <v>52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">
      <c r="B756" s="4" t="s">
        <v>52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">
      <c r="B757" s="4" t="s">
        <v>52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">
      <c r="B758" s="4" t="s">
        <v>52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">
      <c r="B759" s="4" t="s">
        <v>52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">
      <c r="B760" s="4" t="s">
        <v>52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">
      <c r="B761" s="4" t="s">
        <v>52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">
      <c r="B762" s="4" t="s">
        <v>52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">
      <c r="B763" s="4" t="s">
        <v>52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">
      <c r="B764" s="4" t="s">
        <v>52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">
      <c r="B765" s="4" t="s">
        <v>52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">
      <c r="B766" s="4" t="s">
        <v>52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">
      <c r="B767" s="4" t="s">
        <v>52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">
      <c r="B768" s="4" t="s">
        <v>52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">
      <c r="B769" s="4" t="s">
        <v>52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">
      <c r="B770" s="4" t="s">
        <v>52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">
      <c r="B771" s="4" t="s">
        <v>52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">
      <c r="B772" s="4" t="s">
        <v>52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">
      <c r="B773" s="4" t="s">
        <v>52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">
      <c r="B774" s="4" t="s">
        <v>52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">
      <c r="B775" s="4" t="s">
        <v>52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">
      <c r="B776" s="4" t="s">
        <v>52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">
      <c r="B777" s="4" t="s">
        <v>52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">
      <c r="B778" s="4" t="s">
        <v>52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">
      <c r="B779" s="4" t="s">
        <v>52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">
      <c r="B780" s="4" t="s">
        <v>52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">
      <c r="B781" s="4" t="s">
        <v>52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">
      <c r="B782" s="4" t="s">
        <v>52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">
      <c r="B783" s="4" t="s">
        <v>52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">
      <c r="B784" s="4" t="s">
        <v>52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">
      <c r="B785" s="4" t="s">
        <v>52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">
      <c r="B786" s="4" t="s">
        <v>52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">
      <c r="B787" s="4" t="s">
        <v>52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">
      <c r="B788" s="4" t="s">
        <v>52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">
      <c r="B789" s="4" t="s">
        <v>52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">
      <c r="B790" s="4" t="s">
        <v>52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">
      <c r="B791" s="4" t="s">
        <v>52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">
      <c r="B792" s="4" t="s">
        <v>52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">
      <c r="B793" s="4" t="s">
        <v>52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">
      <c r="B794" s="4" t="s">
        <v>52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">
      <c r="B795" s="4" t="s">
        <v>52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">
      <c r="B796" s="4" t="s">
        <v>52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">
      <c r="B797" s="4" t="s">
        <v>52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">
      <c r="B798" s="4" t="s">
        <v>52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">
      <c r="B799" s="4" t="s">
        <v>52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">
      <c r="B800" s="4" t="s">
        <v>52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">
      <c r="B801" s="4" t="s">
        <v>52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">
      <c r="B802" s="4" t="s">
        <v>52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">
      <c r="B803" s="4" t="s">
        <v>52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">
      <c r="B804" s="4" t="s">
        <v>52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">
      <c r="B805" s="4" t="s">
        <v>52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">
      <c r="B806" s="4" t="s">
        <v>52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">
      <c r="B808" s="4" t="s">
        <v>52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">
      <c r="B809" s="4" t="s">
        <v>52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">
      <c r="B810" s="4" t="s">
        <v>52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">
      <c r="B811" s="4" t="s">
        <v>52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">
      <c r="B812" s="4" t="s">
        <v>52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">
      <c r="B813" s="4" t="s">
        <v>52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">
      <c r="B814" s="4" t="s">
        <v>52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">
      <c r="B815" s="4" t="s">
        <v>52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">
      <c r="B816" s="4" t="s">
        <v>52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">
      <c r="B817" s="4" t="s">
        <v>52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">
      <c r="B818" s="4" t="s">
        <v>52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">
      <c r="B819" s="4" t="s">
        <v>52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">
      <c r="B820" s="4" t="s">
        <v>52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">
      <c r="B821" s="4" t="s">
        <v>52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">
      <c r="B823" s="4" t="s">
        <v>52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">
      <c r="B824" s="4" t="s">
        <v>52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">
      <c r="B825" s="4" t="s">
        <v>52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">
      <c r="B826" s="5" t="s">
        <v>52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">
      <c r="B827" s="4" t="s">
        <v>52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">
      <c r="B828" s="4" t="s">
        <v>52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">
      <c r="B829" s="4" t="s">
        <v>52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">
      <c r="B830" s="4" t="s">
        <v>52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">
      <c r="B831" s="4" t="s">
        <v>52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">
      <c r="B832" s="4" t="s">
        <v>52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">
      <c r="B833" s="4" t="s">
        <v>52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">
      <c r="B834" s="4" t="s">
        <v>52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">
      <c r="B835" s="4" t="s">
        <v>52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">
      <c r="B836" s="4" t="s">
        <v>52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">
      <c r="B837" s="4" t="s">
        <v>52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">
      <c r="B838" s="4" t="s">
        <v>52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">
      <c r="B839" s="4" t="s">
        <v>52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">
      <c r="B840" s="4" t="s">
        <v>52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">
      <c r="B841" s="4" t="s">
        <v>52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">
      <c r="B842" s="4" t="s">
        <v>52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">
      <c r="B843" s="4" t="s">
        <v>52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">
      <c r="B844" s="4" t="s">
        <v>52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">
      <c r="B845" s="4" t="s">
        <v>52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">
      <c r="B846" s="4" t="s">
        <v>52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">
      <c r="B847" s="4" t="s">
        <v>52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">
      <c r="B848" s="4" t="s">
        <v>52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">
      <c r="B849" s="4" t="s">
        <v>52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">
      <c r="B850" s="4" t="s">
        <v>52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">
      <c r="B851" s="4" t="s">
        <v>52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">
      <c r="B852" s="4" t="s">
        <v>52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">
      <c r="B853" s="4" t="s">
        <v>52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">
      <c r="B854" s="4" t="s">
        <v>52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">
      <c r="B855" s="4" t="s">
        <v>52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">
      <c r="B856" s="4" t="s">
        <v>52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">
      <c r="B857" s="4" t="s">
        <v>52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">
      <c r="B858" s="4" t="s">
        <v>52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">
      <c r="B859" s="4" t="s">
        <v>52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">
      <c r="B860" s="4" t="s">
        <v>52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">
      <c r="B861" s="4" t="s">
        <v>52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">
      <c r="B862" s="4" t="s">
        <v>52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">
      <c r="B863" s="4" t="s">
        <v>52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">
      <c r="B864" s="4" t="s">
        <v>52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">
      <c r="B865" s="4" t="s">
        <v>52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">
      <c r="B866" s="4" t="s">
        <v>52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">
      <c r="B867" s="4" t="s">
        <v>52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">
      <c r="B868" s="4" t="s">
        <v>52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">
      <c r="B869" s="4" t="s">
        <v>52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">
      <c r="B870" s="4" t="s">
        <v>52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">
      <c r="B871" s="4" t="s">
        <v>52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">
      <c r="B872" s="4" t="s">
        <v>52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">
      <c r="B874" s="4" t="s">
        <v>52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">
      <c r="B875" s="4" t="s">
        <v>52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">
      <c r="B876" s="4" t="s">
        <v>52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">
      <c r="B877" s="4" t="s">
        <v>52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">
      <c r="B878" s="4" t="s">
        <v>52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">
      <c r="B879" s="4" t="s">
        <v>52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">
      <c r="B880" s="4" t="s">
        <v>52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">
      <c r="B882" s="4" t="s">
        <v>52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">
      <c r="B883" s="4" t="s">
        <v>52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">
      <c r="B884" s="4" t="s">
        <v>52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">
      <c r="B885" s="4" t="s">
        <v>52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">
      <c r="B886" s="4" t="s">
        <v>52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">
      <c r="B887" s="4" t="s">
        <v>52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">
      <c r="B888" s="4" t="s">
        <v>52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">
      <c r="B889" s="4" t="s">
        <v>52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">
      <c r="B891" s="4" t="s">
        <v>52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">
      <c r="B892" s="4" t="s">
        <v>52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">
      <c r="B893" s="4" t="s">
        <v>52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">
      <c r="B894" s="4" t="s">
        <v>52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">
      <c r="B895" s="4" t="s">
        <v>52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">
      <c r="B896" s="4" t="s">
        <v>52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">
      <c r="B897" s="4" t="s">
        <v>52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">
      <c r="B898" s="4" t="s">
        <v>52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">
      <c r="B899" s="4" t="s">
        <v>52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">
      <c r="B900" s="4" t="s">
        <v>52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">
      <c r="B901" s="4" t="s">
        <v>52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">
      <c r="B902" s="4" t="s">
        <v>52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">
      <c r="B903" s="4" t="s">
        <v>52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">
      <c r="B904" s="4" t="s">
        <v>52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">
      <c r="B905" s="4" t="s">
        <v>52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">
      <c r="B906" s="4" t="s">
        <v>52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">
      <c r="B907" s="4" t="s">
        <v>52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">
      <c r="B908" s="4" t="s">
        <v>52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">
      <c r="B909" s="4" t="s">
        <v>52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">
      <c r="B910" s="4" t="s">
        <v>52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">
      <c r="B911" s="4" t="s">
        <v>52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">
      <c r="B912" s="4" t="s">
        <v>52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">
      <c r="B913" s="4" t="s">
        <v>52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">
      <c r="B914" s="4" t="s">
        <v>52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">
      <c r="B916" s="4" t="s">
        <v>52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">
      <c r="B917" s="4" t="s">
        <v>52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">
      <c r="B918" s="4" t="s">
        <v>52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">
      <c r="B919" s="4" t="s">
        <v>52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">
      <c r="B920" s="4" t="s">
        <v>52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">
      <c r="B921" s="4" t="s">
        <v>52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">
      <c r="B922" s="4" t="s">
        <v>52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">
      <c r="B923" s="4" t="s">
        <v>52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">
      <c r="B924" s="4" t="s">
        <v>52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">
      <c r="B925" s="4" t="s">
        <v>52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">
      <c r="B926" s="4" t="s">
        <v>52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">
      <c r="B927" s="4" t="s">
        <v>52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">
      <c r="B928" s="4" t="s">
        <v>52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">
      <c r="B929" s="4" t="s">
        <v>52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">
      <c r="B930" s="4" t="s">
        <v>52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">
      <c r="B931" s="4" t="s">
        <v>52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">
      <c r="B932" s="4" t="s">
        <v>52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">
      <c r="B933" s="4" t="s">
        <v>52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">
      <c r="B934" s="4" t="s">
        <v>52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">
      <c r="B935" s="4" t="s">
        <v>52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">
      <c r="B936" s="4" t="s">
        <v>52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">
      <c r="B937" s="4" t="s">
        <v>52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">
      <c r="B938" s="4" t="s">
        <v>52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">
      <c r="B939" s="4" t="s">
        <v>52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">
      <c r="B940" s="4" t="s">
        <v>52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">
      <c r="B941" s="4" t="s">
        <v>52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">
      <c r="B942" s="4" t="s">
        <v>52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">
      <c r="B943" s="4" t="s">
        <v>52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">
      <c r="B945" s="4" t="s">
        <v>52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">
      <c r="B947" s="4" t="s">
        <v>52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">
      <c r="B948" s="4" t="s">
        <v>52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">
      <c r="B949" s="4" t="s">
        <v>52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">
      <c r="B950" s="4" t="s">
        <v>52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">
      <c r="B951" s="4" t="s">
        <v>52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">
      <c r="B952" s="4" t="s">
        <v>52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">
      <c r="B953" s="4" t="s">
        <v>52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">
      <c r="B955" s="4" t="s">
        <v>52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">
      <c r="B956" s="4" t="s">
        <v>52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">
      <c r="B957" s="4" t="s">
        <v>52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">
      <c r="B958" s="4" t="s">
        <v>52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">
      <c r="B959" s="4" t="s">
        <v>52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">
      <c r="B960" s="4" t="s">
        <v>52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">
      <c r="B961" s="4" t="s">
        <v>52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">
      <c r="B962" s="4" t="s">
        <v>52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">
      <c r="B963" s="4" t="s">
        <v>52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">
      <c r="B964" s="4" t="s">
        <v>52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">
      <c r="B965" s="4" t="s">
        <v>52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">
      <c r="B966" s="4" t="s">
        <v>52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">
      <c r="B967" s="4" t="s">
        <v>52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">
      <c r="B968" s="4" t="s">
        <v>52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">
      <c r="B969" s="4" t="s">
        <v>52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">
      <c r="B970" s="4" t="s">
        <v>52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">
      <c r="B971" s="4" t="s">
        <v>52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">
      <c r="B972" s="4" t="s">
        <v>52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">
      <c r="B973" s="4" t="s">
        <v>52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">
      <c r="B974" s="4" t="s">
        <v>52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">
      <c r="B975" s="4" t="s">
        <v>52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">
      <c r="B976" s="4" t="s">
        <v>52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">
      <c r="B977" s="4" t="s">
        <v>52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">
      <c r="B978" s="4" t="s">
        <v>52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">
      <c r="B979" s="4" t="s">
        <v>52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">
      <c r="B980" s="4" t="s">
        <v>52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">
      <c r="B981" s="4" t="s">
        <v>52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">
      <c r="B982" s="4" t="s">
        <v>52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">
      <c r="B983" s="4" t="s">
        <v>52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">
      <c r="B984" s="4" t="s">
        <v>52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">
      <c r="B985" s="4" t="s">
        <v>52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">
      <c r="B986" s="4" t="s">
        <v>52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">
      <c r="B987" s="4" t="s">
        <v>52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">
      <c r="B988" s="4" t="s">
        <v>52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">
      <c r="B989" s="4" t="s">
        <v>52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">
      <c r="B990" s="4" t="s">
        <v>52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">
      <c r="B991" s="4" t="s">
        <v>52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">
      <c r="B992" s="4" t="s">
        <v>52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">
      <c r="B993" s="4" t="s">
        <v>52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3.xml><?xml version="1.0" encoding="utf-8"?>
<ds:datastoreItem xmlns:ds="http://schemas.openxmlformats.org/officeDocument/2006/customXml" ds:itemID="{65B1022F-AF79-4A3F-82DD-43953D9D6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Freddie Watkins (2107574)</cp:lastModifiedBy>
  <cp:revision/>
  <dcterms:created xsi:type="dcterms:W3CDTF">2012-04-02T09:52:13Z</dcterms:created>
  <dcterms:modified xsi:type="dcterms:W3CDTF">2024-01-21T19:59:47Z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