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zer\Desktop\"/>
    </mc:Choice>
  </mc:AlternateContent>
  <xr:revisionPtr revIDLastSave="0" documentId="13_ncr:1_{622ACD21-5B66-45B0-BF00-93953ACA30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estion 1 and 2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0" i="1" l="1"/>
  <c r="L29" i="1"/>
  <c r="L27" i="1"/>
  <c r="L25" i="1"/>
  <c r="L23" i="1"/>
  <c r="H46" i="1"/>
  <c r="I51" i="1" s="1"/>
  <c r="I44" i="1"/>
  <c r="J19" i="1"/>
  <c r="H19" i="1"/>
  <c r="F19" i="1"/>
  <c r="J16" i="1"/>
  <c r="H16" i="1"/>
  <c r="F16" i="1"/>
  <c r="I52" i="1" l="1"/>
  <c r="L16" i="1"/>
  <c r="L19" i="1"/>
</calcChain>
</file>

<file path=xl/sharedStrings.xml><?xml version="1.0" encoding="utf-8"?>
<sst xmlns="http://schemas.openxmlformats.org/spreadsheetml/2006/main" count="148" uniqueCount="119">
  <si>
    <t>MODULE CODE: LCBB4001</t>
  </si>
  <si>
    <t>ACCOUNTING FUNDAMENTALS</t>
  </si>
  <si>
    <t>RADOSLAV KAMBEROV</t>
  </si>
  <si>
    <t>QUESTION 1</t>
  </si>
  <si>
    <t>£</t>
  </si>
  <si>
    <t>Variable Cost per Unit</t>
  </si>
  <si>
    <t>Fixed Costs of Production</t>
  </si>
  <si>
    <t>Units</t>
  </si>
  <si>
    <t>Units Sold</t>
  </si>
  <si>
    <t>Kerrigan Ltd - Product A</t>
  </si>
  <si>
    <t>Selling Price of Product A</t>
  </si>
  <si>
    <t>Sale price P/U</t>
  </si>
  <si>
    <t>Total Sales Price</t>
  </si>
  <si>
    <t>Variable Cost (£6 p/u)</t>
  </si>
  <si>
    <t>Fixed Costs</t>
  </si>
  <si>
    <t>Profit / (Loss)</t>
  </si>
  <si>
    <t>a) Calculate the break-even point (in units and revenues) of product A for Kerringan Ltd:</t>
  </si>
  <si>
    <t>b) Calculate the profit made on sales of 75,000 units:</t>
  </si>
  <si>
    <t>Profit made on 75,000 is £25,000 as shown in A above.</t>
  </si>
  <si>
    <t>c)</t>
  </si>
  <si>
    <t>Advertising Costs</t>
  </si>
  <si>
    <t>Increased by £1</t>
  </si>
  <si>
    <t>Additional advertising costs</t>
  </si>
  <si>
    <t>Increased by £2</t>
  </si>
  <si>
    <t>Increased by 5,000 units</t>
  </si>
  <si>
    <t>New Profit figure for the improved product:</t>
  </si>
  <si>
    <t>Variable Costs</t>
  </si>
  <si>
    <t xml:space="preserve">Total Costs </t>
  </si>
  <si>
    <t>New Profit - £</t>
  </si>
  <si>
    <t>d)</t>
  </si>
  <si>
    <t>Limitations of break-even analysis:</t>
  </si>
  <si>
    <t>*</t>
  </si>
  <si>
    <t>Breakeven Revenues</t>
  </si>
  <si>
    <t>Does not take into account for products that are returned by customers due to fault or mis-order;</t>
  </si>
  <si>
    <t>Assumes all stock will be sold, this is not always the case in real life;</t>
  </si>
  <si>
    <t xml:space="preserve">Based on a "simple" methodology / assumption in that everything happens as it is i.e costs (both variable and fixed can change), </t>
  </si>
  <si>
    <t xml:space="preserve">sales etc, in real life this is not the case as things can vary or go wrong; </t>
  </si>
  <si>
    <t>Does not account for any breakages in materials or product whilst being manufactured or delays if staff are absent;</t>
  </si>
  <si>
    <t>Does not account for any breakdown of machinery, this would add further costs on repairs as well as time delay;</t>
  </si>
  <si>
    <t>Does not take into account for if all sales monies will be received and no write offs in receivables will occur;</t>
  </si>
  <si>
    <t xml:space="preserve">Calculations based on an assumption rather than after the event has occurred.  </t>
  </si>
  <si>
    <t>Does not take into account market impact if economy has a downturn which could then impact sales.</t>
  </si>
  <si>
    <t>Break-Even</t>
  </si>
  <si>
    <t>Break-even Units</t>
  </si>
  <si>
    <t>Break-even Revenues</t>
  </si>
  <si>
    <t>Alternative way:</t>
  </si>
  <si>
    <t>=</t>
  </si>
  <si>
    <t>Fixed Cost Per Unit</t>
  </si>
  <si>
    <t>Variabel Cost Per Unit</t>
  </si>
  <si>
    <t>Total Cost Per Unit</t>
  </si>
  <si>
    <t>75,000 x £10.67</t>
  </si>
  <si>
    <t>Total Cost</t>
  </si>
  <si>
    <t>800,000 / 11</t>
  </si>
  <si>
    <t>Units to breakeven</t>
  </si>
  <si>
    <t>QUESTION 2</t>
  </si>
  <si>
    <t>a)</t>
  </si>
  <si>
    <t xml:space="preserve">Discuss the importance of management accounting, and how it differs from what financial </t>
  </si>
  <si>
    <t>accounting provides:</t>
  </si>
  <si>
    <t>Managament Account</t>
  </si>
  <si>
    <t>V</t>
  </si>
  <si>
    <t>Financial Accounting</t>
  </si>
  <si>
    <t>Aimed for internal management use</t>
  </si>
  <si>
    <t>Aimed for senior / Board level management and external Investors/users.</t>
  </si>
  <si>
    <t>as part of day to day operations of an organisation.</t>
  </si>
  <si>
    <t xml:space="preserve">Assesses how well the operations arm of </t>
  </si>
  <si>
    <t>Assesses how well the organisation as a whole is performing.</t>
  </si>
  <si>
    <t>an organisation is performing.</t>
  </si>
  <si>
    <t>Focuses on the management of an organisation's</t>
  </si>
  <si>
    <t>Focuses on the overall financials and stability of an oranisation as a whole.</t>
  </si>
  <si>
    <t>fundemental operating activity.</t>
  </si>
  <si>
    <t>Focus is on operating activity and profits - mainly</t>
  </si>
  <si>
    <t>Focus is on entire Profit and Loss as well as Balance Sheet impact.</t>
  </si>
  <si>
    <t>Profit and Loss Statement impact.</t>
  </si>
  <si>
    <t>Geared towards Production Line.</t>
  </si>
  <si>
    <t>Geated towards Net Profits and Impact on Shareholders Returns.</t>
  </si>
  <si>
    <t xml:space="preserve">Provides underlying strength / profitability of an </t>
  </si>
  <si>
    <t>Provides underlying strength of the Balance Sheet and Profitability of</t>
  </si>
  <si>
    <t>organisation's core production activities.</t>
  </si>
  <si>
    <t>an organisation.</t>
  </si>
  <si>
    <t>Internal Usage.</t>
  </si>
  <si>
    <t>Internal and External Usage.</t>
  </si>
  <si>
    <t>Detailed breakdown of operational activity</t>
  </si>
  <si>
    <t>Summary lines in Profit and Loss and Balance Sheet, with Notes.</t>
  </si>
  <si>
    <t>Allows mid-tier managament to assess the effeciency</t>
  </si>
  <si>
    <t xml:space="preserve">Allows senior management to assess the profitability and stability of the </t>
  </si>
  <si>
    <t>of the organisation's operations are running.</t>
  </si>
  <si>
    <t>organisation.</t>
  </si>
  <si>
    <t>Allows mid-tier management to make improvements</t>
  </si>
  <si>
    <t>Allows senior management to make long term directions on how the organistion</t>
  </si>
  <si>
    <t xml:space="preserve">in operational processes, production activity or </t>
  </si>
  <si>
    <t>is performing.</t>
  </si>
  <si>
    <t>further investing in plant and machinery to make the</t>
  </si>
  <si>
    <t>operations more profitable.</t>
  </si>
  <si>
    <t>b)</t>
  </si>
  <si>
    <t>Discuss three techniques by which the management accountant can achieve the objectives of management accounting:</t>
  </si>
  <si>
    <t>It is important for the management accountant to fully understand:</t>
  </si>
  <si>
    <t>The operations arm of an organisation including the products, processes, costs (fuxed and variables), Stock etc;</t>
  </si>
  <si>
    <t>The obejctives set by management in terms of profitablity etc;</t>
  </si>
  <si>
    <t>Information and Reporting requirement by Operations Management team;</t>
  </si>
  <si>
    <t>Operations and Management Accounting systems to enable meaningful information/reporting to be put together;</t>
  </si>
  <si>
    <t>His / Her Job / role specification.</t>
  </si>
  <si>
    <t>Three techniques are as follows:</t>
  </si>
  <si>
    <t xml:space="preserve">Budgets (incl. Capital) / Forecast / Re-Forecasts setting - </t>
  </si>
  <si>
    <t>This will allow a base to be set that would have been approved by Senior Management that can be compared to actual results during the</t>
  </si>
  <si>
    <t>year.  Difference between the Budgets / Forecasts will be variances that can be explained and used to make adjustments to the running</t>
  </si>
  <si>
    <t>of the Operational activities for further effeciences;</t>
  </si>
  <si>
    <t>Trend analysis -</t>
  </si>
  <si>
    <t>This will allow to draw out trends on variable costs and impact this will have on underlying proftiability.  This will provide management</t>
  </si>
  <si>
    <t>useful date in ensuring variable costs are kept to a minimum and seek optimum targets.</t>
  </si>
  <si>
    <t xml:space="preserve">This will also include looking at profit margines through: </t>
  </si>
  <si>
    <t>conduct break-even analysis - at which point of sales covers all the costs associated with the production of the item;</t>
  </si>
  <si>
    <t xml:space="preserve">Testing to see if decreasing the price of a unit will increase overall sales; </t>
  </si>
  <si>
    <t>Marketing activities, increased cost but could lead to increased sales and profitability;</t>
  </si>
  <si>
    <t>Assess fixed costs to see if greater production can be achieved without increasing the fixed costs.</t>
  </si>
  <si>
    <t>Stock Control and Fixed Costs -</t>
  </si>
  <si>
    <t xml:space="preserve">Bar from Plant and Machinery, stock and fixed costs will be the biggest costs within the Operationing activities of an organisation.  </t>
  </si>
  <si>
    <t xml:space="preserve">Understanding the stock cycle (In, Held  &amp; Sold) will allow effeciences to be made as the quicker the turnaround of Stock, the greater the </t>
  </si>
  <si>
    <t>effeciencies.  Stock is money sat around, so the quicker the stock turnaround, the better the performance of the money invested in the</t>
  </si>
  <si>
    <t>stock and achivement maximum effeciences.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</si>
</sst>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u/>
      <sz val="12"/>
      <color theme="1"/>
      <name val="Arial"/>
      <family val="2"/>
    </font>
    <font>
      <u/>
      <sz val="12"/>
      <color theme="1"/>
      <name val="Arial"/>
      <family val="2"/>
    </font>
    <font>
      <i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/>
    <xf numFmtId="0" fontId="2" fillId="2" borderId="0" xfId="0" applyFont="1" applyFill="1" applyAlignment="1">
      <alignment horizontal="center"/>
    </xf>
    <xf numFmtId="3" fontId="2" fillId="2" borderId="0" xfId="0" applyNumberFormat="1" applyFont="1" applyFill="1"/>
    <xf numFmtId="3" fontId="2" fillId="2" borderId="0" xfId="0" applyNumberFormat="1" applyFont="1" applyFill="1" applyAlignment="1">
      <alignment horizontal="center"/>
    </xf>
    <xf numFmtId="164" fontId="2" fillId="2" borderId="0" xfId="1" applyNumberFormat="1" applyFont="1" applyFill="1"/>
    <xf numFmtId="0" fontId="2" fillId="2" borderId="0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/>
    <xf numFmtId="0" fontId="4" fillId="3" borderId="2" xfId="0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2" borderId="0" xfId="0" applyFont="1" applyFill="1"/>
    <xf numFmtId="3" fontId="4" fillId="2" borderId="0" xfId="0" applyNumberFormat="1" applyFont="1" applyFill="1"/>
    <xf numFmtId="3" fontId="4" fillId="2" borderId="4" xfId="0" applyNumberFormat="1" applyFont="1" applyFill="1" applyBorder="1"/>
    <xf numFmtId="3" fontId="2" fillId="4" borderId="1" xfId="0" applyNumberFormat="1" applyFont="1" applyFill="1" applyBorder="1" applyAlignment="1">
      <alignment horizontal="center"/>
    </xf>
    <xf numFmtId="0" fontId="2" fillId="4" borderId="2" xfId="0" applyFont="1" applyFill="1" applyBorder="1"/>
    <xf numFmtId="3" fontId="2" fillId="4" borderId="3" xfId="0" applyNumberFormat="1" applyFont="1" applyFill="1" applyBorder="1" applyAlignment="1">
      <alignment horizontal="center"/>
    </xf>
    <xf numFmtId="2" fontId="4" fillId="2" borderId="2" xfId="0" applyNumberFormat="1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3" fontId="7" fillId="2" borderId="8" xfId="0" applyNumberFormat="1" applyFont="1" applyFill="1" applyBorder="1"/>
    <xf numFmtId="2" fontId="2" fillId="2" borderId="0" xfId="0" applyNumberFormat="1" applyFont="1" applyFill="1" applyBorder="1"/>
    <xf numFmtId="0" fontId="2" fillId="2" borderId="9" xfId="0" applyFont="1" applyFill="1" applyBorder="1"/>
    <xf numFmtId="0" fontId="2" fillId="2" borderId="8" xfId="0" applyFont="1" applyFill="1" applyBorder="1"/>
    <xf numFmtId="0" fontId="4" fillId="2" borderId="0" xfId="0" applyFont="1" applyFill="1" applyBorder="1"/>
    <xf numFmtId="164" fontId="2" fillId="2" borderId="0" xfId="1" applyNumberFormat="1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6" fillId="2" borderId="5" xfId="0" applyFont="1" applyFill="1" applyBorder="1"/>
    <xf numFmtId="3" fontId="2" fillId="2" borderId="8" xfId="0" applyNumberFormat="1" applyFont="1" applyFill="1" applyBorder="1"/>
    <xf numFmtId="0" fontId="2" fillId="2" borderId="8" xfId="0" applyFont="1" applyFill="1" applyBorder="1" applyAlignment="1">
      <alignment horizontal="center"/>
    </xf>
    <xf numFmtId="43" fontId="4" fillId="2" borderId="11" xfId="1" applyFont="1" applyFill="1" applyBorder="1"/>
    <xf numFmtId="0" fontId="4" fillId="2" borderId="11" xfId="0" applyFont="1" applyFill="1" applyBorder="1"/>
    <xf numFmtId="164" fontId="4" fillId="2" borderId="14" xfId="1" applyNumberFormat="1" applyFont="1" applyFill="1" applyBorder="1"/>
    <xf numFmtId="0" fontId="4" fillId="2" borderId="14" xfId="0" applyFont="1" applyFill="1" applyBorder="1"/>
    <xf numFmtId="0" fontId="4" fillId="2" borderId="16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7"/>
  <sheetViews>
    <sheetView tabSelected="1" workbookViewId="0">
      <selection activeCell="F3" sqref="F3"/>
    </sheetView>
  </sheetViews>
  <sheetFormatPr defaultRowHeight="15" x14ac:dyDescent="0.2"/>
  <cols>
    <col min="1" max="1" width="9.140625" style="1"/>
    <col min="2" max="2" width="10.5703125" style="1" customWidth="1"/>
    <col min="3" max="3" width="9.140625" style="1"/>
    <col min="4" max="4" width="10.28515625" style="1" bestFit="1" customWidth="1"/>
    <col min="5" max="5" width="9.5703125" style="1" bestFit="1" customWidth="1"/>
    <col min="6" max="6" width="14" style="1" customWidth="1"/>
    <col min="7" max="7" width="9.140625" style="1"/>
    <col min="8" max="8" width="15.7109375" style="1" customWidth="1"/>
    <col min="9" max="9" width="12.28515625" style="1" customWidth="1"/>
    <col min="10" max="10" width="14" style="1" customWidth="1"/>
    <col min="11" max="11" width="9.140625" style="1"/>
    <col min="12" max="12" width="13" style="1" customWidth="1"/>
    <col min="13" max="13" width="10.28515625" style="1" bestFit="1" customWidth="1"/>
    <col min="14" max="14" width="11.7109375" style="1" customWidth="1"/>
    <col min="15" max="16384" width="9.140625" style="1"/>
  </cols>
  <sheetData>
    <row r="1" spans="1:14" ht="15.75" x14ac:dyDescent="0.25">
      <c r="A1" s="3" t="s">
        <v>2</v>
      </c>
      <c r="D1" s="3">
        <v>2029262</v>
      </c>
    </row>
    <row r="2" spans="1:14" ht="15.75" x14ac:dyDescent="0.2">
      <c r="A2" s="4" t="s">
        <v>0</v>
      </c>
    </row>
    <row r="3" spans="1:14" ht="15.75" x14ac:dyDescent="0.2">
      <c r="A3" s="4" t="s">
        <v>1</v>
      </c>
    </row>
    <row r="5" spans="1:14" ht="15.75" x14ac:dyDescent="0.25">
      <c r="A5" s="5" t="s">
        <v>3</v>
      </c>
    </row>
    <row r="6" spans="1:14" x14ac:dyDescent="0.2">
      <c r="A6" s="2"/>
    </row>
    <row r="7" spans="1:14" ht="15.75" x14ac:dyDescent="0.25">
      <c r="B7" s="5" t="s">
        <v>9</v>
      </c>
      <c r="E7" s="17" t="s">
        <v>4</v>
      </c>
      <c r="I7" s="9"/>
    </row>
    <row r="8" spans="1:14" x14ac:dyDescent="0.2">
      <c r="B8" s="1" t="s">
        <v>10</v>
      </c>
      <c r="E8" s="6">
        <v>11</v>
      </c>
      <c r="I8" s="9"/>
    </row>
    <row r="9" spans="1:14" x14ac:dyDescent="0.2">
      <c r="B9" s="1" t="s">
        <v>5</v>
      </c>
      <c r="E9" s="6">
        <v>6</v>
      </c>
      <c r="I9" s="9"/>
    </row>
    <row r="10" spans="1:14" x14ac:dyDescent="0.2">
      <c r="B10" s="1" t="s">
        <v>6</v>
      </c>
      <c r="E10" s="8">
        <v>350000</v>
      </c>
      <c r="I10" s="9"/>
    </row>
    <row r="11" spans="1:14" x14ac:dyDescent="0.2">
      <c r="B11" s="1" t="s">
        <v>8</v>
      </c>
      <c r="D11" s="8">
        <v>75000</v>
      </c>
      <c r="E11" s="6"/>
      <c r="I11" s="9"/>
    </row>
    <row r="12" spans="1:14" x14ac:dyDescent="0.2">
      <c r="E12" s="6"/>
    </row>
    <row r="13" spans="1:14" ht="15.75" x14ac:dyDescent="0.25">
      <c r="B13" s="3" t="s">
        <v>16</v>
      </c>
    </row>
    <row r="14" spans="1:14" ht="15.75" x14ac:dyDescent="0.25">
      <c r="B14" s="3"/>
    </row>
    <row r="15" spans="1:14" ht="31.5" x14ac:dyDescent="0.25">
      <c r="B15" s="11" t="s">
        <v>8</v>
      </c>
      <c r="C15" s="12"/>
      <c r="D15" s="15" t="s">
        <v>11</v>
      </c>
      <c r="E15" s="12"/>
      <c r="F15" s="13" t="s">
        <v>12</v>
      </c>
      <c r="G15" s="12"/>
      <c r="H15" s="13" t="s">
        <v>13</v>
      </c>
      <c r="I15" s="12"/>
      <c r="J15" s="12" t="s">
        <v>14</v>
      </c>
      <c r="K15" s="12"/>
      <c r="L15" s="12" t="s">
        <v>15</v>
      </c>
      <c r="M15" s="14"/>
    </row>
    <row r="16" spans="1:14" x14ac:dyDescent="0.2">
      <c r="B16" s="8">
        <v>75000</v>
      </c>
      <c r="D16" s="1">
        <v>11</v>
      </c>
      <c r="F16" s="7">
        <f>+B16*D16</f>
        <v>825000</v>
      </c>
      <c r="H16" s="21">
        <f>-B16*E9</f>
        <v>-450000</v>
      </c>
      <c r="I16" s="22"/>
      <c r="J16" s="23">
        <f>-E10</f>
        <v>-350000</v>
      </c>
      <c r="L16" s="7">
        <f>SUM(F16:J16)</f>
        <v>25000</v>
      </c>
      <c r="N16" s="9"/>
    </row>
    <row r="19" spans="2:15" ht="15.75" x14ac:dyDescent="0.25">
      <c r="B19" s="8">
        <v>70000</v>
      </c>
      <c r="D19" s="1">
        <v>11</v>
      </c>
      <c r="F19" s="7">
        <f>+B19*D19</f>
        <v>770000</v>
      </c>
      <c r="H19" s="8">
        <f>-B19*E9</f>
        <v>-420000</v>
      </c>
      <c r="J19" s="8">
        <f>-E10</f>
        <v>-350000</v>
      </c>
      <c r="L19" s="19">
        <f>SUM(F19:J19)</f>
        <v>0</v>
      </c>
      <c r="M19" s="3" t="s">
        <v>42</v>
      </c>
    </row>
    <row r="21" spans="2:15" ht="15.75" thickBot="1" x14ac:dyDescent="0.25"/>
    <row r="22" spans="2:15" ht="15.75" x14ac:dyDescent="0.25">
      <c r="C22" s="3" t="s">
        <v>43</v>
      </c>
      <c r="D22" s="3"/>
      <c r="E22" s="3"/>
      <c r="F22" s="16">
        <v>70000</v>
      </c>
      <c r="J22" s="39" t="s">
        <v>45</v>
      </c>
      <c r="K22" s="25"/>
      <c r="L22" s="25"/>
      <c r="M22" s="25"/>
      <c r="N22" s="25"/>
      <c r="O22" s="26"/>
    </row>
    <row r="23" spans="2:15" ht="15.75" x14ac:dyDescent="0.25">
      <c r="C23" s="3"/>
      <c r="D23" s="3"/>
      <c r="E23" s="3"/>
      <c r="F23" s="3"/>
      <c r="J23" s="27">
        <v>350000</v>
      </c>
      <c r="K23" s="10" t="s">
        <v>46</v>
      </c>
      <c r="L23" s="28">
        <f>350000/75000</f>
        <v>4.666666666666667</v>
      </c>
      <c r="M23" s="10" t="s">
        <v>47</v>
      </c>
      <c r="N23" s="10"/>
      <c r="O23" s="29"/>
    </row>
    <row r="24" spans="2:15" ht="15.75" x14ac:dyDescent="0.25">
      <c r="C24" s="3" t="s">
        <v>44</v>
      </c>
      <c r="D24" s="3"/>
      <c r="E24" s="3"/>
      <c r="F24" s="16">
        <v>770000</v>
      </c>
      <c r="J24" s="40">
        <v>75000</v>
      </c>
      <c r="K24" s="10"/>
      <c r="L24" s="28">
        <v>6</v>
      </c>
      <c r="M24" s="10" t="s">
        <v>48</v>
      </c>
      <c r="N24" s="10"/>
      <c r="O24" s="29"/>
    </row>
    <row r="25" spans="2:15" ht="15.75" x14ac:dyDescent="0.25">
      <c r="J25" s="41" t="s">
        <v>7</v>
      </c>
      <c r="K25" s="10"/>
      <c r="L25" s="24">
        <f>+L23+L24</f>
        <v>10.666666666666668</v>
      </c>
      <c r="M25" s="31" t="s">
        <v>49</v>
      </c>
      <c r="N25" s="10"/>
      <c r="O25" s="29"/>
    </row>
    <row r="26" spans="2:15" x14ac:dyDescent="0.2">
      <c r="J26" s="30"/>
      <c r="K26" s="10"/>
      <c r="L26" s="10"/>
      <c r="M26" s="10"/>
      <c r="N26" s="10"/>
      <c r="O26" s="29"/>
    </row>
    <row r="27" spans="2:15" ht="15.75" x14ac:dyDescent="0.25">
      <c r="B27" s="3" t="s">
        <v>17</v>
      </c>
      <c r="J27" s="30" t="s">
        <v>50</v>
      </c>
      <c r="K27" s="10"/>
      <c r="L27" s="32">
        <f>75000*10.66667</f>
        <v>800000.25</v>
      </c>
      <c r="M27" s="10" t="s">
        <v>51</v>
      </c>
      <c r="N27" s="10"/>
      <c r="O27" s="29"/>
    </row>
    <row r="28" spans="2:15" x14ac:dyDescent="0.2">
      <c r="J28" s="30"/>
      <c r="K28" s="10"/>
      <c r="L28" s="10"/>
      <c r="M28" s="10"/>
      <c r="N28" s="10"/>
      <c r="O28" s="29"/>
    </row>
    <row r="29" spans="2:15" ht="16.5" thickBot="1" x14ac:dyDescent="0.3">
      <c r="B29" s="1" t="s">
        <v>18</v>
      </c>
      <c r="J29" s="33" t="s">
        <v>52</v>
      </c>
      <c r="K29" s="34"/>
      <c r="L29" s="42">
        <f>800000/11</f>
        <v>72727.272727272721</v>
      </c>
      <c r="M29" s="43" t="s">
        <v>53</v>
      </c>
      <c r="N29" s="34"/>
      <c r="O29" s="35"/>
    </row>
    <row r="30" spans="2:15" ht="16.5" thickBot="1" x14ac:dyDescent="0.3">
      <c r="J30" s="36"/>
      <c r="K30" s="37"/>
      <c r="L30" s="44">
        <f>+L29*11</f>
        <v>799999.99999999988</v>
      </c>
      <c r="M30" s="45" t="s">
        <v>32</v>
      </c>
      <c r="N30" s="37"/>
      <c r="O30" s="38"/>
    </row>
    <row r="33" spans="2:9" ht="15.75" x14ac:dyDescent="0.25">
      <c r="B33" s="3" t="s">
        <v>19</v>
      </c>
      <c r="C33" s="5" t="s">
        <v>9</v>
      </c>
      <c r="F33" s="17" t="s">
        <v>4</v>
      </c>
    </row>
    <row r="34" spans="2:9" x14ac:dyDescent="0.2">
      <c r="C34" s="1" t="s">
        <v>10</v>
      </c>
      <c r="F34" s="6">
        <v>13</v>
      </c>
      <c r="H34" s="18" t="s">
        <v>23</v>
      </c>
    </row>
    <row r="35" spans="2:9" x14ac:dyDescent="0.2">
      <c r="F35" s="6"/>
    </row>
    <row r="36" spans="2:9" x14ac:dyDescent="0.2">
      <c r="C36" s="1" t="s">
        <v>5</v>
      </c>
      <c r="F36" s="6">
        <v>7</v>
      </c>
      <c r="H36" s="18" t="s">
        <v>21</v>
      </c>
    </row>
    <row r="37" spans="2:9" x14ac:dyDescent="0.2">
      <c r="C37" s="1" t="s">
        <v>6</v>
      </c>
      <c r="F37" s="8">
        <v>350000</v>
      </c>
    </row>
    <row r="38" spans="2:9" x14ac:dyDescent="0.2">
      <c r="C38" s="1" t="s">
        <v>20</v>
      </c>
      <c r="F38" s="8">
        <v>10000</v>
      </c>
      <c r="H38" s="18" t="s">
        <v>22</v>
      </c>
    </row>
    <row r="39" spans="2:9" x14ac:dyDescent="0.2">
      <c r="C39" s="1" t="s">
        <v>8</v>
      </c>
      <c r="E39" s="8">
        <v>80000</v>
      </c>
      <c r="H39" s="18" t="s">
        <v>24</v>
      </c>
    </row>
    <row r="42" spans="2:9" ht="15.75" x14ac:dyDescent="0.25">
      <c r="C42" s="5" t="s">
        <v>25</v>
      </c>
    </row>
    <row r="44" spans="2:9" x14ac:dyDescent="0.2">
      <c r="C44" s="1" t="s">
        <v>8</v>
      </c>
      <c r="E44" s="8">
        <v>80000</v>
      </c>
      <c r="F44" s="1">
        <v>13</v>
      </c>
      <c r="I44" s="7">
        <f>+E44*F44</f>
        <v>1040000</v>
      </c>
    </row>
    <row r="46" spans="2:9" x14ac:dyDescent="0.2">
      <c r="C46" s="1" t="s">
        <v>26</v>
      </c>
      <c r="E46" s="8">
        <v>80000</v>
      </c>
      <c r="F46" s="1">
        <v>7</v>
      </c>
      <c r="H46" s="7">
        <f>-E46*F46</f>
        <v>-560000</v>
      </c>
    </row>
    <row r="48" spans="2:9" x14ac:dyDescent="0.2">
      <c r="C48" s="1" t="s">
        <v>14</v>
      </c>
      <c r="H48" s="7">
        <v>-350000</v>
      </c>
    </row>
    <row r="50" spans="2:9" x14ac:dyDescent="0.2">
      <c r="C50" s="1" t="s">
        <v>20</v>
      </c>
      <c r="H50" s="7">
        <v>-10000</v>
      </c>
    </row>
    <row r="51" spans="2:9" ht="15.75" x14ac:dyDescent="0.25">
      <c r="C51" s="3" t="s">
        <v>27</v>
      </c>
      <c r="I51" s="7">
        <f>SUM(H46:H50)</f>
        <v>-920000</v>
      </c>
    </row>
    <row r="52" spans="2:9" ht="16.5" thickBot="1" x14ac:dyDescent="0.3">
      <c r="C52" s="3" t="s">
        <v>28</v>
      </c>
      <c r="I52" s="20">
        <f>SUM(I44:I51)</f>
        <v>120000</v>
      </c>
    </row>
    <row r="56" spans="2:9" ht="15.75" x14ac:dyDescent="0.25">
      <c r="B56" s="3" t="s">
        <v>29</v>
      </c>
      <c r="C56" s="3" t="s">
        <v>30</v>
      </c>
    </row>
    <row r="57" spans="2:9" x14ac:dyDescent="0.2">
      <c r="C57" s="6" t="s">
        <v>31</v>
      </c>
      <c r="D57" s="1" t="s">
        <v>35</v>
      </c>
    </row>
    <row r="58" spans="2:9" x14ac:dyDescent="0.2">
      <c r="D58" s="1" t="s">
        <v>36</v>
      </c>
    </row>
    <row r="59" spans="2:9" x14ac:dyDescent="0.2">
      <c r="C59" s="6" t="s">
        <v>31</v>
      </c>
      <c r="D59" s="1" t="s">
        <v>34</v>
      </c>
    </row>
    <row r="60" spans="2:9" x14ac:dyDescent="0.2">
      <c r="C60" s="6" t="s">
        <v>31</v>
      </c>
      <c r="D60" s="1" t="s">
        <v>37</v>
      </c>
    </row>
    <row r="61" spans="2:9" x14ac:dyDescent="0.2">
      <c r="C61" s="6" t="s">
        <v>31</v>
      </c>
      <c r="D61" s="1" t="s">
        <v>38</v>
      </c>
    </row>
    <row r="62" spans="2:9" x14ac:dyDescent="0.2">
      <c r="C62" s="6" t="s">
        <v>31</v>
      </c>
      <c r="D62" s="1" t="s">
        <v>33</v>
      </c>
    </row>
    <row r="63" spans="2:9" x14ac:dyDescent="0.2">
      <c r="C63" s="6" t="s">
        <v>31</v>
      </c>
      <c r="D63" s="1" t="s">
        <v>39</v>
      </c>
    </row>
    <row r="64" spans="2:9" x14ac:dyDescent="0.2">
      <c r="C64" s="6" t="s">
        <v>31</v>
      </c>
      <c r="D64" s="1" t="s">
        <v>40</v>
      </c>
    </row>
    <row r="65" spans="1:10" x14ac:dyDescent="0.2">
      <c r="C65" s="6" t="s">
        <v>31</v>
      </c>
      <c r="D65" s="1" t="s">
        <v>41</v>
      </c>
    </row>
    <row r="69" spans="1:10" ht="15.75" x14ac:dyDescent="0.25">
      <c r="A69" s="5" t="s">
        <v>54</v>
      </c>
    </row>
    <row r="72" spans="1:10" ht="15.75" x14ac:dyDescent="0.25">
      <c r="A72" s="3" t="s">
        <v>55</v>
      </c>
      <c r="B72" s="3" t="s">
        <v>56</v>
      </c>
    </row>
    <row r="73" spans="1:10" ht="15.75" x14ac:dyDescent="0.25">
      <c r="B73" s="3" t="s">
        <v>57</v>
      </c>
    </row>
    <row r="75" spans="1:10" ht="15.75" x14ac:dyDescent="0.25">
      <c r="B75" s="46" t="s">
        <v>58</v>
      </c>
      <c r="C75" s="46"/>
      <c r="D75" s="46"/>
      <c r="E75" s="3"/>
      <c r="G75" s="3" t="s">
        <v>59</v>
      </c>
      <c r="H75" s="3"/>
      <c r="I75" s="46" t="s">
        <v>60</v>
      </c>
      <c r="J75" s="46"/>
    </row>
    <row r="77" spans="1:10" x14ac:dyDescent="0.2">
      <c r="B77" s="1" t="s">
        <v>61</v>
      </c>
      <c r="I77" s="1" t="s">
        <v>62</v>
      </c>
    </row>
    <row r="78" spans="1:10" x14ac:dyDescent="0.2">
      <c r="B78" s="1" t="s">
        <v>63</v>
      </c>
    </row>
    <row r="80" spans="1:10" x14ac:dyDescent="0.2">
      <c r="B80" s="1" t="s">
        <v>64</v>
      </c>
      <c r="I80" s="1" t="s">
        <v>65</v>
      </c>
    </row>
    <row r="81" spans="2:9" x14ac:dyDescent="0.2">
      <c r="B81" s="1" t="s">
        <v>66</v>
      </c>
    </row>
    <row r="83" spans="2:9" x14ac:dyDescent="0.2">
      <c r="B83" s="1" t="s">
        <v>67</v>
      </c>
      <c r="I83" s="1" t="s">
        <v>68</v>
      </c>
    </row>
    <row r="84" spans="2:9" x14ac:dyDescent="0.2">
      <c r="B84" s="1" t="s">
        <v>69</v>
      </c>
    </row>
    <row r="86" spans="2:9" x14ac:dyDescent="0.2">
      <c r="B86" s="1" t="s">
        <v>70</v>
      </c>
      <c r="I86" s="1" t="s">
        <v>71</v>
      </c>
    </row>
    <row r="87" spans="2:9" x14ac:dyDescent="0.2">
      <c r="B87" s="1" t="s">
        <v>72</v>
      </c>
    </row>
    <row r="89" spans="2:9" x14ac:dyDescent="0.2">
      <c r="B89" s="1" t="s">
        <v>73</v>
      </c>
      <c r="I89" s="1" t="s">
        <v>74</v>
      </c>
    </row>
    <row r="91" spans="2:9" x14ac:dyDescent="0.2">
      <c r="B91" s="1" t="s">
        <v>75</v>
      </c>
      <c r="I91" s="1" t="s">
        <v>76</v>
      </c>
    </row>
    <row r="92" spans="2:9" x14ac:dyDescent="0.2">
      <c r="B92" s="1" t="s">
        <v>77</v>
      </c>
      <c r="I92" s="1" t="s">
        <v>78</v>
      </c>
    </row>
    <row r="94" spans="2:9" x14ac:dyDescent="0.2">
      <c r="B94" s="1" t="s">
        <v>79</v>
      </c>
      <c r="I94" s="1" t="s">
        <v>80</v>
      </c>
    </row>
    <row r="96" spans="2:9" x14ac:dyDescent="0.2">
      <c r="B96" s="1" t="s">
        <v>81</v>
      </c>
      <c r="I96" s="1" t="s">
        <v>82</v>
      </c>
    </row>
    <row r="98" spans="1:9" x14ac:dyDescent="0.2">
      <c r="B98" s="1" t="s">
        <v>83</v>
      </c>
      <c r="I98" s="1" t="s">
        <v>84</v>
      </c>
    </row>
    <row r="99" spans="1:9" x14ac:dyDescent="0.2">
      <c r="B99" s="1" t="s">
        <v>85</v>
      </c>
      <c r="I99" s="1" t="s">
        <v>86</v>
      </c>
    </row>
    <row r="101" spans="1:9" x14ac:dyDescent="0.2">
      <c r="B101" s="1" t="s">
        <v>87</v>
      </c>
      <c r="I101" s="1" t="s">
        <v>88</v>
      </c>
    </row>
    <row r="102" spans="1:9" x14ac:dyDescent="0.2">
      <c r="B102" s="1" t="s">
        <v>89</v>
      </c>
      <c r="I102" s="1" t="s">
        <v>90</v>
      </c>
    </row>
    <row r="103" spans="1:9" x14ac:dyDescent="0.2">
      <c r="B103" s="1" t="s">
        <v>91</v>
      </c>
    </row>
    <row r="104" spans="1:9" x14ac:dyDescent="0.2">
      <c r="B104" s="1" t="s">
        <v>92</v>
      </c>
    </row>
    <row r="106" spans="1:9" ht="15.75" x14ac:dyDescent="0.25">
      <c r="A106" s="3" t="s">
        <v>93</v>
      </c>
      <c r="B106" s="1" t="s">
        <v>94</v>
      </c>
    </row>
    <row r="108" spans="1:9" x14ac:dyDescent="0.2">
      <c r="B108" s="1" t="s">
        <v>95</v>
      </c>
    </row>
    <row r="109" spans="1:9" x14ac:dyDescent="0.2">
      <c r="C109" s="6" t="s">
        <v>31</v>
      </c>
      <c r="D109" s="1" t="s">
        <v>96</v>
      </c>
    </row>
    <row r="110" spans="1:9" x14ac:dyDescent="0.2">
      <c r="C110" s="6" t="s">
        <v>31</v>
      </c>
      <c r="D110" s="1" t="s">
        <v>97</v>
      </c>
    </row>
    <row r="111" spans="1:9" x14ac:dyDescent="0.2">
      <c r="C111" s="6" t="s">
        <v>31</v>
      </c>
      <c r="D111" s="1" t="s">
        <v>98</v>
      </c>
    </row>
    <row r="112" spans="1:9" x14ac:dyDescent="0.2">
      <c r="C112" s="6" t="s">
        <v>31</v>
      </c>
      <c r="D112" s="1" t="s">
        <v>99</v>
      </c>
    </row>
    <row r="113" spans="2:6" x14ac:dyDescent="0.2">
      <c r="C113" s="6" t="s">
        <v>31</v>
      </c>
      <c r="D113" s="1" t="s">
        <v>100</v>
      </c>
    </row>
    <row r="116" spans="2:6" x14ac:dyDescent="0.2">
      <c r="B116" s="1" t="s">
        <v>101</v>
      </c>
    </row>
    <row r="118" spans="2:6" ht="15.75" x14ac:dyDescent="0.25">
      <c r="C118" s="1" t="s">
        <v>55</v>
      </c>
      <c r="D118" s="3" t="s">
        <v>102</v>
      </c>
    </row>
    <row r="119" spans="2:6" x14ac:dyDescent="0.2">
      <c r="D119" s="1" t="s">
        <v>103</v>
      </c>
    </row>
    <row r="120" spans="2:6" x14ac:dyDescent="0.2">
      <c r="D120" s="1" t="s">
        <v>104</v>
      </c>
    </row>
    <row r="121" spans="2:6" x14ac:dyDescent="0.2">
      <c r="D121" s="1" t="s">
        <v>105</v>
      </c>
    </row>
    <row r="123" spans="2:6" ht="15.75" x14ac:dyDescent="0.25">
      <c r="C123" s="1" t="s">
        <v>93</v>
      </c>
      <c r="D123" s="3" t="s">
        <v>106</v>
      </c>
    </row>
    <row r="124" spans="2:6" x14ac:dyDescent="0.2">
      <c r="D124" s="1" t="s">
        <v>107</v>
      </c>
    </row>
    <row r="125" spans="2:6" x14ac:dyDescent="0.2">
      <c r="D125" s="1" t="s">
        <v>108</v>
      </c>
    </row>
    <row r="127" spans="2:6" x14ac:dyDescent="0.2">
      <c r="D127" s="1" t="s">
        <v>109</v>
      </c>
    </row>
    <row r="128" spans="2:6" x14ac:dyDescent="0.2">
      <c r="E128" s="6" t="s">
        <v>31</v>
      </c>
      <c r="F128" s="1" t="s">
        <v>110</v>
      </c>
    </row>
    <row r="129" spans="3:6" x14ac:dyDescent="0.2">
      <c r="E129" s="6" t="s">
        <v>31</v>
      </c>
      <c r="F129" s="1" t="s">
        <v>111</v>
      </c>
    </row>
    <row r="130" spans="3:6" x14ac:dyDescent="0.2">
      <c r="E130" s="6" t="s">
        <v>31</v>
      </c>
      <c r="F130" s="1" t="s">
        <v>112</v>
      </c>
    </row>
    <row r="131" spans="3:6" x14ac:dyDescent="0.2">
      <c r="E131" s="6" t="s">
        <v>31</v>
      </c>
      <c r="F131" s="1" t="s">
        <v>113</v>
      </c>
    </row>
    <row r="133" spans="3:6" ht="15.75" x14ac:dyDescent="0.25">
      <c r="C133" s="1" t="s">
        <v>19</v>
      </c>
      <c r="D133" s="3" t="s">
        <v>114</v>
      </c>
    </row>
    <row r="134" spans="3:6" x14ac:dyDescent="0.2">
      <c r="D134" s="1" t="s">
        <v>115</v>
      </c>
    </row>
    <row r="135" spans="3:6" x14ac:dyDescent="0.2">
      <c r="D135" s="1" t="s">
        <v>116</v>
      </c>
    </row>
    <row r="136" spans="3:6" x14ac:dyDescent="0.2">
      <c r="D136" s="1" t="s">
        <v>117</v>
      </c>
    </row>
    <row r="137" spans="3:6" x14ac:dyDescent="0.2">
      <c r="D137" s="1" t="s">
        <v>118</v>
      </c>
    </row>
  </sheetData>
  <pageMargins left="0.31496062992125984" right="0.31496062992125984" top="0.35433070866141736" bottom="0.35433070866141736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 and 2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Razer</cp:lastModifiedBy>
  <cp:lastPrinted>2021-08-27T10:45:19Z</cp:lastPrinted>
  <dcterms:created xsi:type="dcterms:W3CDTF">2021-08-27T09:51:01Z</dcterms:created>
  <dcterms:modified xsi:type="dcterms:W3CDTF">2021-08-27T23:07:49Z</dcterms:modified>
</cp:coreProperties>
</file>