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304115_student_uwtsd_ac_uk/Documents/Motorcycle technology/"/>
    </mc:Choice>
  </mc:AlternateContent>
  <xr:revisionPtr revIDLastSave="289" documentId="8_{D2BD465E-A6D2-4304-908F-4930F6AD224C}" xr6:coauthVersionLast="47" xr6:coauthVersionMax="47" xr10:uidLastSave="{FCF78C83-9E2F-4766-B90A-47B746EC370F}"/>
  <bookViews>
    <workbookView xWindow="-110" yWindow="-110" windowWidth="19420" windowHeight="10300" xr2:uid="{5F22BCE8-6876-4C21-B217-5295265ADE8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/>
  <c r="P7" i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M7" i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G7" i="1" a="1"/>
  <c r="G7" i="1" s="1"/>
  <c r="F7" i="1" s="1" a="1"/>
  <c r="F7" i="1" s="1"/>
  <c r="J7" i="1" s="1" a="1"/>
  <c r="J7" i="1" s="1"/>
  <c r="B6" i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K7" i="1" l="1" a="1"/>
  <c r="K7" i="1" s="1"/>
  <c r="H7" i="1" a="1"/>
  <c r="H7" i="1" s="1"/>
  <c r="I7" i="1" a="1"/>
  <c r="I7" i="1" s="1"/>
  <c r="L7" i="1" a="1"/>
  <c r="L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<sst xmlns="http://schemas.openxmlformats.org/spreadsheetml/2006/main" count="33" uniqueCount="29">
  <si>
    <t>Load</t>
  </si>
  <si>
    <t>Newtons</t>
  </si>
  <si>
    <t>Dyno Speed</t>
  </si>
  <si>
    <t>Fuel Flow Rate</t>
  </si>
  <si>
    <t>Lambda</t>
  </si>
  <si>
    <t>rpm</t>
  </si>
  <si>
    <t>l/min</t>
  </si>
  <si>
    <t>Baro</t>
  </si>
  <si>
    <t>Humidity</t>
  </si>
  <si>
    <t>Ambient temp</t>
  </si>
  <si>
    <t>mBar</t>
  </si>
  <si>
    <t>%</t>
  </si>
  <si>
    <t>Deg C</t>
  </si>
  <si>
    <t>Torque</t>
  </si>
  <si>
    <t>SFC</t>
  </si>
  <si>
    <t>Overall Thermal Efficiency</t>
  </si>
  <si>
    <t>Number of Cylinders</t>
  </si>
  <si>
    <t>Engine Stroke (m)</t>
  </si>
  <si>
    <t>Piston  Area (m^2)</t>
  </si>
  <si>
    <t>MEP</t>
  </si>
  <si>
    <t>distance from pivot (m)</t>
  </si>
  <si>
    <t>Torque (Nm)</t>
  </si>
  <si>
    <t>Power(W)</t>
  </si>
  <si>
    <t xml:space="preserve">1.0189x10^5 </t>
  </si>
  <si>
    <t>Corrected power</t>
  </si>
  <si>
    <t>BMEP(Pa)</t>
  </si>
  <si>
    <t>Engine Speed</t>
  </si>
  <si>
    <t>Power (kW)</t>
  </si>
  <si>
    <t>SFC (kg/kWh)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</si>
</sst>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Sheet1!$M$6:$M$96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Sheet1!$N$6:$N$96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A14-4344-8443-7894E2CC48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5470656"/>
        <c:axId val="345477376"/>
      </c:scatterChart>
      <c:valAx>
        <c:axId val="345470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5477376"/>
        <c:crosses val="autoZero"/>
        <c:crossBetween val="midCat"/>
      </c:valAx>
      <c:valAx>
        <c:axId val="345477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5470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Sheet1!$P$6:$P$96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Sheet1!$Q$6:$Q$96</c:f>
              <c:numCache>
                <c:formatCode>General</c:formatCode>
                <c:ptCount val="91"/>
                <c:pt idx="0">
                  <c:v>4.8369890441607574E-4</c:v>
                </c:pt>
                <c:pt idx="1">
                  <c:v>4.7153508221936438E-4</c:v>
                </c:pt>
                <c:pt idx="2">
                  <c:v>4.5406084117876309E-4</c:v>
                </c:pt>
                <c:pt idx="3">
                  <c:v>4.2687453044755604E-4</c:v>
                </c:pt>
                <c:pt idx="4">
                  <c:v>4.1174923730964621E-4</c:v>
                </c:pt>
                <c:pt idx="5">
                  <c:v>4.1282424205895426E-4</c:v>
                </c:pt>
                <c:pt idx="6">
                  <c:v>3.9002203957594133E-4</c:v>
                </c:pt>
                <c:pt idx="7">
                  <c:v>3.7061336974363599E-4</c:v>
                </c:pt>
                <c:pt idx="8">
                  <c:v>3.6678008466706268E-4</c:v>
                </c:pt>
                <c:pt idx="9">
                  <c:v>3.545214710128882E-4</c:v>
                </c:pt>
                <c:pt idx="10">
                  <c:v>3.5500072028040336E-4</c:v>
                </c:pt>
                <c:pt idx="11">
                  <c:v>3.5871959389004534E-4</c:v>
                </c:pt>
                <c:pt idx="12">
                  <c:v>3.5551546955807996E-4</c:v>
                </c:pt>
                <c:pt idx="13">
                  <c:v>3.5408784866789507E-4</c:v>
                </c:pt>
                <c:pt idx="14">
                  <c:v>3.4853821328484873E-4</c:v>
                </c:pt>
                <c:pt idx="15">
                  <c:v>3.48130841944332E-4</c:v>
                </c:pt>
                <c:pt idx="16">
                  <c:v>3.5681780181769676E-4</c:v>
                </c:pt>
                <c:pt idx="17">
                  <c:v>3.6152122655872801E-4</c:v>
                </c:pt>
                <c:pt idx="18">
                  <c:v>3.6145447695224152E-4</c:v>
                </c:pt>
                <c:pt idx="19">
                  <c:v>3.5917478861291724E-4</c:v>
                </c:pt>
                <c:pt idx="20">
                  <c:v>3.611106488439723E-4</c:v>
                </c:pt>
                <c:pt idx="21">
                  <c:v>3.5674781298738572E-4</c:v>
                </c:pt>
                <c:pt idx="22">
                  <c:v>3.5382268368745268E-4</c:v>
                </c:pt>
                <c:pt idx="23">
                  <c:v>3.5186610880893766E-4</c:v>
                </c:pt>
                <c:pt idx="24">
                  <c:v>3.5147743880292552E-4</c:v>
                </c:pt>
                <c:pt idx="25">
                  <c:v>3.4953885626442448E-4</c:v>
                </c:pt>
                <c:pt idx="26">
                  <c:v>3.496413856619905E-4</c:v>
                </c:pt>
                <c:pt idx="27">
                  <c:v>3.5331837143516364E-4</c:v>
                </c:pt>
                <c:pt idx="28">
                  <c:v>3.5521575699642126E-4</c:v>
                </c:pt>
                <c:pt idx="29">
                  <c:v>3.5276538241274454E-4</c:v>
                </c:pt>
                <c:pt idx="30">
                  <c:v>3.548029266628075E-4</c:v>
                </c:pt>
                <c:pt idx="31">
                  <c:v>3.5494310810287928E-4</c:v>
                </c:pt>
                <c:pt idx="32">
                  <c:v>3.60007856761121E-4</c:v>
                </c:pt>
                <c:pt idx="33">
                  <c:v>3.6126066843357056E-4</c:v>
                </c:pt>
                <c:pt idx="34">
                  <c:v>3.638949874522264E-4</c:v>
                </c:pt>
                <c:pt idx="35">
                  <c:v>3.6784779106365987E-4</c:v>
                </c:pt>
                <c:pt idx="36">
                  <c:v>3.6532210276412307E-4</c:v>
                </c:pt>
                <c:pt idx="37">
                  <c:v>3.6588025450232765E-4</c:v>
                </c:pt>
                <c:pt idx="38">
                  <c:v>3.716184533559417E-4</c:v>
                </c:pt>
                <c:pt idx="39">
                  <c:v>3.7645601694470373E-4</c:v>
                </c:pt>
                <c:pt idx="40">
                  <c:v>3.8298437880011286E-4</c:v>
                </c:pt>
                <c:pt idx="41">
                  <c:v>3.9193865077969992E-4</c:v>
                </c:pt>
                <c:pt idx="42">
                  <c:v>3.9309970711086606E-4</c:v>
                </c:pt>
                <c:pt idx="43">
                  <c:v>3.9880941381999799E-4</c:v>
                </c:pt>
                <c:pt idx="44">
                  <c:v>3.9686785570126974E-4</c:v>
                </c:pt>
                <c:pt idx="45">
                  <c:v>3.9909848826403664E-4</c:v>
                </c:pt>
                <c:pt idx="46">
                  <c:v>3.9477816188196007E-4</c:v>
                </c:pt>
                <c:pt idx="47">
                  <c:v>3.9229218346851981E-4</c:v>
                </c:pt>
                <c:pt idx="48">
                  <c:v>3.9374171297212076E-4</c:v>
                </c:pt>
                <c:pt idx="49">
                  <c:v>3.8938373590187767E-4</c:v>
                </c:pt>
                <c:pt idx="50">
                  <c:v>3.9356441423651786E-4</c:v>
                </c:pt>
                <c:pt idx="51">
                  <c:v>3.9117179862178529E-4</c:v>
                </c:pt>
                <c:pt idx="52">
                  <c:v>4.012748854391645E-4</c:v>
                </c:pt>
                <c:pt idx="53">
                  <c:v>3.9997655093767278E-4</c:v>
                </c:pt>
                <c:pt idx="54">
                  <c:v>4.0563976087997308E-4</c:v>
                </c:pt>
                <c:pt idx="55">
                  <c:v>4.0137057310800904E-4</c:v>
                </c:pt>
                <c:pt idx="56">
                  <c:v>4.0320516256233329E-4</c:v>
                </c:pt>
                <c:pt idx="57">
                  <c:v>4.073051347945804E-4</c:v>
                </c:pt>
                <c:pt idx="58">
                  <c:v>4.0694963908975668E-4</c:v>
                </c:pt>
                <c:pt idx="59">
                  <c:v>4.1522714449419742E-4</c:v>
                </c:pt>
                <c:pt idx="60">
                  <c:v>4.1655735692915389E-4</c:v>
                </c:pt>
                <c:pt idx="61">
                  <c:v>4.1954157391307884E-4</c:v>
                </c:pt>
                <c:pt idx="62">
                  <c:v>4.2168420724184529E-4</c:v>
                </c:pt>
                <c:pt idx="63">
                  <c:v>4.2593137900435015E-4</c:v>
                </c:pt>
                <c:pt idx="64">
                  <c:v>4.2559628939499173E-4</c:v>
                </c:pt>
                <c:pt idx="65">
                  <c:v>4.2710289560217896E-4</c:v>
                </c:pt>
                <c:pt idx="66">
                  <c:v>4.3172388900759878E-4</c:v>
                </c:pt>
                <c:pt idx="67">
                  <c:v>4.3361995391524806E-4</c:v>
                </c:pt>
                <c:pt idx="68">
                  <c:v>4.3365624694716886E-4</c:v>
                </c:pt>
                <c:pt idx="69">
                  <c:v>4.2932462023066248E-4</c:v>
                </c:pt>
                <c:pt idx="70">
                  <c:v>4.3336926748126941E-4</c:v>
                </c:pt>
                <c:pt idx="71">
                  <c:v>4.3310582271983804E-4</c:v>
                </c:pt>
                <c:pt idx="72">
                  <c:v>4.3488608313445125E-4</c:v>
                </c:pt>
                <c:pt idx="73">
                  <c:v>4.3616737896572778E-4</c:v>
                </c:pt>
                <c:pt idx="74">
                  <c:v>4.3600047479848419E-4</c:v>
                </c:pt>
                <c:pt idx="75">
                  <c:v>4.4229850873906047E-4</c:v>
                </c:pt>
                <c:pt idx="76">
                  <c:v>4.4373140794820007E-4</c:v>
                </c:pt>
                <c:pt idx="77">
                  <c:v>4.4840155838707049E-4</c:v>
                </c:pt>
                <c:pt idx="78">
                  <c:v>4.5348028862604827E-4</c:v>
                </c:pt>
                <c:pt idx="79">
                  <c:v>4.5562946971880496E-4</c:v>
                </c:pt>
                <c:pt idx="80">
                  <c:v>4.5690373000570984E-4</c:v>
                </c:pt>
                <c:pt idx="81">
                  <c:v>4.6214965523364856E-4</c:v>
                </c:pt>
                <c:pt idx="82">
                  <c:v>4.6553593930420808E-4</c:v>
                </c:pt>
                <c:pt idx="83">
                  <c:v>4.7113060290773849E-4</c:v>
                </c:pt>
                <c:pt idx="84">
                  <c:v>4.7580770062864692E-4</c:v>
                </c:pt>
                <c:pt idx="85">
                  <c:v>4.7631644937506175E-4</c:v>
                </c:pt>
                <c:pt idx="86">
                  <c:v>4.8014049115623032E-4</c:v>
                </c:pt>
                <c:pt idx="87">
                  <c:v>4.7960662645010749E-4</c:v>
                </c:pt>
                <c:pt idx="88">
                  <c:v>4.9184960116692021E-4</c:v>
                </c:pt>
                <c:pt idx="89">
                  <c:v>4.9848775961826232E-4</c:v>
                </c:pt>
                <c:pt idx="90">
                  <c:v>5.0271253814772592E-4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39B-426C-9760-A26CD3F8D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4094592"/>
        <c:axId val="274096032"/>
      </c:scatterChart>
      <c:valAx>
        <c:axId val="2740945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4096032"/>
        <c:crosses val="autoZero"/>
        <c:crossBetween val="midCat"/>
      </c:valAx>
      <c:valAx>
        <c:axId val="274096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4094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</a:t>
            </a:r>
            <a:r>
              <a:rPr lang="en-GB" baseline="0"/>
              <a:t> Power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Sheet1!$S$6:$S$96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Sheet1!$T$6:$T$96</c:f>
              <c:numCache>
                <c:formatCode>General</c:formatCode>
                <c:ptCount val="91"/>
                <c:pt idx="0">
                  <c:v>8.7327053285333331</c:v>
                </c:pt>
                <c:pt idx="1">
                  <c:v>9.2124640642944016</c:v>
                </c:pt>
                <c:pt idx="2">
                  <c:v>9.7387829977151998</c:v>
                </c:pt>
                <c:pt idx="3">
                  <c:v>10.232514915847466</c:v>
                </c:pt>
                <c:pt idx="4">
                  <c:v>10.841550136601599</c:v>
                </c:pt>
                <c:pt idx="5">
                  <c:v>11.474616840266668</c:v>
                </c:pt>
                <c:pt idx="6">
                  <c:v>12.153159357747199</c:v>
                </c:pt>
                <c:pt idx="7">
                  <c:v>12.8867450283936</c:v>
                </c:pt>
                <c:pt idx="8">
                  <c:v>13.659411209710932</c:v>
                </c:pt>
                <c:pt idx="9">
                  <c:v>14.334815844807464</c:v>
                </c:pt>
                <c:pt idx="10">
                  <c:v>14.983068191520001</c:v>
                </c:pt>
                <c:pt idx="11">
                  <c:v>15.588777683869866</c:v>
                </c:pt>
                <c:pt idx="12">
                  <c:v>16.184949721463468</c:v>
                </c:pt>
                <c:pt idx="13">
                  <c:v>16.7331356393344</c:v>
                </c:pt>
                <c:pt idx="14">
                  <c:v>17.223362521497599</c:v>
                </c:pt>
                <c:pt idx="15">
                  <c:v>17.760563716410665</c:v>
                </c:pt>
                <c:pt idx="16">
                  <c:v>18.379127853465601</c:v>
                </c:pt>
                <c:pt idx="17">
                  <c:v>18.9449456818752</c:v>
                </c:pt>
                <c:pt idx="18">
                  <c:v>19.496231059080532</c:v>
                </c:pt>
                <c:pt idx="19">
                  <c:v>20.137827679756796</c:v>
                </c:pt>
                <c:pt idx="20">
                  <c:v>20.860642088831995</c:v>
                </c:pt>
                <c:pt idx="21">
                  <c:v>21.502584516954666</c:v>
                </c:pt>
                <c:pt idx="22">
                  <c:v>22.197559291980802</c:v>
                </c:pt>
                <c:pt idx="23">
                  <c:v>22.909282247404796</c:v>
                </c:pt>
                <c:pt idx="24">
                  <c:v>23.506487438109868</c:v>
                </c:pt>
                <c:pt idx="25">
                  <c:v>24.211900474943999</c:v>
                </c:pt>
                <c:pt idx="26">
                  <c:v>24.874057696383996</c:v>
                </c:pt>
                <c:pt idx="27">
                  <c:v>25.4473039810496</c:v>
                </c:pt>
                <c:pt idx="28">
                  <c:v>25.961686153727999</c:v>
                </c:pt>
                <c:pt idx="29">
                  <c:v>26.473686097331203</c:v>
                </c:pt>
                <c:pt idx="30">
                  <c:v>26.989630807359998</c:v>
                </c:pt>
                <c:pt idx="31">
                  <c:v>27.4860950312416</c:v>
                </c:pt>
                <c:pt idx="32">
                  <c:v>28.007722083383467</c:v>
                </c:pt>
                <c:pt idx="33">
                  <c:v>28.475283635510397</c:v>
                </c:pt>
                <c:pt idx="34">
                  <c:v>28.796769291513595</c:v>
                </c:pt>
                <c:pt idx="35">
                  <c:v>29.098992191984003</c:v>
                </c:pt>
                <c:pt idx="36">
                  <c:v>29.571164510062932</c:v>
                </c:pt>
                <c:pt idx="37">
                  <c:v>30.026217224931194</c:v>
                </c:pt>
                <c:pt idx="38">
                  <c:v>30.337567734295462</c:v>
                </c:pt>
                <c:pt idx="39">
                  <c:v>30.688844061421868</c:v>
                </c:pt>
                <c:pt idx="40">
                  <c:v>31.176206291775998</c:v>
                </c:pt>
                <c:pt idx="41">
                  <c:v>31.543201915416532</c:v>
                </c:pt>
                <c:pt idx="42">
                  <c:v>32.060568278280527</c:v>
                </c:pt>
                <c:pt idx="43">
                  <c:v>32.504247770467195</c:v>
                </c:pt>
                <c:pt idx="44">
                  <c:v>32.950514414660269</c:v>
                </c:pt>
                <c:pt idx="45">
                  <c:v>33.53307615424</c:v>
                </c:pt>
                <c:pt idx="46">
                  <c:v>34.272412474643197</c:v>
                </c:pt>
                <c:pt idx="47">
                  <c:v>34.948440416988795</c:v>
                </c:pt>
                <c:pt idx="48">
                  <c:v>35.688370160046937</c:v>
                </c:pt>
                <c:pt idx="49">
                  <c:v>36.372859711759993</c:v>
                </c:pt>
                <c:pt idx="50">
                  <c:v>36.885956846890664</c:v>
                </c:pt>
                <c:pt idx="51">
                  <c:v>37.648419573925331</c:v>
                </c:pt>
                <c:pt idx="52">
                  <c:v>38.135952573388799</c:v>
                </c:pt>
                <c:pt idx="53">
                  <c:v>38.634764872523732</c:v>
                </c:pt>
                <c:pt idx="54">
                  <c:v>39.11598795339733</c:v>
                </c:pt>
                <c:pt idx="55">
                  <c:v>39.629213165359999</c:v>
                </c:pt>
                <c:pt idx="56">
                  <c:v>40.07389165683626</c:v>
                </c:pt>
                <c:pt idx="57">
                  <c:v>40.326032246766935</c:v>
                </c:pt>
                <c:pt idx="58">
                  <c:v>40.678252073222396</c:v>
                </c:pt>
                <c:pt idx="59">
                  <c:v>40.871605397265064</c:v>
                </c:pt>
                <c:pt idx="60">
                  <c:v>40.985952392874665</c:v>
                </c:pt>
                <c:pt idx="61">
                  <c:v>41.059101340857595</c:v>
                </c:pt>
                <c:pt idx="62">
                  <c:v>41.113704763566929</c:v>
                </c:pt>
                <c:pt idx="63">
                  <c:v>41.281297567466659</c:v>
                </c:pt>
                <c:pt idx="64">
                  <c:v>41.574610589657588</c:v>
                </c:pt>
                <c:pt idx="65">
                  <c:v>41.744039161482668</c:v>
                </c:pt>
                <c:pt idx="66">
                  <c:v>41.999065749361073</c:v>
                </c:pt>
                <c:pt idx="67">
                  <c:v>42.3481434242048</c:v>
                </c:pt>
                <c:pt idx="68">
                  <c:v>42.780428347571203</c:v>
                </c:pt>
                <c:pt idx="69">
                  <c:v>43.309885163375995</c:v>
                </c:pt>
                <c:pt idx="70">
                  <c:v>43.535620579775994</c:v>
                </c:pt>
                <c:pt idx="71">
                  <c:v>43.929217761422926</c:v>
                </c:pt>
                <c:pt idx="72">
                  <c:v>44.066712509802656</c:v>
                </c:pt>
                <c:pt idx="73">
                  <c:v>44.095457220131195</c:v>
                </c:pt>
                <c:pt idx="74">
                  <c:v>44.132979462679458</c:v>
                </c:pt>
                <c:pt idx="75">
                  <c:v>44.067523663071995</c:v>
                </c:pt>
                <c:pt idx="76">
                  <c:v>43.884655562342395</c:v>
                </c:pt>
                <c:pt idx="77">
                  <c:v>43.581472085632001</c:v>
                </c:pt>
                <c:pt idx="78">
                  <c:v>43.358003629158397</c:v>
                </c:pt>
                <c:pt idx="79">
                  <c:v>43.25225058897599</c:v>
                </c:pt>
                <c:pt idx="80">
                  <c:v>43.16445392064</c:v>
                </c:pt>
                <c:pt idx="81">
                  <c:v>42.823790466735886</c:v>
                </c:pt>
                <c:pt idx="82">
                  <c:v>42.492959898147191</c:v>
                </c:pt>
                <c:pt idx="83">
                  <c:v>42.147548636080849</c:v>
                </c:pt>
                <c:pt idx="84">
                  <c:v>42.092635267438069</c:v>
                </c:pt>
                <c:pt idx="85">
                  <c:v>41.732759861811196</c:v>
                </c:pt>
                <c:pt idx="86">
                  <c:v>41.537842292727042</c:v>
                </c:pt>
                <c:pt idx="87">
                  <c:v>41.383915286801702</c:v>
                </c:pt>
                <c:pt idx="88">
                  <c:v>41.329707194580472</c:v>
                </c:pt>
                <c:pt idx="89">
                  <c:v>41.381156511840423</c:v>
                </c:pt>
                <c:pt idx="90">
                  <c:v>41.630153242468261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712-4264-B912-47067AD6EA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4121472"/>
        <c:axId val="274119552"/>
      </c:scatterChart>
      <c:valAx>
        <c:axId val="274121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4119552"/>
        <c:crosses val="autoZero"/>
        <c:crossBetween val="midCat"/>
      </c:valAx>
      <c:valAx>
        <c:axId val="274119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41214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11204</xdr:colOff>
      <xdr:row>98</xdr:row>
      <xdr:rowOff>159108</xdr:rowOff>
    </xdr:from>
    <xdr:to>
      <xdr:col>11</xdr:col>
      <xdr:colOff>572323</xdr:colOff>
      <xdr:row>114</xdr:row>
      <xdr:rowOff>86643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4A1D9D2-DF85-27C6-201B-CB091DE32B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1098592</xdr:colOff>
      <xdr:row>99</xdr:row>
      <xdr:rowOff>24985</xdr:rowOff>
    </xdr:from>
    <xdr:to>
      <xdr:col>15</xdr:col>
      <xdr:colOff>1223516</xdr:colOff>
      <xdr:row>113</xdr:row>
      <xdr:rowOff>143103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E296362-87EE-8BD0-6322-DAA10F7740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219983</xdr:colOff>
      <xdr:row>98</xdr:row>
      <xdr:rowOff>176212</xdr:rowOff>
    </xdr:from>
    <xdr:to>
      <xdr:col>23</xdr:col>
      <xdr:colOff>505733</xdr:colOff>
      <xdr:row>114</xdr:row>
      <xdr:rowOff>16555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A1B5C2F-C4C9-6554-994F-C9B74F8631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3E65C-5921-4BF6-B130-50A0CA76FEB6}">
  <dimension ref="A1:T97"/>
  <sheetViews>
    <sheetView tabSelected="1" zoomScale="40" zoomScaleNormal="40" workbookViewId="0">
      <selection activeCell="F6" sqref="F6:K97"/>
    </sheetView>
  </sheetViews>
  <sheetFormatPr defaultRowHeight="14.5" x14ac:dyDescent="0.35"/>
  <cols>
    <col min="2" max="2" width="11.7265625" customWidth="1"/>
    <col min="3" max="3" width="13" customWidth="1"/>
    <col min="6" max="6" width="12.6328125" customWidth="1"/>
    <col min="7" max="7" width="10.7265625" customWidth="1"/>
    <col min="8" max="8" width="13.7265625" customWidth="1"/>
    <col min="9" max="9" width="13.6328125" customWidth="1"/>
    <col min="10" max="10" width="8.36328125" customWidth="1"/>
    <col min="11" max="11" width="22.1796875" customWidth="1"/>
    <col min="12" max="12" width="21.08984375" customWidth="1"/>
    <col min="13" max="13" width="15.36328125" customWidth="1"/>
    <col min="14" max="14" width="17.453125" customWidth="1"/>
    <col min="16" max="16" width="20.36328125" customWidth="1"/>
  </cols>
  <sheetData>
    <row r="1" spans="1:20" x14ac:dyDescent="0.35">
      <c r="F1" s="1" t="s">
        <v>7</v>
      </c>
      <c r="G1" s="1" t="s">
        <v>8</v>
      </c>
      <c r="H1" s="1" t="s">
        <v>9</v>
      </c>
    </row>
    <row r="2" spans="1:20" x14ac:dyDescent="0.35">
      <c r="F2" s="1" t="s">
        <v>10</v>
      </c>
      <c r="G2" s="1" t="s">
        <v>11</v>
      </c>
      <c r="H2" s="1" t="s">
        <v>12</v>
      </c>
      <c r="L2" s="3" t="s">
        <v>18</v>
      </c>
      <c r="M2" s="3" t="s">
        <v>17</v>
      </c>
      <c r="N2" s="3" t="s">
        <v>16</v>
      </c>
      <c r="O2" s="3" t="s">
        <v>19</v>
      </c>
      <c r="P2" s="3" t="s">
        <v>20</v>
      </c>
    </row>
    <row r="3" spans="1:20" x14ac:dyDescent="0.35">
      <c r="A3" s="1" t="s">
        <v>0</v>
      </c>
      <c r="B3" s="1" t="s">
        <v>2</v>
      </c>
      <c r="C3" s="1" t="s">
        <v>3</v>
      </c>
      <c r="D3" s="1" t="s">
        <v>4</v>
      </c>
      <c r="F3" s="4">
        <v>1018.9</v>
      </c>
      <c r="G3" s="4">
        <v>46</v>
      </c>
      <c r="H3" s="4">
        <v>27</v>
      </c>
      <c r="L3">
        <f>(3.14*(0.075)^4)/4</f>
        <v>2.4837890624999998E-5</v>
      </c>
      <c r="M3">
        <v>0.09</v>
      </c>
      <c r="N3">
        <v>4</v>
      </c>
      <c r="P3">
        <v>0.81577599999999995</v>
      </c>
    </row>
    <row r="4" spans="1:20" x14ac:dyDescent="0.35">
      <c r="A4" s="1" t="s">
        <v>1</v>
      </c>
      <c r="B4" s="1" t="s">
        <v>5</v>
      </c>
      <c r="C4" s="1" t="s">
        <v>6</v>
      </c>
      <c r="D4" s="1" t="s">
        <v>4</v>
      </c>
      <c r="F4" s="5" t="s">
        <v>23</v>
      </c>
      <c r="H4" s="5"/>
    </row>
    <row r="5" spans="1:20" x14ac:dyDescent="0.35">
      <c r="A5" s="2">
        <v>102.27500000000001</v>
      </c>
      <c r="B5" s="2">
        <v>1000</v>
      </c>
      <c r="C5" s="2">
        <v>7.0400000000000004E-2</v>
      </c>
      <c r="D5" s="2">
        <v>1.2658</v>
      </c>
      <c r="M5" t="s">
        <v>26</v>
      </c>
      <c r="N5" t="s">
        <v>13</v>
      </c>
      <c r="P5" t="s">
        <v>26</v>
      </c>
      <c r="Q5" t="s">
        <v>14</v>
      </c>
      <c r="S5" t="s">
        <v>26</v>
      </c>
      <c r="T5" t="s">
        <v>27</v>
      </c>
    </row>
    <row r="6" spans="1:20" x14ac:dyDescent="0.35">
      <c r="A6" s="2">
        <v>102.756</v>
      </c>
      <c r="B6" s="2">
        <f t="shared" ref="B6:B69" si="0">B5+50</f>
        <v>1050</v>
      </c>
      <c r="C6" s="2">
        <v>7.2400000000000006E-2</v>
      </c>
      <c r="D6" s="2">
        <v>1.26783</v>
      </c>
      <c r="F6" s="3" t="s">
        <v>22</v>
      </c>
      <c r="G6" s="3" t="s">
        <v>21</v>
      </c>
      <c r="H6" s="3" t="s">
        <v>27</v>
      </c>
      <c r="I6" s="3" t="s">
        <v>25</v>
      </c>
      <c r="J6" s="3" t="s">
        <v>28</v>
      </c>
      <c r="K6" s="3" t="s">
        <v>15</v>
      </c>
      <c r="L6" s="3" t="s">
        <v>24</v>
      </c>
      <c r="M6" s="2">
        <v>1000</v>
      </c>
      <c r="N6">
        <v>83.433490399999997</v>
      </c>
      <c r="P6" s="2">
        <v>1000</v>
      </c>
      <c r="Q6">
        <v>4.8369890441607574E-4</v>
      </c>
      <c r="S6">
        <v>1000</v>
      </c>
      <c r="T6">
        <v>8.7327053285333331</v>
      </c>
    </row>
    <row r="7" spans="1:20" x14ac:dyDescent="0.35">
      <c r="A7" s="2">
        <v>103.68899999999999</v>
      </c>
      <c r="B7" s="2">
        <f t="shared" si="0"/>
        <v>1100</v>
      </c>
      <c r="C7" s="2">
        <v>7.3700000000000002E-2</v>
      </c>
      <c r="D7" s="2">
        <v>1.2734399999999999</v>
      </c>
      <c r="F7" cm="1">
        <f t="array" ref="F7:F97">(2*3.14)*(B5:B95)*(G7:G97)/60</f>
        <v>8732.7053285333332</v>
      </c>
      <c r="G7" cm="1">
        <f t="array" ref="G7:G97">A5:A95*P3</f>
        <v>83.433490399999997</v>
      </c>
      <c r="H7" cm="1">
        <f t="array" ref="H7:H97">(F7:F97)/1000</f>
        <v>8.7327053285333331</v>
      </c>
      <c r="I7" cm="1">
        <f t="array" ref="I7:I97">((F7:F97)*120)/M3*L3*(B5:B95)*4</f>
        <v>1156810.55898915</v>
      </c>
      <c r="J7" cm="1">
        <f t="array" ref="J7:J97">(C5:C95)*60/(F7:F97)</f>
        <v>4.8369890441607574E-4</v>
      </c>
      <c r="K7" cm="1">
        <f t="array" ref="K7:K97">(F7:F97)/((J7:J97)*(44*10^6))</f>
        <v>0.41031843123167649</v>
      </c>
      <c r="L7" cm="1">
        <f t="array" ref="L7:L97">(F7:F97)*(1.01325/101890)*SQRT(300/273)</f>
        <v>9.1035998465404513E-2</v>
      </c>
      <c r="M7" s="2">
        <f t="shared" ref="M7:M70" si="1">M6+50</f>
        <v>1050</v>
      </c>
      <c r="N7">
        <v>83.825878656</v>
      </c>
      <c r="P7" s="2">
        <f t="shared" ref="P7:P70" si="2">P6+50</f>
        <v>1050</v>
      </c>
      <c r="Q7">
        <v>4.7153508221936438E-4</v>
      </c>
      <c r="S7">
        <v>1050</v>
      </c>
      <c r="T7">
        <v>9.2124640642944016</v>
      </c>
    </row>
    <row r="8" spans="1:20" x14ac:dyDescent="0.35">
      <c r="A8" s="2">
        <v>104.209</v>
      </c>
      <c r="B8" s="2">
        <f t="shared" si="0"/>
        <v>1150</v>
      </c>
      <c r="C8" s="2">
        <v>7.2800000000000004E-2</v>
      </c>
      <c r="D8" s="2">
        <v>1.2847599999999999</v>
      </c>
      <c r="F8">
        <v>9212.4640642944014</v>
      </c>
      <c r="G8">
        <v>83.825878656</v>
      </c>
      <c r="H8">
        <v>9.2124640642944016</v>
      </c>
      <c r="I8">
        <v>1281381.778967849</v>
      </c>
      <c r="J8">
        <v>4.7153508221936438E-4</v>
      </c>
      <c r="K8">
        <v>0.44402673560143407</v>
      </c>
      <c r="L8">
        <v>9.603734843536213E-2</v>
      </c>
      <c r="M8" s="2">
        <f t="shared" si="1"/>
        <v>1100</v>
      </c>
      <c r="N8">
        <v>84.586997663999995</v>
      </c>
      <c r="P8" s="2">
        <f t="shared" si="2"/>
        <v>1100</v>
      </c>
      <c r="Q8">
        <v>4.5406084117876309E-4</v>
      </c>
      <c r="S8">
        <v>1100</v>
      </c>
      <c r="T8">
        <v>9.7387829977151998</v>
      </c>
    </row>
    <row r="9" spans="1:20" x14ac:dyDescent="0.35">
      <c r="A9" s="2">
        <v>105.81100000000001</v>
      </c>
      <c r="B9" s="2">
        <f t="shared" si="0"/>
        <v>1200</v>
      </c>
      <c r="C9" s="2">
        <v>7.4399999999999994E-2</v>
      </c>
      <c r="D9" s="2">
        <v>1.2918099999999999</v>
      </c>
      <c r="F9">
        <v>9738.7829977151996</v>
      </c>
      <c r="G9">
        <v>84.586997663999995</v>
      </c>
      <c r="H9">
        <v>9.7387829977151998</v>
      </c>
      <c r="I9">
        <v>1419092.8512514438</v>
      </c>
      <c r="J9">
        <v>4.5406084117876309E-4</v>
      </c>
      <c r="K9">
        <v>0.487458853853597</v>
      </c>
      <c r="L9">
        <v>0.1015240753788048</v>
      </c>
      <c r="M9" s="2">
        <f t="shared" si="1"/>
        <v>1150</v>
      </c>
      <c r="N9">
        <v>85.011201184000001</v>
      </c>
      <c r="P9" s="2">
        <f t="shared" si="2"/>
        <v>1150</v>
      </c>
      <c r="Q9">
        <v>4.2687453044755604E-4</v>
      </c>
      <c r="S9">
        <v>1150</v>
      </c>
      <c r="T9">
        <v>10.232514915847466</v>
      </c>
    </row>
    <row r="10" spans="1:20" x14ac:dyDescent="0.35">
      <c r="A10" s="2">
        <v>107.51</v>
      </c>
      <c r="B10" s="2">
        <f t="shared" si="0"/>
        <v>1250</v>
      </c>
      <c r="C10" s="2">
        <v>7.8950000000000006E-2</v>
      </c>
      <c r="D10" s="2">
        <v>1.2972900000000001</v>
      </c>
      <c r="F10">
        <v>10232.514915847465</v>
      </c>
      <c r="G10">
        <v>85.011201184000001</v>
      </c>
      <c r="H10">
        <v>10.232514915847466</v>
      </c>
      <c r="I10">
        <v>1558811.7292974694</v>
      </c>
      <c r="J10">
        <v>4.2687453044755604E-4</v>
      </c>
      <c r="K10">
        <v>0.54479042573593517</v>
      </c>
      <c r="L10">
        <v>0.10667109184740686</v>
      </c>
      <c r="M10" s="2">
        <f t="shared" si="1"/>
        <v>1200</v>
      </c>
      <c r="N10">
        <v>86.318074335999995</v>
      </c>
      <c r="P10" s="2">
        <f t="shared" si="2"/>
        <v>1200</v>
      </c>
      <c r="Q10">
        <v>4.1174923730964621E-4</v>
      </c>
      <c r="S10">
        <v>1200</v>
      </c>
      <c r="T10">
        <v>10.841550136601599</v>
      </c>
    </row>
    <row r="11" spans="1:20" x14ac:dyDescent="0.35">
      <c r="A11" s="2">
        <v>109.488</v>
      </c>
      <c r="B11" s="2">
        <f t="shared" si="0"/>
        <v>1300</v>
      </c>
      <c r="C11" s="2">
        <v>7.9000000000000001E-2</v>
      </c>
      <c r="D11" s="2">
        <v>1.29895</v>
      </c>
      <c r="F11">
        <v>10841.5501366016</v>
      </c>
      <c r="G11">
        <v>86.318074335999995</v>
      </c>
      <c r="H11">
        <v>10.841550136601599</v>
      </c>
      <c r="I11">
        <v>1723399.9135895316</v>
      </c>
      <c r="J11">
        <v>4.1174923730964621E-4</v>
      </c>
      <c r="K11">
        <v>0.59841972835434065</v>
      </c>
      <c r="L11">
        <v>0.11302011283644585</v>
      </c>
      <c r="M11" s="2">
        <f t="shared" si="1"/>
        <v>1250</v>
      </c>
      <c r="N11">
        <v>87.704077760000004</v>
      </c>
      <c r="P11" s="2">
        <f t="shared" si="2"/>
        <v>1250</v>
      </c>
      <c r="Q11">
        <v>4.1282424205895426E-4</v>
      </c>
      <c r="S11">
        <v>1250</v>
      </c>
      <c r="T11">
        <v>11.474616840266668</v>
      </c>
    </row>
    <row r="12" spans="1:20" x14ac:dyDescent="0.35">
      <c r="A12" s="2">
        <v>111.797</v>
      </c>
      <c r="B12" s="2">
        <f t="shared" si="0"/>
        <v>1350</v>
      </c>
      <c r="C12" s="2">
        <v>7.9600000000000004E-2</v>
      </c>
      <c r="D12" s="2">
        <v>1.2946899999999999</v>
      </c>
      <c r="F12">
        <v>11474.616840266668</v>
      </c>
      <c r="G12">
        <v>87.704077760000004</v>
      </c>
      <c r="H12">
        <v>11.474616840266668</v>
      </c>
      <c r="I12">
        <v>1900035.1869488438</v>
      </c>
      <c r="J12">
        <v>4.1282424205895426E-4</v>
      </c>
      <c r="K12">
        <v>0.63171374110451284</v>
      </c>
      <c r="L12">
        <v>0.11961965528007382</v>
      </c>
      <c r="M12" s="2">
        <f t="shared" si="1"/>
        <v>1300</v>
      </c>
      <c r="N12">
        <v>89.317682687999991</v>
      </c>
      <c r="P12" s="2">
        <f t="shared" si="2"/>
        <v>1300</v>
      </c>
      <c r="Q12">
        <v>3.9002203957594133E-4</v>
      </c>
      <c r="S12">
        <v>1300</v>
      </c>
      <c r="T12">
        <v>12.153159357747199</v>
      </c>
    </row>
    <row r="13" spans="1:20" x14ac:dyDescent="0.35">
      <c r="A13" s="2">
        <v>114.268</v>
      </c>
      <c r="B13" s="2">
        <f t="shared" si="0"/>
        <v>1400</v>
      </c>
      <c r="C13" s="2">
        <v>8.3500000000000005E-2</v>
      </c>
      <c r="D13" s="2">
        <v>1.2855000000000001</v>
      </c>
      <c r="F13">
        <v>12153.159357747199</v>
      </c>
      <c r="G13">
        <v>89.317682687999991</v>
      </c>
      <c r="H13">
        <v>12.153159357747199</v>
      </c>
      <c r="I13">
        <v>2092887.9772730465</v>
      </c>
      <c r="J13">
        <v>3.9002203957594133E-4</v>
      </c>
      <c r="K13">
        <v>0.70818604897774418</v>
      </c>
      <c r="L13">
        <v>0.12669327030040842</v>
      </c>
      <c r="M13" s="2">
        <f t="shared" si="1"/>
        <v>1350</v>
      </c>
      <c r="N13">
        <v>91.201309471999991</v>
      </c>
      <c r="P13" s="2">
        <f t="shared" si="2"/>
        <v>1350</v>
      </c>
      <c r="Q13">
        <v>3.7061336974363599E-4</v>
      </c>
      <c r="S13">
        <v>1350</v>
      </c>
      <c r="T13">
        <v>12.8867450283936</v>
      </c>
    </row>
    <row r="14" spans="1:20" x14ac:dyDescent="0.35">
      <c r="A14" s="2">
        <v>115.783</v>
      </c>
      <c r="B14" s="2">
        <f t="shared" si="0"/>
        <v>1450</v>
      </c>
      <c r="C14" s="2">
        <v>8.4699999999999998E-2</v>
      </c>
      <c r="D14" s="2">
        <v>1.2781800000000001</v>
      </c>
      <c r="F14">
        <v>12886.7450283936</v>
      </c>
      <c r="G14">
        <v>91.201309471999991</v>
      </c>
      <c r="H14">
        <v>12.8867450283936</v>
      </c>
      <c r="I14">
        <v>2304572.8573980196</v>
      </c>
      <c r="J14">
        <v>3.7061336974363599E-4</v>
      </c>
      <c r="K14">
        <v>0.79025904820897641</v>
      </c>
      <c r="L14">
        <v>0.13434069472099452</v>
      </c>
      <c r="M14" s="2">
        <f t="shared" si="1"/>
        <v>1400</v>
      </c>
      <c r="N14">
        <v>93.217091967999991</v>
      </c>
      <c r="P14" s="2">
        <f t="shared" si="2"/>
        <v>1400</v>
      </c>
      <c r="Q14">
        <v>3.6678008466706268E-4</v>
      </c>
      <c r="S14">
        <v>1400</v>
      </c>
      <c r="T14">
        <v>13.659411209710932</v>
      </c>
    </row>
    <row r="15" spans="1:20" x14ac:dyDescent="0.35">
      <c r="A15" s="2">
        <v>116.985</v>
      </c>
      <c r="B15" s="2">
        <f t="shared" si="0"/>
        <v>1500</v>
      </c>
      <c r="C15" s="2">
        <v>8.8650000000000007E-2</v>
      </c>
      <c r="D15" s="2">
        <v>1.2795000000000001</v>
      </c>
      <c r="F15">
        <v>13659.411209710932</v>
      </c>
      <c r="G15">
        <v>93.217091967999991</v>
      </c>
      <c r="H15">
        <v>13.659411209710932</v>
      </c>
      <c r="I15">
        <v>2533223.1801609527</v>
      </c>
      <c r="J15">
        <v>3.6678008466706268E-4</v>
      </c>
      <c r="K15">
        <v>0.84639591088721033</v>
      </c>
      <c r="L15">
        <v>0.14239552248059426</v>
      </c>
      <c r="M15" s="2">
        <f t="shared" si="1"/>
        <v>1450</v>
      </c>
      <c r="N15">
        <v>94.452992607999988</v>
      </c>
      <c r="P15" s="2">
        <f t="shared" si="2"/>
        <v>1450</v>
      </c>
      <c r="Q15">
        <v>3.545214710128882E-4</v>
      </c>
      <c r="S15">
        <v>1450</v>
      </c>
      <c r="T15">
        <v>14.334815844807464</v>
      </c>
    </row>
    <row r="16" spans="1:20" x14ac:dyDescent="0.35">
      <c r="A16" s="2">
        <v>117.788</v>
      </c>
      <c r="B16" s="2">
        <f t="shared" si="0"/>
        <v>1550</v>
      </c>
      <c r="C16" s="2">
        <v>9.3200000000000005E-2</v>
      </c>
      <c r="D16" s="2">
        <v>1.27766</v>
      </c>
      <c r="F16">
        <v>14334.815844807465</v>
      </c>
      <c r="G16">
        <v>94.452992607999988</v>
      </c>
      <c r="H16">
        <v>14.334815844807464</v>
      </c>
      <c r="I16">
        <v>2753426.9478406664</v>
      </c>
      <c r="J16">
        <v>3.545214710128882E-4</v>
      </c>
      <c r="K16">
        <v>0.91896061547235841</v>
      </c>
      <c r="L16">
        <v>0.14943642595907014</v>
      </c>
      <c r="M16" s="2">
        <f t="shared" si="1"/>
        <v>1500</v>
      </c>
      <c r="N16">
        <v>95.43355536</v>
      </c>
      <c r="P16" s="2">
        <f t="shared" si="2"/>
        <v>1500</v>
      </c>
      <c r="Q16">
        <v>3.5500072028040336E-4</v>
      </c>
      <c r="S16">
        <v>1500</v>
      </c>
      <c r="T16">
        <v>14.983068191520001</v>
      </c>
    </row>
    <row r="17" spans="1:20" x14ac:dyDescent="0.35">
      <c r="A17" s="2">
        <v>118.471</v>
      </c>
      <c r="B17" s="2">
        <f t="shared" si="0"/>
        <v>1600</v>
      </c>
      <c r="C17" s="2">
        <v>9.5899999999999999E-2</v>
      </c>
      <c r="D17" s="2">
        <v>1.2823500000000001</v>
      </c>
      <c r="F17">
        <v>14983.06819152</v>
      </c>
      <c r="G17">
        <v>95.43355536</v>
      </c>
      <c r="H17">
        <v>14.983068191520001</v>
      </c>
      <c r="I17">
        <v>2977182.4717431222</v>
      </c>
      <c r="J17">
        <v>3.5500072028040336E-4</v>
      </c>
      <c r="K17">
        <v>0.95922136949759174</v>
      </c>
      <c r="L17">
        <v>0.15619427446309481</v>
      </c>
      <c r="M17" s="2">
        <f t="shared" si="1"/>
        <v>1550</v>
      </c>
      <c r="N17">
        <v>96.088623487999996</v>
      </c>
      <c r="P17" s="2">
        <f t="shared" si="2"/>
        <v>1550</v>
      </c>
      <c r="Q17">
        <v>3.5871959389004534E-4</v>
      </c>
      <c r="S17">
        <v>1550</v>
      </c>
      <c r="T17">
        <v>15.588777683869866</v>
      </c>
    </row>
    <row r="18" spans="1:20" x14ac:dyDescent="0.35">
      <c r="A18" s="2">
        <v>118.77200000000001</v>
      </c>
      <c r="B18" s="2">
        <f t="shared" si="0"/>
        <v>1650</v>
      </c>
      <c r="C18" s="2">
        <v>9.8750000000000004E-2</v>
      </c>
      <c r="D18" s="2">
        <v>1.2902800000000001</v>
      </c>
      <c r="F18">
        <v>15588.777683869866</v>
      </c>
      <c r="G18">
        <v>96.088623487999996</v>
      </c>
      <c r="H18">
        <v>15.588777683869866</v>
      </c>
      <c r="I18">
        <v>3200790.1354057109</v>
      </c>
      <c r="J18">
        <v>3.5871959389004534E-4</v>
      </c>
      <c r="K18">
        <v>0.98765277375601168</v>
      </c>
      <c r="L18">
        <v>0.16250862566831339</v>
      </c>
      <c r="M18" s="2">
        <f t="shared" si="1"/>
        <v>1600</v>
      </c>
      <c r="N18">
        <v>96.645798495999998</v>
      </c>
      <c r="P18" s="2">
        <f t="shared" si="2"/>
        <v>1600</v>
      </c>
      <c r="Q18">
        <v>3.5551546955807996E-4</v>
      </c>
      <c r="S18">
        <v>1600</v>
      </c>
      <c r="T18">
        <v>16.184949721463468</v>
      </c>
    </row>
    <row r="19" spans="1:20" x14ac:dyDescent="0.35">
      <c r="A19" s="2">
        <v>118.65600000000001</v>
      </c>
      <c r="B19" s="2">
        <f t="shared" si="0"/>
        <v>1700</v>
      </c>
      <c r="C19" s="2">
        <v>0.10005</v>
      </c>
      <c r="D19" s="2">
        <v>1.29942</v>
      </c>
      <c r="F19">
        <v>16184.949721463467</v>
      </c>
      <c r="G19">
        <v>96.645798495999998</v>
      </c>
      <c r="H19">
        <v>16.184949721463468</v>
      </c>
      <c r="I19">
        <v>3430400.0934641818</v>
      </c>
      <c r="J19">
        <v>3.5551546955807996E-4</v>
      </c>
      <c r="K19">
        <v>1.0346659931679953</v>
      </c>
      <c r="L19">
        <v>0.16872355158848104</v>
      </c>
      <c r="M19" s="2">
        <f t="shared" si="1"/>
        <v>1650</v>
      </c>
      <c r="N19">
        <v>96.891347072000002</v>
      </c>
      <c r="P19" s="2">
        <f t="shared" si="2"/>
        <v>1650</v>
      </c>
      <c r="Q19">
        <v>3.5408784866789507E-4</v>
      </c>
      <c r="S19">
        <v>1650</v>
      </c>
      <c r="T19">
        <v>16.7331356393344</v>
      </c>
    </row>
    <row r="20" spans="1:20" x14ac:dyDescent="0.35">
      <c r="A20" s="2">
        <v>118.861</v>
      </c>
      <c r="B20" s="2">
        <f t="shared" si="0"/>
        <v>1750</v>
      </c>
      <c r="C20" s="2">
        <v>0.10305</v>
      </c>
      <c r="D20" s="2">
        <v>1.31053</v>
      </c>
      <c r="F20">
        <v>16733.135639334399</v>
      </c>
      <c r="G20">
        <v>96.891347072000002</v>
      </c>
      <c r="H20">
        <v>16.7331356393344</v>
      </c>
      <c r="I20">
        <v>3657418.97684308</v>
      </c>
      <c r="J20">
        <v>3.5408784866789507E-4</v>
      </c>
      <c r="K20">
        <v>1.0740231236070694</v>
      </c>
      <c r="L20">
        <v>0.17443823569845504</v>
      </c>
      <c r="M20" s="2">
        <f t="shared" si="1"/>
        <v>1700</v>
      </c>
      <c r="N20">
        <v>96.796717055999991</v>
      </c>
      <c r="P20" s="2">
        <f t="shared" si="2"/>
        <v>1700</v>
      </c>
      <c r="Q20">
        <v>3.4853821328484873E-4</v>
      </c>
      <c r="S20">
        <v>1700</v>
      </c>
      <c r="T20">
        <v>17.223362521497599</v>
      </c>
    </row>
    <row r="21" spans="1:20" x14ac:dyDescent="0.35">
      <c r="A21" s="2">
        <v>119.584</v>
      </c>
      <c r="B21" s="2">
        <f t="shared" si="0"/>
        <v>1800</v>
      </c>
      <c r="C21" s="2">
        <v>0.10929999999999999</v>
      </c>
      <c r="D21" s="2">
        <v>1.3149</v>
      </c>
      <c r="F21">
        <v>17223.362521497598</v>
      </c>
      <c r="G21">
        <v>96.796717055999991</v>
      </c>
      <c r="H21">
        <v>17.223362521497599</v>
      </c>
      <c r="I21">
        <v>3878647.4168333793</v>
      </c>
      <c r="J21">
        <v>3.4853821328484873E-4</v>
      </c>
      <c r="K21">
        <v>1.1230907900100258</v>
      </c>
      <c r="L21">
        <v>0.17954871315227339</v>
      </c>
      <c r="M21" s="2">
        <f t="shared" si="1"/>
        <v>1750</v>
      </c>
      <c r="N21">
        <v>96.963951135999991</v>
      </c>
      <c r="P21" s="2">
        <f t="shared" si="2"/>
        <v>1750</v>
      </c>
      <c r="Q21">
        <v>3.48130841944332E-4</v>
      </c>
      <c r="S21">
        <v>1750</v>
      </c>
      <c r="T21">
        <v>17.760563716410665</v>
      </c>
    </row>
    <row r="22" spans="1:20" x14ac:dyDescent="0.35">
      <c r="A22" s="2">
        <v>119.934</v>
      </c>
      <c r="B22" s="2">
        <f t="shared" si="0"/>
        <v>1850</v>
      </c>
      <c r="C22" s="2">
        <v>0.11415</v>
      </c>
      <c r="D22" s="2">
        <v>1.3184899999999999</v>
      </c>
      <c r="F22">
        <v>17760.563716410667</v>
      </c>
      <c r="G22">
        <v>96.963951135999991</v>
      </c>
      <c r="H22">
        <v>17.760563716410665</v>
      </c>
      <c r="I22">
        <v>4117259.4309144816</v>
      </c>
      <c r="J22">
        <v>3.48130841944332E-4</v>
      </c>
      <c r="K22">
        <v>1.1594754808811665</v>
      </c>
      <c r="L22">
        <v>0.18514888461299223</v>
      </c>
      <c r="M22" s="2">
        <f t="shared" si="1"/>
        <v>1800</v>
      </c>
      <c r="N22">
        <v>97.553757183999991</v>
      </c>
      <c r="P22" s="2">
        <f t="shared" si="2"/>
        <v>1800</v>
      </c>
      <c r="Q22">
        <v>3.5681780181769676E-4</v>
      </c>
      <c r="S22">
        <v>1800</v>
      </c>
      <c r="T22">
        <v>18.379127853465601</v>
      </c>
    </row>
    <row r="23" spans="1:20" x14ac:dyDescent="0.35">
      <c r="A23" s="2">
        <v>120.176</v>
      </c>
      <c r="B23" s="2">
        <f t="shared" si="0"/>
        <v>1900</v>
      </c>
      <c r="C23" s="2">
        <v>0.11745</v>
      </c>
      <c r="D23" s="2">
        <v>1.3189200000000001</v>
      </c>
      <c r="F23">
        <v>18379.127853465601</v>
      </c>
      <c r="G23">
        <v>97.553757183999991</v>
      </c>
      <c r="H23">
        <v>18.379127853465601</v>
      </c>
      <c r="I23">
        <v>4382388.1671097884</v>
      </c>
      <c r="J23">
        <v>3.5681780181769676E-4</v>
      </c>
      <c r="K23">
        <v>1.1706463329106542</v>
      </c>
      <c r="L23">
        <v>0.1915972418760839</v>
      </c>
      <c r="M23" s="2">
        <f t="shared" si="1"/>
        <v>1850</v>
      </c>
      <c r="N23">
        <v>97.839278783999987</v>
      </c>
      <c r="P23" s="2">
        <f t="shared" si="2"/>
        <v>1850</v>
      </c>
      <c r="Q23">
        <v>3.6152122655872801E-4</v>
      </c>
      <c r="S23">
        <v>1850</v>
      </c>
      <c r="T23">
        <v>18.9449456818752</v>
      </c>
    </row>
    <row r="24" spans="1:20" x14ac:dyDescent="0.35">
      <c r="A24" s="2">
        <v>120.94799999999999</v>
      </c>
      <c r="B24" s="2">
        <f t="shared" si="0"/>
        <v>1950</v>
      </c>
      <c r="C24" s="2">
        <v>0.12055</v>
      </c>
      <c r="D24" s="2">
        <v>1.31484</v>
      </c>
      <c r="F24">
        <v>18944.945681875201</v>
      </c>
      <c r="G24">
        <v>97.839278783999987</v>
      </c>
      <c r="H24">
        <v>18.9449456818752</v>
      </c>
      <c r="I24">
        <v>4642784.5555974254</v>
      </c>
      <c r="J24">
        <v>3.6152122655872801E-4</v>
      </c>
      <c r="K24">
        <v>1.1909866300627889</v>
      </c>
      <c r="L24">
        <v>0.19749573369745466</v>
      </c>
      <c r="M24" s="2">
        <f t="shared" si="1"/>
        <v>1900</v>
      </c>
      <c r="N24">
        <v>98.036696575999997</v>
      </c>
      <c r="P24" s="2">
        <f t="shared" si="2"/>
        <v>1900</v>
      </c>
      <c r="Q24">
        <v>3.6145447695224152E-4</v>
      </c>
      <c r="S24">
        <v>1900</v>
      </c>
      <c r="T24">
        <v>19.496231059080532</v>
      </c>
    </row>
    <row r="25" spans="1:20" x14ac:dyDescent="0.35">
      <c r="A25" s="2">
        <v>122.157</v>
      </c>
      <c r="B25" s="2">
        <f t="shared" si="0"/>
        <v>2000</v>
      </c>
      <c r="C25" s="2">
        <v>0.12554999999999999</v>
      </c>
      <c r="D25" s="2">
        <v>1.31653</v>
      </c>
      <c r="F25">
        <v>19496.231059080532</v>
      </c>
      <c r="G25">
        <v>98.036696575999997</v>
      </c>
      <c r="H25">
        <v>19.496231059080532</v>
      </c>
      <c r="I25">
        <v>4907018.5804043906</v>
      </c>
      <c r="J25">
        <v>3.6145447695224152E-4</v>
      </c>
      <c r="K25">
        <v>1.2258698914723751</v>
      </c>
      <c r="L25">
        <v>0.20324272879979524</v>
      </c>
      <c r="M25" s="2">
        <f t="shared" si="1"/>
        <v>1950</v>
      </c>
      <c r="N25">
        <v>98.666475647999988</v>
      </c>
      <c r="P25" s="2">
        <f t="shared" si="2"/>
        <v>1950</v>
      </c>
      <c r="Q25">
        <v>3.5917478861291724E-4</v>
      </c>
      <c r="S25">
        <v>1950</v>
      </c>
      <c r="T25">
        <v>20.137827679756796</v>
      </c>
    </row>
    <row r="26" spans="1:20" x14ac:dyDescent="0.35">
      <c r="A26" s="2">
        <v>122.845</v>
      </c>
      <c r="B26" s="2">
        <f t="shared" si="0"/>
        <v>2050</v>
      </c>
      <c r="C26" s="2">
        <v>0.12784999999999999</v>
      </c>
      <c r="D26" s="2">
        <v>1.32098</v>
      </c>
      <c r="F26">
        <v>20137.827679756796</v>
      </c>
      <c r="G26">
        <v>98.666475647999988</v>
      </c>
      <c r="H26">
        <v>20.137827679756796</v>
      </c>
      <c r="I26">
        <v>5201884.0778829269</v>
      </c>
      <c r="J26">
        <v>3.5917478861291724E-4</v>
      </c>
      <c r="K26">
        <v>1.2742484058531569</v>
      </c>
      <c r="L26">
        <v>0.20993119323067999</v>
      </c>
      <c r="M26" s="2">
        <f t="shared" si="1"/>
        <v>2000</v>
      </c>
      <c r="N26">
        <v>99.652748831999986</v>
      </c>
      <c r="P26" s="2">
        <f t="shared" si="2"/>
        <v>2000</v>
      </c>
      <c r="Q26">
        <v>3.611106488439723E-4</v>
      </c>
      <c r="S26">
        <v>2000</v>
      </c>
      <c r="T26">
        <v>20.860642088831995</v>
      </c>
    </row>
    <row r="27" spans="1:20" x14ac:dyDescent="0.35">
      <c r="A27" s="2">
        <v>123.79600000000001</v>
      </c>
      <c r="B27" s="2">
        <f t="shared" si="0"/>
        <v>2100</v>
      </c>
      <c r="C27" s="2">
        <v>0.13089999999999999</v>
      </c>
      <c r="D27" s="2">
        <v>1.32287</v>
      </c>
      <c r="F27">
        <v>20860.642088831995</v>
      </c>
      <c r="G27">
        <v>99.652748831999986</v>
      </c>
      <c r="H27">
        <v>20.860642088831995</v>
      </c>
      <c r="I27">
        <v>5526766.3634099262</v>
      </c>
      <c r="J27">
        <v>3.611106488439723E-4</v>
      </c>
      <c r="K27">
        <v>1.3129092247394765</v>
      </c>
      <c r="L27">
        <v>0.21746633027696732</v>
      </c>
      <c r="M27" s="2">
        <f t="shared" si="1"/>
        <v>2050</v>
      </c>
      <c r="N27">
        <v>100.21400272</v>
      </c>
      <c r="P27" s="2">
        <f t="shared" si="2"/>
        <v>2050</v>
      </c>
      <c r="Q27">
        <v>3.5674781298738572E-4</v>
      </c>
      <c r="S27">
        <v>2050</v>
      </c>
      <c r="T27">
        <v>21.502584516954666</v>
      </c>
    </row>
    <row r="28" spans="1:20" x14ac:dyDescent="0.35">
      <c r="A28" s="2">
        <v>124.794</v>
      </c>
      <c r="B28" s="2">
        <f t="shared" si="0"/>
        <v>2150</v>
      </c>
      <c r="C28" s="2">
        <v>0.13435</v>
      </c>
      <c r="D28" s="2">
        <v>1.3216399999999999</v>
      </c>
      <c r="F28">
        <v>21502.584516954666</v>
      </c>
      <c r="G28">
        <v>100.21400272</v>
      </c>
      <c r="H28">
        <v>21.502584516954666</v>
      </c>
      <c r="I28">
        <v>5839262.0100971935</v>
      </c>
      <c r="J28">
        <v>3.5674781298738572E-4</v>
      </c>
      <c r="K28">
        <v>1.3698615236509954</v>
      </c>
      <c r="L28">
        <v>0.22415839965328146</v>
      </c>
      <c r="M28" s="2">
        <f t="shared" si="1"/>
        <v>2100</v>
      </c>
      <c r="N28">
        <v>100.989805696</v>
      </c>
      <c r="P28" s="2">
        <f t="shared" si="2"/>
        <v>2100</v>
      </c>
      <c r="Q28">
        <v>3.5382268368745268E-4</v>
      </c>
      <c r="S28">
        <v>2100</v>
      </c>
      <c r="T28">
        <v>22.197559291980802</v>
      </c>
    </row>
    <row r="29" spans="1:20" x14ac:dyDescent="0.35">
      <c r="A29" s="2">
        <v>125.137</v>
      </c>
      <c r="B29" s="2">
        <f t="shared" si="0"/>
        <v>2200</v>
      </c>
      <c r="C29" s="2">
        <v>0.13769999999999999</v>
      </c>
      <c r="D29" s="2">
        <v>1.3165199999999999</v>
      </c>
      <c r="F29">
        <v>22197.5592919808</v>
      </c>
      <c r="G29">
        <v>100.989805696</v>
      </c>
      <c r="H29">
        <v>22.197559291980802</v>
      </c>
      <c r="I29">
        <v>6175014.1581651205</v>
      </c>
      <c r="J29">
        <v>3.5382268368745268E-4</v>
      </c>
      <c r="K29">
        <v>1.4258271364938631</v>
      </c>
      <c r="L29">
        <v>0.23140331633975805</v>
      </c>
      <c r="M29" s="2">
        <f t="shared" si="1"/>
        <v>2150</v>
      </c>
      <c r="N29">
        <v>101.80395014399998</v>
      </c>
      <c r="P29" s="2">
        <f t="shared" si="2"/>
        <v>2150</v>
      </c>
      <c r="Q29">
        <v>3.5186610880893766E-4</v>
      </c>
      <c r="S29">
        <v>2150</v>
      </c>
      <c r="T29">
        <v>22.909282247404796</v>
      </c>
    </row>
    <row r="30" spans="1:20" x14ac:dyDescent="0.35">
      <c r="A30" s="2">
        <v>126.02800000000001</v>
      </c>
      <c r="B30" s="2">
        <f t="shared" si="0"/>
        <v>2250</v>
      </c>
      <c r="C30" s="2">
        <v>0.14105000000000001</v>
      </c>
      <c r="D30" s="2">
        <v>1.3046500000000001</v>
      </c>
      <c r="F30">
        <v>22909.282247404797</v>
      </c>
      <c r="G30">
        <v>101.80395014399998</v>
      </c>
      <c r="H30">
        <v>22.909282247404796</v>
      </c>
      <c r="I30">
        <v>6524742.5628284439</v>
      </c>
      <c r="J30">
        <v>3.5186610880893766E-4</v>
      </c>
      <c r="K30">
        <v>1.479726215705407</v>
      </c>
      <c r="L30">
        <v>0.23882282809931196</v>
      </c>
      <c r="M30" s="2">
        <f t="shared" si="1"/>
        <v>2200</v>
      </c>
      <c r="N30">
        <v>102.08376131199999</v>
      </c>
      <c r="P30" s="2">
        <f t="shared" si="2"/>
        <v>2200</v>
      </c>
      <c r="Q30">
        <v>3.5147743880292552E-4</v>
      </c>
      <c r="S30">
        <v>2200</v>
      </c>
      <c r="T30">
        <v>23.506487438109868</v>
      </c>
    </row>
    <row r="31" spans="1:20" x14ac:dyDescent="0.35">
      <c r="A31" s="2">
        <v>126.66</v>
      </c>
      <c r="B31" s="2">
        <f t="shared" si="0"/>
        <v>2300</v>
      </c>
      <c r="C31" s="2">
        <v>0.14495</v>
      </c>
      <c r="D31" s="2">
        <v>1.2964599999999999</v>
      </c>
      <c r="F31">
        <v>23506.487438109867</v>
      </c>
      <c r="G31">
        <v>102.08376131199999</v>
      </c>
      <c r="H31">
        <v>23.506487438109868</v>
      </c>
      <c r="I31">
        <v>6850525.0171976555</v>
      </c>
      <c r="J31">
        <v>3.5147743880292552E-4</v>
      </c>
      <c r="K31">
        <v>1.5199790708776686</v>
      </c>
      <c r="L31">
        <v>0.24504852435026853</v>
      </c>
      <c r="M31" s="2">
        <f t="shared" si="1"/>
        <v>2250</v>
      </c>
      <c r="N31">
        <v>102.810617728</v>
      </c>
      <c r="P31" s="2">
        <f t="shared" si="2"/>
        <v>2250</v>
      </c>
      <c r="Q31">
        <v>3.4953885626442448E-4</v>
      </c>
      <c r="S31">
        <v>2250</v>
      </c>
      <c r="T31">
        <v>24.211900474943999</v>
      </c>
    </row>
    <row r="32" spans="1:20" x14ac:dyDescent="0.35">
      <c r="A32" s="2">
        <v>126.822</v>
      </c>
      <c r="B32" s="2">
        <f t="shared" si="0"/>
        <v>2350</v>
      </c>
      <c r="C32" s="2">
        <v>0.14985000000000001</v>
      </c>
      <c r="D32" s="2">
        <v>1.2822899999999999</v>
      </c>
      <c r="F32">
        <v>24211.900474943999</v>
      </c>
      <c r="G32">
        <v>102.810617728</v>
      </c>
      <c r="H32">
        <v>24.211900474943999</v>
      </c>
      <c r="I32">
        <v>7216470.4298405359</v>
      </c>
      <c r="J32">
        <v>3.4953885626442448E-4</v>
      </c>
      <c r="K32">
        <v>1.5742755218131153</v>
      </c>
      <c r="L32">
        <v>0.25240225698211194</v>
      </c>
      <c r="M32" s="2">
        <f t="shared" si="1"/>
        <v>2300</v>
      </c>
      <c r="N32">
        <v>103.32618815999999</v>
      </c>
      <c r="P32" s="2">
        <f t="shared" si="2"/>
        <v>2300</v>
      </c>
      <c r="Q32">
        <v>3.496413856619905E-4</v>
      </c>
      <c r="S32">
        <v>2300</v>
      </c>
      <c r="T32">
        <v>24.874057696383996</v>
      </c>
    </row>
    <row r="33" spans="1:20" x14ac:dyDescent="0.35">
      <c r="A33" s="2">
        <v>126.69</v>
      </c>
      <c r="B33" s="2">
        <f t="shared" si="0"/>
        <v>2400</v>
      </c>
      <c r="C33" s="2">
        <v>0.1537</v>
      </c>
      <c r="D33" s="2">
        <v>1.2730399999999999</v>
      </c>
      <c r="F33">
        <v>24874.057696383996</v>
      </c>
      <c r="G33">
        <v>103.32618815999999</v>
      </c>
      <c r="H33">
        <v>24.874057696383996</v>
      </c>
      <c r="I33">
        <v>7578581.2600760954</v>
      </c>
      <c r="J33">
        <v>3.496413856619905E-4</v>
      </c>
      <c r="K33">
        <v>1.6168552015926074</v>
      </c>
      <c r="L33">
        <v>0.25930505989679498</v>
      </c>
      <c r="M33" s="2">
        <f t="shared" si="1"/>
        <v>2350</v>
      </c>
      <c r="N33">
        <v>103.458343872</v>
      </c>
      <c r="P33" s="2">
        <f t="shared" si="2"/>
        <v>2350</v>
      </c>
      <c r="Q33">
        <v>3.5331837143516364E-4</v>
      </c>
      <c r="S33">
        <v>2350</v>
      </c>
      <c r="T33">
        <v>25.4473039810496</v>
      </c>
    </row>
    <row r="34" spans="1:20" x14ac:dyDescent="0.35">
      <c r="A34" s="2">
        <v>126.55200000000001</v>
      </c>
      <c r="B34" s="2">
        <f t="shared" si="0"/>
        <v>2450</v>
      </c>
      <c r="C34" s="2">
        <v>0.15565000000000001</v>
      </c>
      <c r="D34" s="2">
        <v>1.2698400000000001</v>
      </c>
      <c r="F34">
        <v>25447.303981049601</v>
      </c>
      <c r="G34">
        <v>103.458343872</v>
      </c>
      <c r="H34">
        <v>25.4473039810496</v>
      </c>
      <c r="I34">
        <v>7921785.4907132098</v>
      </c>
      <c r="J34">
        <v>3.5331837143516364E-4</v>
      </c>
      <c r="K34">
        <v>1.6369027611043943</v>
      </c>
      <c r="L34">
        <v>0.26528099128664773</v>
      </c>
      <c r="M34" s="2">
        <f t="shared" si="1"/>
        <v>2400</v>
      </c>
      <c r="N34">
        <v>103.35066144</v>
      </c>
      <c r="P34" s="2">
        <f t="shared" si="2"/>
        <v>2400</v>
      </c>
      <c r="Q34">
        <v>3.5521575699642126E-4</v>
      </c>
      <c r="S34">
        <v>2400</v>
      </c>
      <c r="T34">
        <v>25.961686153727999</v>
      </c>
    </row>
    <row r="35" spans="1:20" x14ac:dyDescent="0.35">
      <c r="A35" s="2">
        <v>126.438</v>
      </c>
      <c r="B35" s="2">
        <f t="shared" si="0"/>
        <v>2500</v>
      </c>
      <c r="C35" s="2">
        <v>0.15959999999999999</v>
      </c>
      <c r="D35" s="2">
        <v>1.2744599999999999</v>
      </c>
      <c r="F35">
        <v>25961.686153727998</v>
      </c>
      <c r="G35">
        <v>103.35066144</v>
      </c>
      <c r="H35">
        <v>25.961686153727999</v>
      </c>
      <c r="I35">
        <v>8253869.0704239737</v>
      </c>
      <c r="J35">
        <v>3.5521575699642126E-4</v>
      </c>
      <c r="K35">
        <v>1.6610702370435129</v>
      </c>
      <c r="L35">
        <v>0.27064328085452977</v>
      </c>
      <c r="M35" s="2">
        <f t="shared" si="1"/>
        <v>2450</v>
      </c>
      <c r="N35">
        <v>103.238084352</v>
      </c>
      <c r="P35" s="2">
        <f t="shared" si="2"/>
        <v>2450</v>
      </c>
      <c r="Q35">
        <v>3.5276538241274454E-4</v>
      </c>
      <c r="S35">
        <v>2450</v>
      </c>
      <c r="T35">
        <v>26.473686097331203</v>
      </c>
    </row>
    <row r="36" spans="1:20" x14ac:dyDescent="0.35">
      <c r="A36" s="2">
        <v>126.239</v>
      </c>
      <c r="B36" s="2">
        <f t="shared" si="0"/>
        <v>2550</v>
      </c>
      <c r="C36" s="2">
        <v>0.16259999999999999</v>
      </c>
      <c r="D36" s="2">
        <v>1.2787599999999999</v>
      </c>
      <c r="F36">
        <v>26473.686097331203</v>
      </c>
      <c r="G36">
        <v>103.238084352</v>
      </c>
      <c r="H36">
        <v>26.473686097331203</v>
      </c>
      <c r="I36">
        <v>8591993.4577543139</v>
      </c>
      <c r="J36">
        <v>3.5276538241274454E-4</v>
      </c>
      <c r="K36">
        <v>1.7055944659736477</v>
      </c>
      <c r="L36">
        <v>0.27598073635389869</v>
      </c>
      <c r="M36" s="2">
        <f t="shared" si="1"/>
        <v>2500</v>
      </c>
      <c r="N36">
        <v>103.145085888</v>
      </c>
      <c r="P36" s="2">
        <f t="shared" si="2"/>
        <v>2500</v>
      </c>
      <c r="Q36">
        <v>3.548029266628075E-4</v>
      </c>
      <c r="S36">
        <v>2500</v>
      </c>
      <c r="T36">
        <v>26.989630807359998</v>
      </c>
    </row>
    <row r="37" spans="1:20" x14ac:dyDescent="0.35">
      <c r="A37" s="2">
        <v>126.161</v>
      </c>
      <c r="B37" s="2">
        <f t="shared" si="0"/>
        <v>2600</v>
      </c>
      <c r="C37" s="2">
        <v>0.16805</v>
      </c>
      <c r="D37" s="2">
        <v>1.27634</v>
      </c>
      <c r="F37">
        <v>26989.630807359998</v>
      </c>
      <c r="G37">
        <v>103.145085888</v>
      </c>
      <c r="H37">
        <v>26.989630807359998</v>
      </c>
      <c r="I37">
        <v>8938206.6400311738</v>
      </c>
      <c r="J37">
        <v>3.548029266628075E-4</v>
      </c>
      <c r="K37">
        <v>1.7288490428666266</v>
      </c>
      <c r="L37">
        <v>0.28135931493446131</v>
      </c>
      <c r="M37" s="2">
        <f t="shared" si="1"/>
        <v>2550</v>
      </c>
      <c r="N37">
        <v>102.982746464</v>
      </c>
      <c r="P37" s="2">
        <f t="shared" si="2"/>
        <v>2550</v>
      </c>
      <c r="Q37">
        <v>3.5494310810287928E-4</v>
      </c>
      <c r="S37">
        <v>2550</v>
      </c>
      <c r="T37">
        <v>27.4860950312416</v>
      </c>
    </row>
    <row r="38" spans="1:20" x14ac:dyDescent="0.35">
      <c r="A38" s="2">
        <v>125.84699999999999</v>
      </c>
      <c r="B38" s="2">
        <f t="shared" si="0"/>
        <v>2650</v>
      </c>
      <c r="C38" s="2">
        <v>0.17144999999999999</v>
      </c>
      <c r="D38" s="2">
        <v>1.28027</v>
      </c>
      <c r="F38">
        <v>27486.095031241599</v>
      </c>
      <c r="G38">
        <v>102.982746464</v>
      </c>
      <c r="H38">
        <v>27.4860950312416</v>
      </c>
      <c r="I38">
        <v>9284674.0604829509</v>
      </c>
      <c r="J38">
        <v>3.5494310810287928E-4</v>
      </c>
      <c r="K38">
        <v>1.7599552258434066</v>
      </c>
      <c r="L38">
        <v>0.28653481492250504</v>
      </c>
      <c r="M38" s="2">
        <f t="shared" si="1"/>
        <v>2600</v>
      </c>
      <c r="N38">
        <v>102.919115936</v>
      </c>
      <c r="P38" s="2">
        <f t="shared" si="2"/>
        <v>2600</v>
      </c>
      <c r="Q38">
        <v>3.60007856761121E-4</v>
      </c>
      <c r="S38">
        <v>2600</v>
      </c>
      <c r="T38">
        <v>28.007722083383467</v>
      </c>
    </row>
    <row r="39" spans="1:20" x14ac:dyDescent="0.35">
      <c r="A39" s="2">
        <v>124.911</v>
      </c>
      <c r="B39" s="2">
        <f t="shared" si="0"/>
        <v>2700</v>
      </c>
      <c r="C39" s="2">
        <v>0.17465</v>
      </c>
      <c r="D39" s="2">
        <v>1.2837099999999999</v>
      </c>
      <c r="F39">
        <v>28007.722083383465</v>
      </c>
      <c r="G39">
        <v>102.919115936</v>
      </c>
      <c r="H39">
        <v>28.007722083383467</v>
      </c>
      <c r="I39">
        <v>9646384.6303063296</v>
      </c>
      <c r="J39">
        <v>3.60007856761121E-4</v>
      </c>
      <c r="K39">
        <v>1.76812568477105</v>
      </c>
      <c r="L39">
        <v>0.29197263032240661</v>
      </c>
      <c r="M39" s="2">
        <f t="shared" si="1"/>
        <v>2650</v>
      </c>
      <c r="N39">
        <v>102.66296227199999</v>
      </c>
      <c r="P39" s="2">
        <f t="shared" si="2"/>
        <v>2650</v>
      </c>
      <c r="Q39">
        <v>3.6126066843357056E-4</v>
      </c>
      <c r="S39">
        <v>2650</v>
      </c>
      <c r="T39">
        <v>28.475283635510397</v>
      </c>
    </row>
    <row r="40" spans="1:20" x14ac:dyDescent="0.35">
      <c r="A40" s="2">
        <v>123.92700000000001</v>
      </c>
      <c r="B40" s="2">
        <f t="shared" si="0"/>
        <v>2750</v>
      </c>
      <c r="C40" s="2">
        <v>0.1784</v>
      </c>
      <c r="D40" s="2">
        <v>1.2811999999999999</v>
      </c>
      <c r="F40">
        <v>28475.283635510397</v>
      </c>
      <c r="G40">
        <v>102.66296227199999</v>
      </c>
      <c r="H40">
        <v>28.475283635510397</v>
      </c>
      <c r="I40">
        <v>9996025.8570925202</v>
      </c>
      <c r="J40">
        <v>3.6126066843357056E-4</v>
      </c>
      <c r="K40">
        <v>1.7914087907128287</v>
      </c>
      <c r="L40">
        <v>0.29684682808135676</v>
      </c>
      <c r="M40" s="2">
        <f t="shared" si="1"/>
        <v>2700</v>
      </c>
      <c r="N40">
        <v>101.89939593599999</v>
      </c>
      <c r="P40" s="2">
        <f t="shared" si="2"/>
        <v>2700</v>
      </c>
      <c r="Q40">
        <v>3.638949874522264E-4</v>
      </c>
      <c r="S40">
        <v>2700</v>
      </c>
      <c r="T40">
        <v>28.796769291513595</v>
      </c>
    </row>
    <row r="41" spans="1:20" x14ac:dyDescent="0.35">
      <c r="A41" s="2">
        <v>123.68899999999999</v>
      </c>
      <c r="B41" s="2">
        <f t="shared" si="0"/>
        <v>2800</v>
      </c>
      <c r="C41" s="2">
        <v>0.18004999999999999</v>
      </c>
      <c r="D41" s="2">
        <v>1.2744800000000001</v>
      </c>
      <c r="F41">
        <v>28796.769291513596</v>
      </c>
      <c r="G41">
        <v>101.89939593599999</v>
      </c>
      <c r="H41">
        <v>28.796769291513595</v>
      </c>
      <c r="I41">
        <v>10299614.486630017</v>
      </c>
      <c r="J41">
        <v>3.638949874522264E-4</v>
      </c>
      <c r="K41">
        <v>1.798518946179503</v>
      </c>
      <c r="L41">
        <v>0.3001982256821587</v>
      </c>
      <c r="M41" s="2">
        <f t="shared" si="1"/>
        <v>2750</v>
      </c>
      <c r="N41">
        <v>101.096672352</v>
      </c>
      <c r="P41" s="2">
        <f t="shared" si="2"/>
        <v>2750</v>
      </c>
      <c r="Q41">
        <v>3.6784779106365987E-4</v>
      </c>
      <c r="S41">
        <v>2750</v>
      </c>
      <c r="T41">
        <v>29.098992191984003</v>
      </c>
    </row>
    <row r="42" spans="1:20" x14ac:dyDescent="0.35">
      <c r="A42" s="2">
        <v>123.389</v>
      </c>
      <c r="B42" s="2">
        <f t="shared" si="0"/>
        <v>2850</v>
      </c>
      <c r="C42" s="2">
        <v>0.18310000000000001</v>
      </c>
      <c r="D42" s="2">
        <v>1.2603599999999999</v>
      </c>
      <c r="F42">
        <v>29098.992191984002</v>
      </c>
      <c r="G42">
        <v>101.096672352</v>
      </c>
      <c r="H42">
        <v>29.098992191984003</v>
      </c>
      <c r="I42">
        <v>10600444.58531267</v>
      </c>
      <c r="J42">
        <v>3.6784779106365987E-4</v>
      </c>
      <c r="K42">
        <v>1.7978651706013595</v>
      </c>
      <c r="L42">
        <v>0.30334881447089718</v>
      </c>
      <c r="M42" s="2">
        <f t="shared" si="1"/>
        <v>2800</v>
      </c>
      <c r="N42">
        <v>100.90251766399999</v>
      </c>
      <c r="P42" s="2">
        <f t="shared" si="2"/>
        <v>2800</v>
      </c>
      <c r="Q42">
        <v>3.6532210276412307E-4</v>
      </c>
      <c r="S42">
        <v>2800</v>
      </c>
      <c r="T42">
        <v>29.571164510062932</v>
      </c>
    </row>
    <row r="43" spans="1:20" x14ac:dyDescent="0.35">
      <c r="A43" s="2">
        <v>122.51900000000001</v>
      </c>
      <c r="B43" s="2">
        <f t="shared" si="0"/>
        <v>2900</v>
      </c>
      <c r="C43" s="2">
        <v>0.18790000000000001</v>
      </c>
      <c r="D43" s="2">
        <v>1.2531000000000001</v>
      </c>
      <c r="F43">
        <v>29571.164510062932</v>
      </c>
      <c r="G43">
        <v>100.90251766399999</v>
      </c>
      <c r="H43">
        <v>29.571164510062932</v>
      </c>
      <c r="I43">
        <v>10968314.556338716</v>
      </c>
      <c r="J43">
        <v>3.6532210276412307E-4</v>
      </c>
      <c r="K43">
        <v>1.8396694741385087</v>
      </c>
      <c r="L43">
        <v>0.30827107816890514</v>
      </c>
      <c r="M43" s="2">
        <f t="shared" si="1"/>
        <v>2850</v>
      </c>
      <c r="N43">
        <v>100.65778486399999</v>
      </c>
      <c r="P43" s="2">
        <f t="shared" si="2"/>
        <v>2850</v>
      </c>
      <c r="Q43">
        <v>3.6588025450232765E-4</v>
      </c>
      <c r="S43">
        <v>2850</v>
      </c>
      <c r="T43">
        <v>30.026217224931194</v>
      </c>
    </row>
    <row r="44" spans="1:20" x14ac:dyDescent="0.35">
      <c r="A44" s="2">
        <v>121.837</v>
      </c>
      <c r="B44" s="2">
        <f t="shared" si="0"/>
        <v>2950</v>
      </c>
      <c r="C44" s="2">
        <v>0.19255</v>
      </c>
      <c r="D44" s="2">
        <v>1.23943</v>
      </c>
      <c r="F44">
        <v>30026.217224931195</v>
      </c>
      <c r="G44">
        <v>100.65778486399999</v>
      </c>
      <c r="H44">
        <v>30.026217224931194</v>
      </c>
      <c r="I44">
        <v>11335976.069593048</v>
      </c>
      <c r="J44">
        <v>3.6588025450232765E-4</v>
      </c>
      <c r="K44">
        <v>1.8651294226510493</v>
      </c>
      <c r="L44">
        <v>0.31301487481541151</v>
      </c>
      <c r="M44" s="2">
        <f t="shared" si="1"/>
        <v>2900</v>
      </c>
      <c r="N44">
        <v>99.948059743999991</v>
      </c>
      <c r="P44" s="2">
        <f t="shared" si="2"/>
        <v>2900</v>
      </c>
      <c r="Q44">
        <v>3.716184533559417E-4</v>
      </c>
      <c r="S44">
        <v>2900</v>
      </c>
      <c r="T44">
        <v>30.337567734295462</v>
      </c>
    </row>
    <row r="45" spans="1:20" x14ac:dyDescent="0.35">
      <c r="A45" s="2">
        <v>121.709</v>
      </c>
      <c r="B45" s="2">
        <f t="shared" si="0"/>
        <v>3000</v>
      </c>
      <c r="C45" s="2">
        <v>0.19900000000000001</v>
      </c>
      <c r="D45" s="2">
        <v>1.2273499999999999</v>
      </c>
      <c r="F45">
        <v>30337.567734295462</v>
      </c>
      <c r="G45">
        <v>99.948059743999991</v>
      </c>
      <c r="H45">
        <v>30.337567734295462</v>
      </c>
      <c r="I45">
        <v>11654461.059827112</v>
      </c>
      <c r="J45">
        <v>3.716184533559417E-4</v>
      </c>
      <c r="K45">
        <v>1.855371200092258</v>
      </c>
      <c r="L45">
        <v>0.31626061636128466</v>
      </c>
      <c r="M45" s="2">
        <f t="shared" si="1"/>
        <v>2950</v>
      </c>
      <c r="N45">
        <v>99.391700512</v>
      </c>
      <c r="P45" s="2">
        <f t="shared" si="2"/>
        <v>2950</v>
      </c>
      <c r="Q45">
        <v>3.7645601694470373E-4</v>
      </c>
      <c r="S45">
        <v>2950</v>
      </c>
      <c r="T45">
        <v>30.688844061421868</v>
      </c>
    </row>
    <row r="46" spans="1:20" x14ac:dyDescent="0.35">
      <c r="A46" s="2">
        <v>121.123</v>
      </c>
      <c r="B46" s="2">
        <f t="shared" si="0"/>
        <v>3050</v>
      </c>
      <c r="C46" s="2">
        <v>0.20605000000000001</v>
      </c>
      <c r="D46" s="2">
        <v>1.2193000000000001</v>
      </c>
      <c r="F46">
        <v>30688.844061421867</v>
      </c>
      <c r="G46">
        <v>99.391700512</v>
      </c>
      <c r="H46">
        <v>30.688844061421868</v>
      </c>
      <c r="I46">
        <v>11992672.794696359</v>
      </c>
      <c r="J46">
        <v>3.7645601694470373E-4</v>
      </c>
      <c r="K46">
        <v>1.852736301917385</v>
      </c>
      <c r="L46">
        <v>0.31992257333499874</v>
      </c>
      <c r="M46" s="2">
        <f t="shared" si="1"/>
        <v>3000</v>
      </c>
      <c r="N46">
        <v>99.287281183999994</v>
      </c>
      <c r="P46" s="2">
        <f t="shared" si="2"/>
        <v>3000</v>
      </c>
      <c r="Q46">
        <v>3.8298437880011286E-4</v>
      </c>
      <c r="S46">
        <v>3000</v>
      </c>
      <c r="T46">
        <v>31.176206291775998</v>
      </c>
    </row>
    <row r="47" spans="1:20" x14ac:dyDescent="0.35">
      <c r="A47" s="2">
        <v>121.124</v>
      </c>
      <c r="B47" s="2">
        <f t="shared" si="0"/>
        <v>3100</v>
      </c>
      <c r="C47" s="2">
        <v>0.21004999999999999</v>
      </c>
      <c r="D47" s="2">
        <v>1.20692</v>
      </c>
      <c r="F47">
        <v>31176.206291775998</v>
      </c>
      <c r="G47">
        <v>99.287281183999994</v>
      </c>
      <c r="H47">
        <v>31.176206291775998</v>
      </c>
      <c r="I47">
        <v>12389619.231641104</v>
      </c>
      <c r="J47">
        <v>3.8298437880011286E-4</v>
      </c>
      <c r="K47">
        <v>1.8500758313297039</v>
      </c>
      <c r="L47">
        <v>0.32500318759890251</v>
      </c>
      <c r="M47" s="2">
        <f t="shared" si="1"/>
        <v>3050</v>
      </c>
      <c r="N47">
        <v>98.809236447999993</v>
      </c>
      <c r="P47" s="2">
        <f t="shared" si="2"/>
        <v>3050</v>
      </c>
      <c r="Q47">
        <v>3.9193865077969992E-4</v>
      </c>
      <c r="S47">
        <v>3050</v>
      </c>
      <c r="T47">
        <v>31.543201915416532</v>
      </c>
    </row>
    <row r="48" spans="1:20" x14ac:dyDescent="0.35">
      <c r="A48" s="2">
        <v>120.851</v>
      </c>
      <c r="B48" s="2">
        <f t="shared" si="0"/>
        <v>3150</v>
      </c>
      <c r="C48" s="2">
        <v>0.21604999999999999</v>
      </c>
      <c r="D48" s="2">
        <v>1.1927399999999999</v>
      </c>
      <c r="F48">
        <v>31543.201915416532</v>
      </c>
      <c r="G48">
        <v>98.809236447999993</v>
      </c>
      <c r="H48">
        <v>31.543201915416532</v>
      </c>
      <c r="I48">
        <v>12744390.012635142</v>
      </c>
      <c r="J48">
        <v>3.9193865077969992E-4</v>
      </c>
      <c r="K48">
        <v>1.8290897088025431</v>
      </c>
      <c r="L48">
        <v>0.32882901382040408</v>
      </c>
      <c r="M48" s="2">
        <f t="shared" si="1"/>
        <v>3100</v>
      </c>
      <c r="N48">
        <v>98.810052223999989</v>
      </c>
      <c r="P48" s="2">
        <f t="shared" si="2"/>
        <v>3100</v>
      </c>
      <c r="Q48">
        <v>3.9309970711086606E-4</v>
      </c>
      <c r="S48">
        <v>3100</v>
      </c>
      <c r="T48">
        <v>32.060568278280527</v>
      </c>
    </row>
    <row r="49" spans="1:20" x14ac:dyDescent="0.35">
      <c r="A49" s="2">
        <v>120.596</v>
      </c>
      <c r="B49" s="2">
        <f t="shared" si="0"/>
        <v>3200</v>
      </c>
      <c r="C49" s="2">
        <v>0.21795</v>
      </c>
      <c r="D49" s="2">
        <v>1.1848099999999999</v>
      </c>
      <c r="F49">
        <v>32060.568278280531</v>
      </c>
      <c r="G49">
        <v>98.810052223999989</v>
      </c>
      <c r="H49">
        <v>32.060568278280527</v>
      </c>
      <c r="I49">
        <v>13165772.552751768</v>
      </c>
      <c r="J49">
        <v>3.9309970711086606E-4</v>
      </c>
      <c r="K49">
        <v>1.8535991400429332</v>
      </c>
      <c r="L49">
        <v>0.33422241273217629</v>
      </c>
      <c r="M49" s="2">
        <f t="shared" si="1"/>
        <v>3150</v>
      </c>
      <c r="N49">
        <v>98.587345375999988</v>
      </c>
      <c r="P49" s="2">
        <f t="shared" si="2"/>
        <v>3150</v>
      </c>
      <c r="Q49">
        <v>3.9880941381999799E-4</v>
      </c>
      <c r="S49">
        <v>3150</v>
      </c>
      <c r="T49">
        <v>32.504247770467195</v>
      </c>
    </row>
    <row r="50" spans="1:20" x14ac:dyDescent="0.35">
      <c r="A50" s="2">
        <v>120.84</v>
      </c>
      <c r="B50" s="2">
        <f t="shared" si="0"/>
        <v>3250</v>
      </c>
      <c r="C50" s="2">
        <v>0.22305</v>
      </c>
      <c r="D50" s="2">
        <v>1.17378</v>
      </c>
      <c r="F50">
        <v>32504.247770467195</v>
      </c>
      <c r="G50">
        <v>98.587345375999988</v>
      </c>
      <c r="H50">
        <v>32.504247770467195</v>
      </c>
      <c r="I50">
        <v>13563260.776308838</v>
      </c>
      <c r="J50">
        <v>3.9880941381999799E-4</v>
      </c>
      <c r="K50">
        <v>1.8523457026711019</v>
      </c>
      <c r="L50">
        <v>0.33884764672900691</v>
      </c>
      <c r="M50" s="2">
        <f t="shared" si="1"/>
        <v>3200</v>
      </c>
      <c r="N50">
        <v>98.379322496</v>
      </c>
      <c r="P50" s="2">
        <f t="shared" si="2"/>
        <v>3200</v>
      </c>
      <c r="Q50">
        <v>3.9686785570126974E-4</v>
      </c>
      <c r="S50">
        <v>3200</v>
      </c>
      <c r="T50">
        <v>32.950514414660269</v>
      </c>
    </row>
    <row r="51" spans="1:20" x14ac:dyDescent="0.35">
      <c r="A51" s="2">
        <v>121.633</v>
      </c>
      <c r="B51" s="2">
        <f t="shared" si="0"/>
        <v>3300</v>
      </c>
      <c r="C51" s="2">
        <v>0.22550000000000001</v>
      </c>
      <c r="D51" s="2">
        <v>1.1611800000000001</v>
      </c>
      <c r="F51">
        <v>32950.514414660269</v>
      </c>
      <c r="G51">
        <v>98.379322496</v>
      </c>
      <c r="H51">
        <v>32.950514414660269</v>
      </c>
      <c r="I51">
        <v>13967723.060374485</v>
      </c>
      <c r="J51">
        <v>3.9686785570126974E-4</v>
      </c>
      <c r="K51">
        <v>1.8869639272816503</v>
      </c>
      <c r="L51">
        <v>0.34349985105830899</v>
      </c>
      <c r="M51" s="2">
        <f t="shared" si="1"/>
        <v>3250</v>
      </c>
      <c r="N51">
        <v>98.578371840000003</v>
      </c>
      <c r="P51" s="2">
        <f t="shared" si="2"/>
        <v>3250</v>
      </c>
      <c r="Q51">
        <v>3.9909848826403664E-4</v>
      </c>
      <c r="S51">
        <v>3250</v>
      </c>
      <c r="T51">
        <v>33.53307615424</v>
      </c>
    </row>
    <row r="52" spans="1:20" x14ac:dyDescent="0.35">
      <c r="A52" s="2">
        <v>122.181</v>
      </c>
      <c r="B52" s="2">
        <f t="shared" si="0"/>
        <v>3350</v>
      </c>
      <c r="C52" s="2">
        <v>0.22850000000000001</v>
      </c>
      <c r="D52" s="2">
        <v>1.1510400000000001</v>
      </c>
      <c r="F52">
        <v>33533.07615424</v>
      </c>
      <c r="G52">
        <v>98.578371840000003</v>
      </c>
      <c r="H52">
        <v>33.53307615424</v>
      </c>
      <c r="I52">
        <v>14436775.215872683</v>
      </c>
      <c r="J52">
        <v>3.9909848826403664E-4</v>
      </c>
      <c r="K52">
        <v>1.90959221734164</v>
      </c>
      <c r="L52">
        <v>0.349572893447258</v>
      </c>
      <c r="M52" s="2">
        <f t="shared" si="1"/>
        <v>3300</v>
      </c>
      <c r="N52">
        <v>99.225282207999996</v>
      </c>
      <c r="P52" s="2">
        <f t="shared" si="2"/>
        <v>3300</v>
      </c>
      <c r="Q52">
        <v>3.9477816188196007E-4</v>
      </c>
      <c r="S52">
        <v>3300</v>
      </c>
      <c r="T52">
        <v>34.272412474643197</v>
      </c>
    </row>
    <row r="53" spans="1:20" x14ac:dyDescent="0.35">
      <c r="A53" s="2">
        <v>122.93300000000001</v>
      </c>
      <c r="B53" s="2">
        <f t="shared" si="0"/>
        <v>3400</v>
      </c>
      <c r="C53" s="2">
        <v>0.23419999999999999</v>
      </c>
      <c r="D53" s="2">
        <v>1.14117</v>
      </c>
      <c r="F53">
        <v>34272.412474643199</v>
      </c>
      <c r="G53">
        <v>99.225282207999996</v>
      </c>
      <c r="H53">
        <v>34.272412474643197</v>
      </c>
      <c r="I53">
        <v>14982078.012001291</v>
      </c>
      <c r="J53">
        <v>3.9477816188196007E-4</v>
      </c>
      <c r="K53">
        <v>1.9730535793053796</v>
      </c>
      <c r="L53">
        <v>0.35728026677516894</v>
      </c>
      <c r="M53" s="2">
        <f t="shared" si="1"/>
        <v>3350</v>
      </c>
      <c r="N53">
        <v>99.672327455999991</v>
      </c>
      <c r="P53" s="2">
        <f t="shared" si="2"/>
        <v>3350</v>
      </c>
      <c r="Q53">
        <v>3.9229218346851981E-4</v>
      </c>
      <c r="S53">
        <v>3350</v>
      </c>
      <c r="T53">
        <v>34.948440416988795</v>
      </c>
    </row>
    <row r="54" spans="1:20" x14ac:dyDescent="0.35">
      <c r="A54" s="2">
        <v>123.47499999999999</v>
      </c>
      <c r="B54" s="2">
        <f t="shared" si="0"/>
        <v>3450</v>
      </c>
      <c r="C54" s="2">
        <v>0.23605000000000001</v>
      </c>
      <c r="D54" s="2">
        <v>1.12669</v>
      </c>
      <c r="F54">
        <v>34948.440416988793</v>
      </c>
      <c r="G54">
        <v>99.672327455999991</v>
      </c>
      <c r="H54">
        <v>34.948440416988795</v>
      </c>
      <c r="I54">
        <v>15509080.325234745</v>
      </c>
      <c r="J54">
        <v>3.9229218346851981E-4</v>
      </c>
      <c r="K54">
        <v>2.0247223121474303</v>
      </c>
      <c r="L54">
        <v>0.36432766805651734</v>
      </c>
      <c r="M54" s="2">
        <f t="shared" si="1"/>
        <v>3400</v>
      </c>
      <c r="N54">
        <v>100.285791008</v>
      </c>
      <c r="P54" s="2">
        <f t="shared" si="2"/>
        <v>3400</v>
      </c>
      <c r="Q54">
        <v>3.9374171297212076E-4</v>
      </c>
      <c r="S54">
        <v>3400</v>
      </c>
      <c r="T54">
        <v>35.688370160046937</v>
      </c>
    </row>
    <row r="55" spans="1:20" x14ac:dyDescent="0.35">
      <c r="A55" s="2">
        <v>123.428</v>
      </c>
      <c r="B55" s="2">
        <f t="shared" si="0"/>
        <v>3500</v>
      </c>
      <c r="C55" s="2">
        <v>0.24195</v>
      </c>
      <c r="D55" s="2">
        <v>1.11975</v>
      </c>
      <c r="F55">
        <v>35688.370160046936</v>
      </c>
      <c r="G55">
        <v>100.285791008</v>
      </c>
      <c r="H55">
        <v>35.688370160046937</v>
      </c>
      <c r="I55">
        <v>16073818.867771637</v>
      </c>
      <c r="J55">
        <v>3.9374171297212076E-4</v>
      </c>
      <c r="K55">
        <v>2.0599781407378575</v>
      </c>
      <c r="L55">
        <v>0.37204122764880709</v>
      </c>
      <c r="M55" s="2">
        <f t="shared" si="1"/>
        <v>3450</v>
      </c>
      <c r="N55">
        <v>100.72794159999999</v>
      </c>
      <c r="P55" s="2">
        <f t="shared" si="2"/>
        <v>3450</v>
      </c>
      <c r="Q55">
        <v>3.8938373590187767E-4</v>
      </c>
      <c r="S55">
        <v>3450</v>
      </c>
      <c r="T55">
        <v>36.372859711759993</v>
      </c>
    </row>
    <row r="56" spans="1:20" x14ac:dyDescent="0.35">
      <c r="A56" s="2">
        <v>124.205</v>
      </c>
      <c r="B56" s="2">
        <f t="shared" si="0"/>
        <v>3550</v>
      </c>
      <c r="C56" s="2">
        <v>0.24545</v>
      </c>
      <c r="D56" s="2">
        <v>1.10622</v>
      </c>
      <c r="F56">
        <v>36372.859711759993</v>
      </c>
      <c r="G56">
        <v>100.72794159999999</v>
      </c>
      <c r="H56">
        <v>36.372859711759993</v>
      </c>
      <c r="I56">
        <v>16623022.046800613</v>
      </c>
      <c r="J56">
        <v>3.8938373590187767E-4</v>
      </c>
      <c r="K56">
        <v>2.1229851848468373</v>
      </c>
      <c r="L56">
        <v>0.37917683882942632</v>
      </c>
      <c r="M56" s="2">
        <f t="shared" si="1"/>
        <v>3500</v>
      </c>
      <c r="N56">
        <v>100.689600128</v>
      </c>
      <c r="P56" s="2">
        <f t="shared" si="2"/>
        <v>3500</v>
      </c>
      <c r="Q56">
        <v>3.9356441423651786E-4</v>
      </c>
      <c r="S56">
        <v>3500</v>
      </c>
      <c r="T56">
        <v>36.885956846890664</v>
      </c>
    </row>
    <row r="57" spans="1:20" x14ac:dyDescent="0.35">
      <c r="A57" s="2">
        <v>124.066</v>
      </c>
      <c r="B57" s="2">
        <f t="shared" si="0"/>
        <v>3600</v>
      </c>
      <c r="C57" s="2">
        <v>0.25505</v>
      </c>
      <c r="D57" s="2">
        <v>1.09697</v>
      </c>
      <c r="F57">
        <v>36885.956846890665</v>
      </c>
      <c r="G57">
        <v>100.689600128</v>
      </c>
      <c r="H57">
        <v>36.885956846890664</v>
      </c>
      <c r="I57">
        <v>17101828.086215418</v>
      </c>
      <c r="J57">
        <v>3.9356441423651786E-4</v>
      </c>
      <c r="K57">
        <v>2.1300635188066033</v>
      </c>
      <c r="L57">
        <v>0.38452573224207104</v>
      </c>
      <c r="M57" s="2">
        <f t="shared" si="1"/>
        <v>3550</v>
      </c>
      <c r="N57">
        <v>101.32345807999999</v>
      </c>
      <c r="P57" s="2">
        <f t="shared" si="2"/>
        <v>3550</v>
      </c>
      <c r="Q57">
        <v>3.9117179862178529E-4</v>
      </c>
      <c r="S57">
        <v>3550</v>
      </c>
      <c r="T57">
        <v>37.648419573925331</v>
      </c>
    </row>
    <row r="58" spans="1:20" x14ac:dyDescent="0.35">
      <c r="A58" s="2">
        <v>123.967</v>
      </c>
      <c r="B58" s="2">
        <f t="shared" si="0"/>
        <v>3650</v>
      </c>
      <c r="C58" s="2">
        <v>0.25755</v>
      </c>
      <c r="D58" s="2">
        <v>1.0940099999999999</v>
      </c>
      <c r="F58">
        <v>37648.419573925334</v>
      </c>
      <c r="G58">
        <v>101.32345807999999</v>
      </c>
      <c r="H58">
        <v>37.648419573925331</v>
      </c>
      <c r="I58">
        <v>17704698.735538647</v>
      </c>
      <c r="J58">
        <v>3.9117179862178529E-4</v>
      </c>
      <c r="K58">
        <v>2.187391581964981</v>
      </c>
      <c r="L58">
        <v>0.39247419185875593</v>
      </c>
      <c r="M58" s="2">
        <f t="shared" si="1"/>
        <v>3600</v>
      </c>
      <c r="N58">
        <v>101.21006521599999</v>
      </c>
      <c r="P58" s="2">
        <f t="shared" si="2"/>
        <v>3600</v>
      </c>
      <c r="Q58">
        <v>4.012748854391645E-4</v>
      </c>
      <c r="S58">
        <v>3600</v>
      </c>
      <c r="T58">
        <v>38.135952573388799</v>
      </c>
    </row>
    <row r="59" spans="1:20" x14ac:dyDescent="0.35">
      <c r="A59" s="2">
        <v>123.815</v>
      </c>
      <c r="B59" s="2">
        <f t="shared" si="0"/>
        <v>3700</v>
      </c>
      <c r="C59" s="2">
        <v>0.26445000000000002</v>
      </c>
      <c r="D59" s="2">
        <v>1.09659</v>
      </c>
      <c r="F59">
        <v>38135.9525733888</v>
      </c>
      <c r="G59">
        <v>101.21006521599999</v>
      </c>
      <c r="H59">
        <v>38.135952573388799</v>
      </c>
      <c r="I59">
        <v>18186559.082841951</v>
      </c>
      <c r="J59">
        <v>4.012748854391645E-4</v>
      </c>
      <c r="K59">
        <v>2.15993132463593</v>
      </c>
      <c r="L59">
        <v>0.39755658634262481</v>
      </c>
      <c r="M59" s="2">
        <f t="shared" si="1"/>
        <v>3650</v>
      </c>
      <c r="N59">
        <v>101.129303392</v>
      </c>
      <c r="P59" s="2">
        <f t="shared" si="2"/>
        <v>3650</v>
      </c>
      <c r="Q59">
        <v>3.9997655093767278E-4</v>
      </c>
      <c r="S59">
        <v>3650</v>
      </c>
      <c r="T59">
        <v>38.634764872523732</v>
      </c>
    </row>
    <row r="60" spans="1:20" x14ac:dyDescent="0.35">
      <c r="A60" s="2">
        <v>123.767</v>
      </c>
      <c r="B60" s="2">
        <f t="shared" si="0"/>
        <v>3750</v>
      </c>
      <c r="C60" s="2">
        <v>0.2651</v>
      </c>
      <c r="D60" s="2">
        <v>1.0980799999999999</v>
      </c>
      <c r="F60">
        <v>38634.76487252373</v>
      </c>
      <c r="G60">
        <v>101.129303392</v>
      </c>
      <c r="H60">
        <v>38.634764872523732</v>
      </c>
      <c r="I60">
        <v>18680331.383606013</v>
      </c>
      <c r="J60">
        <v>3.9997655093767278E-4</v>
      </c>
      <c r="K60">
        <v>2.1952857885129595</v>
      </c>
      <c r="L60">
        <v>0.40275656435518864</v>
      </c>
      <c r="M60" s="2">
        <f t="shared" si="1"/>
        <v>3700</v>
      </c>
      <c r="N60">
        <v>101.00530543999999</v>
      </c>
      <c r="P60" s="2">
        <f t="shared" si="2"/>
        <v>3700</v>
      </c>
      <c r="Q60">
        <v>4.0563976087997308E-4</v>
      </c>
      <c r="S60">
        <v>3700</v>
      </c>
      <c r="T60">
        <v>39.11598795339733</v>
      </c>
    </row>
    <row r="61" spans="1:20" x14ac:dyDescent="0.35">
      <c r="A61" s="2">
        <v>123.509</v>
      </c>
      <c r="B61" s="2">
        <f t="shared" si="0"/>
        <v>3800</v>
      </c>
      <c r="C61" s="2">
        <v>0.26929999999999998</v>
      </c>
      <c r="D61" s="2">
        <v>1.09907</v>
      </c>
      <c r="F61">
        <v>39115.987953397329</v>
      </c>
      <c r="G61">
        <v>101.00530543999999</v>
      </c>
      <c r="H61">
        <v>39.11598795339733</v>
      </c>
      <c r="I61">
        <v>19172090.308045931</v>
      </c>
      <c r="J61">
        <v>4.0563976087997308E-4</v>
      </c>
      <c r="K61">
        <v>2.1915990786628692</v>
      </c>
      <c r="L61">
        <v>0.40777317971134702</v>
      </c>
      <c r="M61" s="2">
        <f t="shared" si="1"/>
        <v>3750</v>
      </c>
      <c r="N61">
        <v>100.96614819199999</v>
      </c>
      <c r="P61" s="2">
        <f t="shared" si="2"/>
        <v>3750</v>
      </c>
      <c r="Q61">
        <v>4.0137057310800904E-4</v>
      </c>
      <c r="S61">
        <v>3750</v>
      </c>
      <c r="T61">
        <v>39.629213165359999</v>
      </c>
    </row>
    <row r="62" spans="1:20" x14ac:dyDescent="0.35">
      <c r="A62" s="2">
        <v>122.672</v>
      </c>
      <c r="B62" s="2">
        <f t="shared" si="0"/>
        <v>3850</v>
      </c>
      <c r="C62" s="2">
        <v>0.27374999999999999</v>
      </c>
      <c r="D62" s="2">
        <v>1.1053299999999999</v>
      </c>
      <c r="F62">
        <v>39629.213165360001</v>
      </c>
      <c r="G62">
        <v>100.96614819199999</v>
      </c>
      <c r="H62">
        <v>39.629213165359999</v>
      </c>
      <c r="I62">
        <v>19686121.243120432</v>
      </c>
      <c r="J62">
        <v>4.0137057310800904E-4</v>
      </c>
      <c r="K62">
        <v>2.2439710230924041</v>
      </c>
      <c r="L62">
        <v>0.41312340828896549</v>
      </c>
      <c r="M62" s="2">
        <f t="shared" si="1"/>
        <v>3800</v>
      </c>
      <c r="N62">
        <v>100.75567798399999</v>
      </c>
      <c r="P62" s="2">
        <f t="shared" si="2"/>
        <v>3800</v>
      </c>
      <c r="Q62">
        <v>4.0320516256233329E-4</v>
      </c>
      <c r="S62">
        <v>3800</v>
      </c>
      <c r="T62">
        <v>40.07389165683626</v>
      </c>
    </row>
    <row r="63" spans="1:20" x14ac:dyDescent="0.35">
      <c r="A63" s="2">
        <v>122.157</v>
      </c>
      <c r="B63" s="2">
        <f t="shared" si="0"/>
        <v>3900</v>
      </c>
      <c r="C63" s="2">
        <v>0.27589999999999998</v>
      </c>
      <c r="D63" s="2">
        <v>1.11704</v>
      </c>
      <c r="F63">
        <v>40073.891656836262</v>
      </c>
      <c r="G63">
        <v>100.75567798399999</v>
      </c>
      <c r="H63">
        <v>40.07389165683626</v>
      </c>
      <c r="I63">
        <v>20172445.674582805</v>
      </c>
      <c r="J63">
        <v>4.0320516256233329E-4</v>
      </c>
      <c r="K63">
        <v>2.2588259017821897</v>
      </c>
      <c r="L63">
        <v>0.41775905657259199</v>
      </c>
      <c r="M63" s="2">
        <f t="shared" si="1"/>
        <v>3850</v>
      </c>
      <c r="N63">
        <v>100.072873472</v>
      </c>
      <c r="P63" s="2">
        <f t="shared" si="2"/>
        <v>3850</v>
      </c>
      <c r="Q63">
        <v>4.073051347945804E-4</v>
      </c>
      <c r="S63">
        <v>3850</v>
      </c>
      <c r="T63">
        <v>40.326032246766935</v>
      </c>
    </row>
    <row r="64" spans="1:20" x14ac:dyDescent="0.35">
      <c r="A64" s="2">
        <v>121.184</v>
      </c>
      <c r="B64" s="2">
        <f t="shared" si="0"/>
        <v>3950</v>
      </c>
      <c r="C64" s="2">
        <v>0.28284999999999999</v>
      </c>
      <c r="D64" s="2">
        <v>1.12259</v>
      </c>
      <c r="F64">
        <v>40326.032246766932</v>
      </c>
      <c r="G64">
        <v>100.072873472</v>
      </c>
      <c r="H64">
        <v>40.326032246766935</v>
      </c>
      <c r="I64">
        <v>20566465.474127293</v>
      </c>
      <c r="J64">
        <v>4.073051347945804E-4</v>
      </c>
      <c r="K64">
        <v>2.2501575712844697</v>
      </c>
      <c r="L64">
        <v>0.4203875513510652</v>
      </c>
      <c r="M64" s="2">
        <f t="shared" si="1"/>
        <v>3900</v>
      </c>
      <c r="N64">
        <v>99.652748831999986</v>
      </c>
      <c r="P64" s="2">
        <f t="shared" si="2"/>
        <v>3900</v>
      </c>
      <c r="Q64">
        <v>4.0694963908975668E-4</v>
      </c>
      <c r="S64">
        <v>3900</v>
      </c>
      <c r="T64">
        <v>40.678252073222396</v>
      </c>
    </row>
    <row r="65" spans="1:20" x14ac:dyDescent="0.35">
      <c r="A65" s="2">
        <v>120.004</v>
      </c>
      <c r="B65" s="2">
        <f t="shared" si="0"/>
        <v>4000</v>
      </c>
      <c r="C65" s="2">
        <v>0.28455000000000003</v>
      </c>
      <c r="D65" s="2">
        <v>1.1246100000000001</v>
      </c>
      <c r="F65">
        <v>40678.252073222393</v>
      </c>
      <c r="G65">
        <v>99.652748831999986</v>
      </c>
      <c r="H65">
        <v>40.678252073222396</v>
      </c>
      <c r="I65">
        <v>21015529.096866246</v>
      </c>
      <c r="J65">
        <v>4.0694963908975668E-4</v>
      </c>
      <c r="K65">
        <v>2.2717939522068575</v>
      </c>
      <c r="L65">
        <v>0.42405934404008627</v>
      </c>
      <c r="M65" s="2">
        <f t="shared" si="1"/>
        <v>3950</v>
      </c>
      <c r="N65">
        <v>98.858998783999994</v>
      </c>
      <c r="P65" s="2">
        <f t="shared" si="2"/>
        <v>3950</v>
      </c>
      <c r="Q65">
        <v>4.1522714449419742E-4</v>
      </c>
      <c r="S65">
        <v>3950</v>
      </c>
      <c r="T65">
        <v>40.871605397265064</v>
      </c>
    </row>
    <row r="66" spans="1:20" x14ac:dyDescent="0.35">
      <c r="A66" s="2">
        <v>118.73399999999999</v>
      </c>
      <c r="B66" s="2">
        <f t="shared" si="0"/>
        <v>4050</v>
      </c>
      <c r="C66" s="2">
        <v>0.28710000000000002</v>
      </c>
      <c r="D66" s="2">
        <v>1.1222000000000001</v>
      </c>
      <c r="F66">
        <v>40871.605397265062</v>
      </c>
      <c r="G66">
        <v>98.858998783999994</v>
      </c>
      <c r="H66">
        <v>40.871605397265064</v>
      </c>
      <c r="I66">
        <v>21386131.386002377</v>
      </c>
      <c r="J66">
        <v>4.1522714449419742E-4</v>
      </c>
      <c r="K66">
        <v>2.2370891088939779</v>
      </c>
      <c r="L66">
        <v>0.42607499809557309</v>
      </c>
      <c r="M66" s="2">
        <f t="shared" si="1"/>
        <v>4000</v>
      </c>
      <c r="N66">
        <v>97.896383103999995</v>
      </c>
      <c r="P66" s="2">
        <f t="shared" si="2"/>
        <v>4000</v>
      </c>
      <c r="Q66">
        <v>4.1655735692915389E-4</v>
      </c>
      <c r="S66">
        <v>4000</v>
      </c>
      <c r="T66">
        <v>40.985952392874665</v>
      </c>
    </row>
    <row r="67" spans="1:20" x14ac:dyDescent="0.35">
      <c r="A67" s="2">
        <v>117.44199999999999</v>
      </c>
      <c r="B67" s="2">
        <f t="shared" si="0"/>
        <v>4100</v>
      </c>
      <c r="C67" s="2">
        <v>0.28894999999999998</v>
      </c>
      <c r="D67" s="2">
        <v>1.1239399999999999</v>
      </c>
      <c r="F67">
        <v>40985.952392874664</v>
      </c>
      <c r="G67">
        <v>97.896383103999995</v>
      </c>
      <c r="H67">
        <v>40.985952392874665</v>
      </c>
      <c r="I67">
        <v>21717431.524174463</v>
      </c>
      <c r="J67">
        <v>4.1655735692915389E-4</v>
      </c>
      <c r="K67">
        <v>2.2361840513077378</v>
      </c>
      <c r="L67">
        <v>0.42726703338420541</v>
      </c>
      <c r="M67" s="2">
        <f t="shared" si="1"/>
        <v>4050</v>
      </c>
      <c r="N67">
        <v>96.860347583999996</v>
      </c>
      <c r="P67" s="2">
        <f t="shared" si="2"/>
        <v>4050</v>
      </c>
      <c r="Q67">
        <v>4.1954157391307884E-4</v>
      </c>
      <c r="S67">
        <v>4050</v>
      </c>
      <c r="T67">
        <v>41.059101340857595</v>
      </c>
    </row>
    <row r="68" spans="1:20" x14ac:dyDescent="0.35">
      <c r="A68" s="2">
        <v>116.5</v>
      </c>
      <c r="B68" s="2">
        <f t="shared" si="0"/>
        <v>4150</v>
      </c>
      <c r="C68" s="2">
        <v>0.29304999999999998</v>
      </c>
      <c r="D68" s="2">
        <v>1.12233</v>
      </c>
      <c r="F68">
        <v>41059.101340857596</v>
      </c>
      <c r="G68">
        <v>96.860347583999996</v>
      </c>
      <c r="H68">
        <v>41.059101340857595</v>
      </c>
      <c r="I68">
        <v>22028143.714524254</v>
      </c>
      <c r="J68">
        <v>4.1954157391307884E-4</v>
      </c>
      <c r="K68">
        <v>2.2242405809912258</v>
      </c>
      <c r="L68">
        <v>0.42802959060625684</v>
      </c>
      <c r="M68" s="2">
        <f t="shared" si="1"/>
        <v>4100</v>
      </c>
      <c r="N68">
        <v>95.806364991999985</v>
      </c>
      <c r="P68" s="2">
        <f t="shared" si="2"/>
        <v>4100</v>
      </c>
      <c r="Q68">
        <v>4.2168420724184529E-4</v>
      </c>
      <c r="S68">
        <v>4100</v>
      </c>
      <c r="T68">
        <v>41.113704763566929</v>
      </c>
    </row>
    <row r="69" spans="1:20" x14ac:dyDescent="0.35">
      <c r="A69" s="2">
        <v>115.931</v>
      </c>
      <c r="B69" s="2">
        <f t="shared" si="0"/>
        <v>4200</v>
      </c>
      <c r="C69" s="2">
        <v>0.2949</v>
      </c>
      <c r="D69" s="2">
        <v>1.1217900000000001</v>
      </c>
      <c r="F69">
        <v>41113.70476356693</v>
      </c>
      <c r="G69">
        <v>95.806364991999985</v>
      </c>
      <c r="H69">
        <v>41.113704763566929</v>
      </c>
      <c r="I69">
        <v>22329752.419384904</v>
      </c>
      <c r="J69">
        <v>4.2168420724184529E-4</v>
      </c>
      <c r="K69">
        <v>2.2158818493628263</v>
      </c>
      <c r="L69">
        <v>0.42859881594009824</v>
      </c>
      <c r="M69" s="2">
        <f t="shared" si="1"/>
        <v>4150</v>
      </c>
      <c r="N69">
        <v>95.037903999999997</v>
      </c>
      <c r="P69" s="2">
        <f t="shared" si="2"/>
        <v>4150</v>
      </c>
      <c r="Q69">
        <v>4.2593137900435015E-4</v>
      </c>
      <c r="S69">
        <v>4150</v>
      </c>
      <c r="T69">
        <v>41.281297567466659</v>
      </c>
    </row>
    <row r="70" spans="1:20" x14ac:dyDescent="0.35">
      <c r="A70" s="2">
        <v>115.03400000000001</v>
      </c>
      <c r="B70" s="2">
        <f t="shared" ref="B70:B95" si="3">B69+50</f>
        <v>4250</v>
      </c>
      <c r="C70" s="2">
        <v>0.29715000000000003</v>
      </c>
      <c r="D70" s="2">
        <v>1.12456</v>
      </c>
      <c r="F70">
        <v>41281.29756746666</v>
      </c>
      <c r="G70">
        <v>95.037903999999997</v>
      </c>
      <c r="H70">
        <v>41.281297567466659</v>
      </c>
      <c r="I70">
        <v>22694199.83163245</v>
      </c>
      <c r="J70">
        <v>4.2593137900435015E-4</v>
      </c>
      <c r="K70">
        <v>2.202728783553495</v>
      </c>
      <c r="L70">
        <v>0.43034592381384934</v>
      </c>
      <c r="M70" s="2">
        <f t="shared" si="1"/>
        <v>4200</v>
      </c>
      <c r="N70">
        <v>94.573727455999986</v>
      </c>
      <c r="P70" s="2">
        <f t="shared" si="2"/>
        <v>4200</v>
      </c>
      <c r="Q70">
        <v>4.2559628939499173E-4</v>
      </c>
      <c r="S70">
        <v>4200</v>
      </c>
      <c r="T70">
        <v>41.574610589657588</v>
      </c>
    </row>
    <row r="71" spans="1:20" x14ac:dyDescent="0.35">
      <c r="A71" s="2">
        <v>114.39100000000001</v>
      </c>
      <c r="B71" s="2">
        <f t="shared" si="3"/>
        <v>4300</v>
      </c>
      <c r="C71" s="2">
        <v>0.30220000000000002</v>
      </c>
      <c r="D71" s="2">
        <v>1.1227799999999999</v>
      </c>
      <c r="F71">
        <v>41574.61058965759</v>
      </c>
      <c r="G71">
        <v>94.573727455999986</v>
      </c>
      <c r="H71">
        <v>41.574610589657588</v>
      </c>
      <c r="I71">
        <v>23130814.125504557</v>
      </c>
      <c r="J71">
        <v>4.2559628939499173E-4</v>
      </c>
      <c r="K71">
        <v>2.2201262956133938</v>
      </c>
      <c r="L71">
        <v>0.4334036296259085</v>
      </c>
      <c r="M71" s="2">
        <f t="shared" ref="M71:M96" si="4">M70+50</f>
        <v>4250</v>
      </c>
      <c r="N71">
        <v>93.841976383999992</v>
      </c>
      <c r="P71" s="2">
        <f t="shared" ref="P71:P96" si="5">P70+50</f>
        <v>4250</v>
      </c>
      <c r="Q71">
        <v>4.2710289560217896E-4</v>
      </c>
      <c r="S71">
        <v>4250</v>
      </c>
      <c r="T71">
        <v>41.744039161482668</v>
      </c>
    </row>
    <row r="72" spans="1:20" x14ac:dyDescent="0.35">
      <c r="A72" s="2">
        <v>114.01600000000001</v>
      </c>
      <c r="B72" s="2">
        <f t="shared" si="3"/>
        <v>4350</v>
      </c>
      <c r="C72" s="2">
        <v>0.30604999999999999</v>
      </c>
      <c r="D72" s="2">
        <v>1.1194299999999999</v>
      </c>
      <c r="F72">
        <v>41744.039161482666</v>
      </c>
      <c r="G72">
        <v>93.841976383999992</v>
      </c>
      <c r="H72">
        <v>41.744039161482668</v>
      </c>
      <c r="I72">
        <v>23501567.922608789</v>
      </c>
      <c r="J72">
        <v>4.2710289560217896E-4</v>
      </c>
      <c r="K72">
        <v>2.2213105378818447</v>
      </c>
      <c r="L72">
        <v>0.43516987486428454</v>
      </c>
      <c r="M72" s="2">
        <f t="shared" si="4"/>
        <v>4300</v>
      </c>
      <c r="N72">
        <v>93.317432416000003</v>
      </c>
      <c r="P72" s="2">
        <f t="shared" si="5"/>
        <v>4300</v>
      </c>
      <c r="Q72">
        <v>4.3172388900759878E-4</v>
      </c>
      <c r="S72">
        <v>4300</v>
      </c>
      <c r="T72">
        <v>41.999065749361073</v>
      </c>
    </row>
    <row r="73" spans="1:20" x14ac:dyDescent="0.35">
      <c r="A73" s="2">
        <v>113.871</v>
      </c>
      <c r="B73" s="2">
        <f t="shared" si="3"/>
        <v>4400</v>
      </c>
      <c r="C73" s="2">
        <v>0.30919999999999997</v>
      </c>
      <c r="D73" s="2">
        <v>1.1198600000000001</v>
      </c>
      <c r="F73">
        <v>41999.065749361071</v>
      </c>
      <c r="G73">
        <v>93.317432416000003</v>
      </c>
      <c r="H73">
        <v>41.999065749361073</v>
      </c>
      <c r="I73">
        <v>23923324.086238399</v>
      </c>
      <c r="J73">
        <v>4.3172388900759878E-4</v>
      </c>
      <c r="K73">
        <v>2.2109599349958309</v>
      </c>
      <c r="L73">
        <v>0.43782845536016796</v>
      </c>
      <c r="M73" s="2">
        <f t="shared" si="4"/>
        <v>4350</v>
      </c>
      <c r="N73">
        <v>93.011516415999992</v>
      </c>
      <c r="P73" s="2">
        <f t="shared" si="5"/>
        <v>4350</v>
      </c>
      <c r="Q73">
        <v>4.3361995391524806E-4</v>
      </c>
      <c r="S73">
        <v>4350</v>
      </c>
      <c r="T73">
        <v>42.3481434242048</v>
      </c>
    </row>
    <row r="74" spans="1:20" x14ac:dyDescent="0.35">
      <c r="A74" s="2">
        <v>113.985</v>
      </c>
      <c r="B74" s="2">
        <f t="shared" si="3"/>
        <v>4450</v>
      </c>
      <c r="C74" s="2">
        <v>0.30990000000000001</v>
      </c>
      <c r="D74" s="2">
        <v>1.11873</v>
      </c>
      <c r="F74">
        <v>42348.143424204798</v>
      </c>
      <c r="G74">
        <v>93.011516415999992</v>
      </c>
      <c r="H74">
        <v>42.3481434242048</v>
      </c>
      <c r="I74">
        <v>24402654.465379309</v>
      </c>
      <c r="J74">
        <v>4.3361995391524806E-4</v>
      </c>
      <c r="K74">
        <v>2.2195883662763318</v>
      </c>
      <c r="L74">
        <v>0.44146749200183122</v>
      </c>
      <c r="M74" s="2">
        <f t="shared" si="4"/>
        <v>4400</v>
      </c>
      <c r="N74">
        <v>92.893228895999997</v>
      </c>
      <c r="P74" s="2">
        <f t="shared" si="5"/>
        <v>4400</v>
      </c>
      <c r="Q74">
        <v>4.3365624694716886E-4</v>
      </c>
      <c r="S74">
        <v>4400</v>
      </c>
      <c r="T74">
        <v>42.780428347571203</v>
      </c>
    </row>
    <row r="75" spans="1:20" x14ac:dyDescent="0.35">
      <c r="A75" s="2">
        <v>113.306</v>
      </c>
      <c r="B75" s="2">
        <f t="shared" si="3"/>
        <v>4500</v>
      </c>
      <c r="C75" s="2">
        <v>0.31445000000000001</v>
      </c>
      <c r="D75" s="2">
        <v>1.1156299999999999</v>
      </c>
      <c r="F75">
        <v>42780.4283475712</v>
      </c>
      <c r="G75">
        <v>92.893228895999997</v>
      </c>
      <c r="H75">
        <v>42.780428347571203</v>
      </c>
      <c r="I75">
        <v>24935107.417736221</v>
      </c>
      <c r="J75">
        <v>4.3365624694716886E-4</v>
      </c>
      <c r="K75">
        <v>2.2420580109001649</v>
      </c>
      <c r="L75">
        <v>0.44597394082149044</v>
      </c>
      <c r="M75" s="2">
        <f t="shared" si="4"/>
        <v>4450</v>
      </c>
      <c r="N75">
        <v>92.986227359999987</v>
      </c>
      <c r="P75" s="2">
        <f t="shared" si="5"/>
        <v>4450</v>
      </c>
      <c r="Q75">
        <v>4.2932462023066248E-4</v>
      </c>
      <c r="S75">
        <v>4450</v>
      </c>
      <c r="T75">
        <v>43.309885163375995</v>
      </c>
    </row>
    <row r="76" spans="1:20" x14ac:dyDescent="0.35">
      <c r="A76" s="2">
        <v>113.074</v>
      </c>
      <c r="B76" s="2">
        <f t="shared" si="3"/>
        <v>4550</v>
      </c>
      <c r="C76" s="2">
        <v>0.31709999999999999</v>
      </c>
      <c r="D76" s="2">
        <v>1.1095299999999999</v>
      </c>
      <c r="F76">
        <v>43309.885163375991</v>
      </c>
      <c r="G76">
        <v>92.986227359999987</v>
      </c>
      <c r="H76">
        <v>43.309885163375995</v>
      </c>
      <c r="I76">
        <v>25530568.258550033</v>
      </c>
      <c r="J76">
        <v>4.2932462023066248E-4</v>
      </c>
      <c r="K76">
        <v>2.2927070228724999</v>
      </c>
      <c r="L76">
        <v>0.45149337930679184</v>
      </c>
      <c r="M76" s="2">
        <f t="shared" si="4"/>
        <v>4500</v>
      </c>
      <c r="N76">
        <v>92.432315455999998</v>
      </c>
      <c r="P76" s="2">
        <f t="shared" si="5"/>
        <v>4500</v>
      </c>
      <c r="Q76">
        <v>4.3336926748126941E-4</v>
      </c>
      <c r="S76">
        <v>4500</v>
      </c>
      <c r="T76">
        <v>43.535620579775994</v>
      </c>
    </row>
    <row r="77" spans="1:20" x14ac:dyDescent="0.35">
      <c r="A77" s="2">
        <v>112.19499999999999</v>
      </c>
      <c r="B77" s="2">
        <f t="shared" si="3"/>
        <v>4600</v>
      </c>
      <c r="C77" s="2">
        <v>0.31940000000000002</v>
      </c>
      <c r="D77" s="2">
        <v>1.1056900000000001</v>
      </c>
      <c r="F77">
        <v>43535.620579775998</v>
      </c>
      <c r="G77">
        <v>92.432315455999998</v>
      </c>
      <c r="H77">
        <v>43.535620579775994</v>
      </c>
      <c r="I77">
        <v>25951991.574047405</v>
      </c>
      <c r="J77">
        <v>4.3336926748126941E-4</v>
      </c>
      <c r="K77">
        <v>2.283147413793944</v>
      </c>
      <c r="L77">
        <v>0.45384660757316114</v>
      </c>
      <c r="M77" s="2">
        <f t="shared" si="4"/>
        <v>4550</v>
      </c>
      <c r="N77">
        <v>92.243055423999991</v>
      </c>
      <c r="P77" s="2">
        <f t="shared" si="5"/>
        <v>4550</v>
      </c>
      <c r="Q77">
        <v>4.3310582271983804E-4</v>
      </c>
      <c r="S77">
        <v>4550</v>
      </c>
      <c r="T77">
        <v>43.929217761422926</v>
      </c>
    </row>
    <row r="78" spans="1:20" x14ac:dyDescent="0.35">
      <c r="A78" s="2">
        <v>111.06100000000001</v>
      </c>
      <c r="B78" s="2">
        <f t="shared" si="3"/>
        <v>4650</v>
      </c>
      <c r="C78" s="2">
        <v>0.32055</v>
      </c>
      <c r="D78" s="2">
        <v>1.09782</v>
      </c>
      <c r="F78">
        <v>43929.217761422929</v>
      </c>
      <c r="G78">
        <v>92.243055423999991</v>
      </c>
      <c r="H78">
        <v>43.929217761422926</v>
      </c>
      <c r="I78">
        <v>26477580.972267389</v>
      </c>
      <c r="J78">
        <v>4.3310582271983804E-4</v>
      </c>
      <c r="K78">
        <v>2.3051902338552455</v>
      </c>
      <c r="L78">
        <v>0.45794974755972651</v>
      </c>
      <c r="M78" s="2">
        <f t="shared" si="4"/>
        <v>4600</v>
      </c>
      <c r="N78">
        <v>91.525988319999982</v>
      </c>
      <c r="P78" s="2">
        <f t="shared" si="5"/>
        <v>4600</v>
      </c>
      <c r="Q78">
        <v>4.3488608313445125E-4</v>
      </c>
      <c r="S78">
        <v>4600</v>
      </c>
      <c r="T78">
        <v>44.066712509802656</v>
      </c>
    </row>
    <row r="79" spans="1:20" x14ac:dyDescent="0.35">
      <c r="A79" s="2">
        <v>109.973</v>
      </c>
      <c r="B79" s="2">
        <f t="shared" si="3"/>
        <v>4700</v>
      </c>
      <c r="C79" s="2">
        <v>0.32069999999999999</v>
      </c>
      <c r="D79" s="2">
        <v>1.09558</v>
      </c>
      <c r="F79">
        <v>44066.712509802659</v>
      </c>
      <c r="G79">
        <v>91.525988319999982</v>
      </c>
      <c r="H79">
        <v>44.066712509802656</v>
      </c>
      <c r="I79">
        <v>26852326.684801433</v>
      </c>
      <c r="J79">
        <v>4.3488608313445125E-4</v>
      </c>
      <c r="K79">
        <v>2.3029391655537821</v>
      </c>
      <c r="L79">
        <v>0.45938309166462832</v>
      </c>
      <c r="M79" s="2">
        <f t="shared" si="4"/>
        <v>4650</v>
      </c>
      <c r="N79">
        <v>90.600898336</v>
      </c>
      <c r="P79" s="2">
        <f t="shared" si="5"/>
        <v>4650</v>
      </c>
      <c r="Q79">
        <v>4.3616737896572778E-4</v>
      </c>
      <c r="S79">
        <v>4650</v>
      </c>
      <c r="T79">
        <v>44.095457220131195</v>
      </c>
    </row>
    <row r="80" spans="1:20" x14ac:dyDescent="0.35">
      <c r="A80" s="2">
        <v>108.654</v>
      </c>
      <c r="B80" s="2">
        <f t="shared" si="3"/>
        <v>4750</v>
      </c>
      <c r="C80" s="2">
        <v>0.32485000000000003</v>
      </c>
      <c r="D80" s="2">
        <v>1.0882700000000001</v>
      </c>
      <c r="F80">
        <v>44095.457220131197</v>
      </c>
      <c r="G80">
        <v>90.600898336</v>
      </c>
      <c r="H80">
        <v>44.095457220131195</v>
      </c>
      <c r="I80">
        <v>27161905.958626036</v>
      </c>
      <c r="J80">
        <v>4.3616737896572778E-4</v>
      </c>
      <c r="K80">
        <v>2.2976717897888812</v>
      </c>
      <c r="L80">
        <v>0.4596827471902542</v>
      </c>
      <c r="M80" s="2">
        <f t="shared" si="4"/>
        <v>4700</v>
      </c>
      <c r="N80">
        <v>89.713334047999993</v>
      </c>
      <c r="P80" s="2">
        <f t="shared" si="5"/>
        <v>4700</v>
      </c>
      <c r="Q80">
        <v>4.3600047479848419E-4</v>
      </c>
      <c r="S80">
        <v>4700</v>
      </c>
      <c r="T80">
        <v>44.132979462679458</v>
      </c>
    </row>
    <row r="81" spans="1:20" x14ac:dyDescent="0.35">
      <c r="A81" s="2">
        <v>107.07599999999999</v>
      </c>
      <c r="B81" s="2">
        <f t="shared" si="3"/>
        <v>4800</v>
      </c>
      <c r="C81" s="2">
        <v>0.32455000000000001</v>
      </c>
      <c r="D81" s="2">
        <v>1.08396</v>
      </c>
      <c r="F81">
        <v>44132.979462679461</v>
      </c>
      <c r="G81">
        <v>89.713334047999993</v>
      </c>
      <c r="H81">
        <v>44.132979462679458</v>
      </c>
      <c r="I81">
        <v>27477330.929025054</v>
      </c>
      <c r="J81">
        <v>4.3600047479848419E-4</v>
      </c>
      <c r="K81">
        <v>2.3005072666010995</v>
      </c>
      <c r="L81">
        <v>0.4600739060220862</v>
      </c>
      <c r="M81" s="2">
        <f t="shared" si="4"/>
        <v>4750</v>
      </c>
      <c r="N81">
        <v>88.637325503999989</v>
      </c>
      <c r="P81" s="2">
        <f t="shared" si="5"/>
        <v>4750</v>
      </c>
      <c r="Q81">
        <v>4.4229850873906047E-4</v>
      </c>
      <c r="S81">
        <v>4750</v>
      </c>
      <c r="T81">
        <v>44.067523663071995</v>
      </c>
    </row>
    <row r="82" spans="1:20" x14ac:dyDescent="0.35">
      <c r="A82" s="2">
        <v>105.24</v>
      </c>
      <c r="B82" s="2">
        <f t="shared" si="3"/>
        <v>4850</v>
      </c>
      <c r="C82" s="2">
        <v>0.32569999999999999</v>
      </c>
      <c r="D82" s="2">
        <v>1.0822099999999999</v>
      </c>
      <c r="F82">
        <v>44067.523663071996</v>
      </c>
      <c r="G82">
        <v>88.637325503999989</v>
      </c>
      <c r="H82">
        <v>44.067523663071995</v>
      </c>
      <c r="I82">
        <v>27728456.432402197</v>
      </c>
      <c r="J82">
        <v>4.4229850873906047E-4</v>
      </c>
      <c r="K82">
        <v>2.2643861756654702</v>
      </c>
      <c r="L82">
        <v>0.45939154770946261</v>
      </c>
      <c r="M82" s="2">
        <f t="shared" si="4"/>
        <v>4800</v>
      </c>
      <c r="N82">
        <v>87.350030975999985</v>
      </c>
      <c r="P82" s="2">
        <f t="shared" si="5"/>
        <v>4800</v>
      </c>
      <c r="Q82">
        <v>4.4373140794820007E-4</v>
      </c>
      <c r="S82">
        <v>4800</v>
      </c>
      <c r="T82">
        <v>43.884655562342395</v>
      </c>
    </row>
    <row r="83" spans="1:20" x14ac:dyDescent="0.35">
      <c r="A83" s="2">
        <v>103.63200000000001</v>
      </c>
      <c r="B83" s="2">
        <f t="shared" si="3"/>
        <v>4900</v>
      </c>
      <c r="C83" s="2">
        <v>0.32769999999999999</v>
      </c>
      <c r="D83" s="2">
        <v>1.0846</v>
      </c>
      <c r="F83">
        <v>43884.655562342392</v>
      </c>
      <c r="G83">
        <v>87.350030975999985</v>
      </c>
      <c r="H83">
        <v>43.884655562342395</v>
      </c>
      <c r="I83">
        <v>27904058.239315409</v>
      </c>
      <c r="J83">
        <v>4.4373140794820007E-4</v>
      </c>
      <c r="K83">
        <v>2.2477077746640211</v>
      </c>
      <c r="L83">
        <v>0.45748519915983304</v>
      </c>
      <c r="M83" s="2">
        <f t="shared" si="4"/>
        <v>4850</v>
      </c>
      <c r="N83">
        <v>85.852266239999992</v>
      </c>
      <c r="P83" s="2">
        <f t="shared" si="5"/>
        <v>4850</v>
      </c>
      <c r="Q83">
        <v>4.4840155838707049E-4</v>
      </c>
      <c r="S83">
        <v>4850</v>
      </c>
      <c r="T83">
        <v>43.581472085632001</v>
      </c>
    </row>
    <row r="84" spans="1:20" x14ac:dyDescent="0.35">
      <c r="A84" s="2">
        <v>102.33499999999999</v>
      </c>
      <c r="B84" s="2">
        <f t="shared" si="3"/>
        <v>4950</v>
      </c>
      <c r="C84" s="2">
        <v>0.32845000000000002</v>
      </c>
      <c r="D84" s="2">
        <v>1.08823</v>
      </c>
      <c r="F84">
        <v>43581.472085631998</v>
      </c>
      <c r="G84">
        <v>85.852266239999992</v>
      </c>
      <c r="H84">
        <v>43.581472085632001</v>
      </c>
      <c r="I84">
        <v>27999938.182166286</v>
      </c>
      <c r="J84">
        <v>4.4840155838707049E-4</v>
      </c>
      <c r="K84">
        <v>2.2089307751494696</v>
      </c>
      <c r="L84">
        <v>0.45432459663379099</v>
      </c>
      <c r="M84" s="2">
        <f t="shared" si="4"/>
        <v>4900</v>
      </c>
      <c r="N84">
        <v>84.540498431999993</v>
      </c>
      <c r="P84" s="2">
        <f t="shared" si="5"/>
        <v>4900</v>
      </c>
      <c r="Q84">
        <v>4.5348028862604827E-4</v>
      </c>
      <c r="S84">
        <v>4900</v>
      </c>
      <c r="T84">
        <v>43.358003629158397</v>
      </c>
    </row>
    <row r="85" spans="1:20" x14ac:dyDescent="0.35">
      <c r="A85" s="2">
        <v>101.10599999999999</v>
      </c>
      <c r="B85" s="2">
        <f t="shared" si="3"/>
        <v>5000</v>
      </c>
      <c r="C85" s="2">
        <v>0.32869999999999999</v>
      </c>
      <c r="D85" s="2">
        <v>1.08687</v>
      </c>
      <c r="F85">
        <v>43358.003629158397</v>
      </c>
      <c r="G85">
        <v>84.540498431999993</v>
      </c>
      <c r="H85">
        <v>43.358003629158397</v>
      </c>
      <c r="I85">
        <v>28143544.661925375</v>
      </c>
      <c r="J85">
        <v>4.5348028862604827E-4</v>
      </c>
      <c r="K85">
        <v>2.1729922955980072</v>
      </c>
      <c r="L85">
        <v>0.45199500078745847</v>
      </c>
      <c r="M85" s="2">
        <f t="shared" si="4"/>
        <v>4950</v>
      </c>
      <c r="N85">
        <v>83.482436959999987</v>
      </c>
      <c r="P85" s="2">
        <f t="shared" si="5"/>
        <v>4950</v>
      </c>
      <c r="Q85">
        <v>4.5562946971880496E-4</v>
      </c>
      <c r="S85">
        <v>4950</v>
      </c>
      <c r="T85">
        <v>43.25225058897599</v>
      </c>
    </row>
    <row r="86" spans="1:20" x14ac:dyDescent="0.35">
      <c r="A86" s="2">
        <v>99.314899999999994</v>
      </c>
      <c r="B86" s="2">
        <f t="shared" si="3"/>
        <v>5050</v>
      </c>
      <c r="C86" s="2">
        <v>0.32984999999999998</v>
      </c>
      <c r="D86" s="2">
        <v>1.0891</v>
      </c>
      <c r="F86">
        <v>43252.250588975992</v>
      </c>
      <c r="G86">
        <v>83.482436959999987</v>
      </c>
      <c r="H86">
        <v>43.25225058897599</v>
      </c>
      <c r="I86">
        <v>28361379.272531647</v>
      </c>
      <c r="J86">
        <v>4.5562946971880496E-4</v>
      </c>
      <c r="K86">
        <v>2.1574673293425666</v>
      </c>
      <c r="L86">
        <v>0.4508925550685699</v>
      </c>
      <c r="M86" s="2">
        <f t="shared" si="4"/>
        <v>5000</v>
      </c>
      <c r="N86">
        <v>82.479848255999997</v>
      </c>
      <c r="P86" s="2">
        <f t="shared" si="5"/>
        <v>5000</v>
      </c>
      <c r="Q86">
        <v>4.5690373000570984E-4</v>
      </c>
      <c r="S86">
        <v>5000</v>
      </c>
      <c r="T86">
        <v>43.16445392064</v>
      </c>
    </row>
    <row r="87" spans="1:20" x14ac:dyDescent="0.35">
      <c r="A87" s="2">
        <v>97.581500000000005</v>
      </c>
      <c r="B87" s="2">
        <f t="shared" si="3"/>
        <v>5100</v>
      </c>
      <c r="C87" s="2">
        <v>0.32969999999999999</v>
      </c>
      <c r="D87" s="2">
        <v>1.09185</v>
      </c>
      <c r="F87">
        <v>43164.45392064</v>
      </c>
      <c r="G87">
        <v>82.479848255999997</v>
      </c>
      <c r="H87">
        <v>43.16445392064</v>
      </c>
      <c r="I87">
        <v>28589706.276498895</v>
      </c>
      <c r="J87">
        <v>4.5690373000570984E-4</v>
      </c>
      <c r="K87">
        <v>2.1470831861362183</v>
      </c>
      <c r="L87">
        <v>0.44997729947901188</v>
      </c>
      <c r="M87" s="2">
        <f t="shared" si="4"/>
        <v>5050</v>
      </c>
      <c r="N87">
        <v>81.018711862399996</v>
      </c>
      <c r="P87" s="2">
        <f t="shared" si="5"/>
        <v>5050</v>
      </c>
      <c r="Q87">
        <v>4.6214965523364856E-4</v>
      </c>
      <c r="S87">
        <v>5050</v>
      </c>
      <c r="T87">
        <v>42.823790466735886</v>
      </c>
    </row>
    <row r="88" spans="1:20" x14ac:dyDescent="0.35">
      <c r="A88" s="2">
        <v>95.848600000000005</v>
      </c>
      <c r="B88" s="2">
        <f t="shared" si="3"/>
        <v>5150</v>
      </c>
      <c r="C88" s="2">
        <v>0.33095000000000002</v>
      </c>
      <c r="D88" s="2">
        <v>1.0940700000000001</v>
      </c>
      <c r="F88">
        <v>42823.790466735889</v>
      </c>
      <c r="G88">
        <v>81.018711862399996</v>
      </c>
      <c r="H88">
        <v>42.823790466735886</v>
      </c>
      <c r="I88">
        <v>28647710.666621622</v>
      </c>
      <c r="J88">
        <v>4.6214965523364856E-4</v>
      </c>
      <c r="K88">
        <v>2.10595843604175</v>
      </c>
      <c r="L88">
        <v>0.44642597872557904</v>
      </c>
      <c r="M88" s="2">
        <f t="shared" si="4"/>
        <v>5100</v>
      </c>
      <c r="N88">
        <v>79.604645743999995</v>
      </c>
      <c r="P88" s="2">
        <f t="shared" si="5"/>
        <v>5100</v>
      </c>
      <c r="Q88">
        <v>4.6553593930420808E-4</v>
      </c>
      <c r="S88">
        <v>5100</v>
      </c>
      <c r="T88">
        <v>42.492959898147191</v>
      </c>
    </row>
    <row r="89" spans="1:20" x14ac:dyDescent="0.35">
      <c r="A89" s="2">
        <v>94.803299999999993</v>
      </c>
      <c r="B89" s="2">
        <f t="shared" si="3"/>
        <v>5200</v>
      </c>
      <c r="C89" s="2">
        <v>0.33379999999999999</v>
      </c>
      <c r="D89" s="2">
        <v>1.0934600000000001</v>
      </c>
      <c r="F89">
        <v>42492.959898147194</v>
      </c>
      <c r="G89">
        <v>79.604645743999995</v>
      </c>
      <c r="H89">
        <v>42.492959898147191</v>
      </c>
      <c r="I89">
        <v>28707845.335689202</v>
      </c>
      <c r="J89">
        <v>4.6553593930420808E-4</v>
      </c>
      <c r="K89">
        <v>2.0744887925036828</v>
      </c>
      <c r="L89">
        <v>0.44297716303773677</v>
      </c>
      <c r="M89" s="2">
        <f t="shared" si="4"/>
        <v>5150</v>
      </c>
      <c r="N89">
        <v>78.190987513599993</v>
      </c>
      <c r="P89" s="2">
        <f t="shared" si="5"/>
        <v>5150</v>
      </c>
      <c r="Q89">
        <v>4.7113060290773849E-4</v>
      </c>
      <c r="S89">
        <v>5150</v>
      </c>
      <c r="T89">
        <v>42.147548636080849</v>
      </c>
    </row>
    <row r="90" spans="1:20" x14ac:dyDescent="0.35">
      <c r="A90" s="2">
        <v>93.0976</v>
      </c>
      <c r="B90" s="2">
        <f t="shared" si="3"/>
        <v>5250</v>
      </c>
      <c r="C90" s="2">
        <v>0.33129999999999998</v>
      </c>
      <c r="D90" s="2">
        <v>1.0880399999999999</v>
      </c>
      <c r="F90">
        <v>42147.54863608085</v>
      </c>
      <c r="G90">
        <v>78.190987513599993</v>
      </c>
      <c r="H90">
        <v>42.147548636080849</v>
      </c>
      <c r="I90">
        <v>28753650.379437052</v>
      </c>
      <c r="J90">
        <v>4.7113060290773849E-4</v>
      </c>
      <c r="K90">
        <v>2.0331917025262451</v>
      </c>
      <c r="L90">
        <v>0.4393763477187243</v>
      </c>
      <c r="M90" s="2">
        <f t="shared" si="4"/>
        <v>5200</v>
      </c>
      <c r="N90">
        <v>77.338256860799987</v>
      </c>
      <c r="P90" s="2">
        <f t="shared" si="5"/>
        <v>5200</v>
      </c>
      <c r="Q90">
        <v>4.7580770062864692E-4</v>
      </c>
      <c r="S90">
        <v>5200</v>
      </c>
      <c r="T90">
        <v>42.092635267438069</v>
      </c>
    </row>
    <row r="91" spans="1:20" x14ac:dyDescent="0.35">
      <c r="A91" s="2">
        <v>91.788600000000002</v>
      </c>
      <c r="B91" s="2">
        <f t="shared" si="3"/>
        <v>5300</v>
      </c>
      <c r="C91" s="2">
        <v>0.33239999999999997</v>
      </c>
      <c r="D91" s="2">
        <v>1.0833900000000001</v>
      </c>
      <c r="F91">
        <v>42092.635267438069</v>
      </c>
      <c r="G91">
        <v>77.338256860799987</v>
      </c>
      <c r="H91">
        <v>42.092635267438069</v>
      </c>
      <c r="I91">
        <v>28994985.646033872</v>
      </c>
      <c r="J91">
        <v>4.7580770062864692E-4</v>
      </c>
      <c r="K91">
        <v>2.0105828473745522</v>
      </c>
      <c r="L91">
        <v>0.43880389128564612</v>
      </c>
      <c r="M91" s="2">
        <f t="shared" si="4"/>
        <v>5250</v>
      </c>
      <c r="N91">
        <v>75.94678773759999</v>
      </c>
      <c r="P91" s="2">
        <f t="shared" si="5"/>
        <v>5250</v>
      </c>
      <c r="Q91">
        <v>4.7631644937506175E-4</v>
      </c>
      <c r="S91">
        <v>5250</v>
      </c>
      <c r="T91">
        <v>41.732759861811196</v>
      </c>
    </row>
    <row r="92" spans="1:20" x14ac:dyDescent="0.35">
      <c r="A92" s="2">
        <v>90.593800000000002</v>
      </c>
      <c r="B92" s="2">
        <f t="shared" si="3"/>
        <v>5350</v>
      </c>
      <c r="C92" s="2">
        <v>0.33079999999999998</v>
      </c>
      <c r="D92" s="2">
        <v>1.0800700000000001</v>
      </c>
      <c r="F92">
        <v>41732.759861811195</v>
      </c>
      <c r="G92">
        <v>75.94678773759999</v>
      </c>
      <c r="H92">
        <v>41.732759861811196</v>
      </c>
      <c r="I92">
        <v>29023504.297957584</v>
      </c>
      <c r="J92">
        <v>4.7631644937506175E-4</v>
      </c>
      <c r="K92">
        <v>1.9912640352555127</v>
      </c>
      <c r="L92">
        <v>0.43505229133558954</v>
      </c>
      <c r="M92" s="2">
        <f t="shared" si="4"/>
        <v>5300</v>
      </c>
      <c r="N92">
        <v>74.878936953600004</v>
      </c>
      <c r="P92" s="2">
        <f t="shared" si="5"/>
        <v>5300</v>
      </c>
      <c r="Q92">
        <v>4.8014049115623032E-4</v>
      </c>
      <c r="S92">
        <v>5300</v>
      </c>
      <c r="T92">
        <v>41.537842292727042</v>
      </c>
    </row>
    <row r="93" spans="1:20" x14ac:dyDescent="0.35">
      <c r="A93" s="2">
        <v>89.6374</v>
      </c>
      <c r="B93" s="2">
        <f t="shared" si="3"/>
        <v>5400</v>
      </c>
      <c r="C93" s="2">
        <v>0.33879999999999999</v>
      </c>
      <c r="D93" s="2">
        <v>1.0789500000000001</v>
      </c>
      <c r="F93">
        <v>41537.842292727044</v>
      </c>
      <c r="G93">
        <v>74.878936953600004</v>
      </c>
      <c r="H93">
        <v>41.537842292727042</v>
      </c>
      <c r="I93">
        <v>29163070.04493783</v>
      </c>
      <c r="J93">
        <v>4.8014049115623032E-4</v>
      </c>
      <c r="K93">
        <v>1.9661784158546927</v>
      </c>
      <c r="L93">
        <v>0.43302033046522254</v>
      </c>
      <c r="M93" s="2">
        <f t="shared" si="4"/>
        <v>5350</v>
      </c>
      <c r="N93">
        <v>73.904247788799992</v>
      </c>
      <c r="P93" s="2">
        <f t="shared" si="5"/>
        <v>5350</v>
      </c>
      <c r="Q93">
        <v>4.7960662645010749E-4</v>
      </c>
      <c r="S93">
        <v>5350</v>
      </c>
      <c r="T93">
        <v>41.383915286801702</v>
      </c>
    </row>
    <row r="94" spans="1:20" x14ac:dyDescent="0.35">
      <c r="A94" s="2">
        <v>88.925600000000003</v>
      </c>
      <c r="B94" s="2">
        <f t="shared" si="3"/>
        <v>5450</v>
      </c>
      <c r="C94" s="2">
        <v>0.34379999999999999</v>
      </c>
      <c r="D94" s="2">
        <v>1.0792299999999999</v>
      </c>
      <c r="F94">
        <v>41383.915286801704</v>
      </c>
      <c r="G94">
        <v>73.904247788799992</v>
      </c>
      <c r="H94">
        <v>41.383915286801702</v>
      </c>
      <c r="I94">
        <v>29329104.075594541</v>
      </c>
      <c r="J94">
        <v>4.7960662645010749E-4</v>
      </c>
      <c r="K94">
        <v>1.9610728404798974</v>
      </c>
      <c r="L94">
        <v>0.43141568469417862</v>
      </c>
      <c r="M94" s="2">
        <f t="shared" si="4"/>
        <v>5400</v>
      </c>
      <c r="N94">
        <v>73.124039622399991</v>
      </c>
      <c r="P94" s="2">
        <f t="shared" si="5"/>
        <v>5400</v>
      </c>
      <c r="Q94">
        <v>4.9184960116692021E-4</v>
      </c>
      <c r="S94">
        <v>5400</v>
      </c>
      <c r="T94">
        <v>41.329707194580472</v>
      </c>
    </row>
    <row r="95" spans="1:20" x14ac:dyDescent="0.35">
      <c r="A95" s="2">
        <v>88.647400000000005</v>
      </c>
      <c r="B95" s="2">
        <f t="shared" si="3"/>
        <v>5500</v>
      </c>
      <c r="C95" s="2">
        <v>0.3488</v>
      </c>
      <c r="D95" s="2">
        <v>1.0836600000000001</v>
      </c>
      <c r="F95">
        <v>41329.707194580471</v>
      </c>
      <c r="G95">
        <v>73.124039622399991</v>
      </c>
      <c r="H95">
        <v>41.329707194580472</v>
      </c>
      <c r="I95">
        <v>29564431.109633241</v>
      </c>
      <c r="J95">
        <v>4.9184960116692021E-4</v>
      </c>
      <c r="K95">
        <v>1.9097535606840508</v>
      </c>
      <c r="L95">
        <v>0.43085058056955639</v>
      </c>
      <c r="M95" s="2">
        <f t="shared" si="4"/>
        <v>5450</v>
      </c>
      <c r="N95">
        <v>72.543370265600004</v>
      </c>
      <c r="P95" s="2">
        <f t="shared" si="5"/>
        <v>5450</v>
      </c>
      <c r="Q95">
        <v>4.9848775961826232E-4</v>
      </c>
      <c r="S95">
        <v>5450</v>
      </c>
      <c r="T95">
        <v>41.381156511840423</v>
      </c>
    </row>
    <row r="96" spans="1:20" x14ac:dyDescent="0.35">
      <c r="F96">
        <v>41381.156511840425</v>
      </c>
      <c r="G96">
        <v>72.543370265600004</v>
      </c>
      <c r="H96">
        <v>41.381156511840423</v>
      </c>
      <c r="I96">
        <v>29875319.917894345</v>
      </c>
      <c r="J96">
        <v>4.9848775961826232E-4</v>
      </c>
      <c r="K96">
        <v>1.8866678502492564</v>
      </c>
      <c r="L96">
        <v>0.43138692524064243</v>
      </c>
      <c r="M96" s="2">
        <f t="shared" si="4"/>
        <v>5500</v>
      </c>
      <c r="P96" s="2">
        <f t="shared" si="5"/>
        <v>5500</v>
      </c>
      <c r="Q96">
        <v>5.0271253814772592E-4</v>
      </c>
      <c r="S96">
        <v>5500</v>
      </c>
      <c r="T96">
        <v>41.630153242468261</v>
      </c>
    </row>
    <row r="97" spans="6:12" x14ac:dyDescent="0.35">
      <c r="F97">
        <v>41630.153242468259</v>
      </c>
      <c r="G97">
        <v>72.316421382399994</v>
      </c>
      <c r="H97">
        <v>41.630153242468261</v>
      </c>
      <c r="I97">
        <v>30330818.992860198</v>
      </c>
      <c r="J97">
        <v>5.0271253814772592E-4</v>
      </c>
      <c r="K97">
        <v>1.8820693231679508</v>
      </c>
      <c r="L97">
        <v>0.43398264616955795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ebdf10f-b5a3-45b6-acdb-7dc1eb39878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B97165742847ABC519A905693DF8" ma:contentTypeVersion="14" ma:contentTypeDescription="Create a new document." ma:contentTypeScope="" ma:versionID="4bba0d1bdbe3c84556a5c7687345e3ee">
  <xsd:schema xmlns:xsd="http://www.w3.org/2001/XMLSchema" xmlns:xs="http://www.w3.org/2001/XMLSchema" xmlns:p="http://schemas.microsoft.com/office/2006/metadata/properties" xmlns:ns3="0ebdf10f-b5a3-45b6-acdb-7dc1eb398785" xmlns:ns4="550816ce-8156-4f45-b1c4-24236a73d01f" targetNamespace="http://schemas.microsoft.com/office/2006/metadata/properties" ma:root="true" ma:fieldsID="5d360db746b5c00cd709534ffafd9d92" ns3:_="" ns4:_="">
    <xsd:import namespace="0ebdf10f-b5a3-45b6-acdb-7dc1eb398785"/>
    <xsd:import namespace="550816ce-8156-4f45-b1c4-24236a73d0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bdf10f-b5a3-45b6-acdb-7dc1eb398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0816ce-8156-4f45-b1c4-24236a73d01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44F4D3E-162F-4017-AF87-021569CA15DC}">
  <ds:schemaRefs>
    <ds:schemaRef ds:uri="http://schemas.microsoft.com/office/2006/metadata/properties"/>
    <ds:schemaRef ds:uri="http://schemas.microsoft.com/office/2006/documentManagement/types"/>
    <ds:schemaRef ds:uri="550816ce-8156-4f45-b1c4-24236a73d01f"/>
    <ds:schemaRef ds:uri="http://purl.org/dc/elements/1.1/"/>
    <ds:schemaRef ds:uri="http://purl.org/dc/dcmitype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0ebdf10f-b5a3-45b6-acdb-7dc1eb398785"/>
  </ds:schemaRefs>
</ds:datastoreItem>
</file>

<file path=customXml/itemProps2.xml><?xml version="1.0" encoding="utf-8"?>
<ds:datastoreItem xmlns:ds="http://schemas.openxmlformats.org/officeDocument/2006/customXml" ds:itemID="{ED05FF3D-57FD-454E-9894-D53D1F0966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bdf10f-b5a3-45b6-acdb-7dc1eb398785"/>
    <ds:schemaRef ds:uri="550816ce-8156-4f45-b1c4-24236a73d0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CEE337-DE39-4306-BFE9-4D9A8A540B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Reuben Pearson-Warder (2304115)</dc:creator>
  <cp:lastModifiedBy>Reuben Pearson-Warder (2304115)</cp:lastModifiedBy>
  <dcterms:created xsi:type="dcterms:W3CDTF">2025-03-23T14:50:17Z</dcterms:created>
  <dcterms:modified xsi:type="dcterms:W3CDTF">2025-03-25T16:20:52Z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0x0101009DA2B97165742847ABC519A905693DF8</vt:lpwstr>
  </property>
</Properties>
</file>