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8_{34CE7D42-363C-469A-9386-D4245F13B613}" xr6:coauthVersionLast="47" xr6:coauthVersionMax="47" xr10:uidLastSave="{00000000-0000-0000-0000-000000000000}"/>
  <bookViews>
    <workbookView xWindow="-110" yWindow="-110" windowWidth="25820" windowHeight="15500" tabRatio="840" xr2:uid="{00000000-000D-0000-FFFF-FFFF00000000}"/>
  </bookViews>
  <sheets>
    <sheet name="Public Sector Value" sheetId="44" r:id="rId1"/>
    <sheet name="Private Sector Value" sheetId="46" r:id="rId2"/>
    <sheet name="Firm Size" sheetId="52" r:id="rId3"/>
    <sheet name="No. of Firms - Turnover" sheetId="61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6" i="44" l="1"/>
  <c r="R6" i="44"/>
  <c r="S6" i="44"/>
  <c r="T6" i="44"/>
  <c r="U6" i="44"/>
  <c r="Q7" i="44"/>
  <c r="R7" i="44"/>
  <c r="S7" i="44"/>
  <c r="T7" i="44"/>
  <c r="U7" i="44"/>
  <c r="Q8" i="44"/>
  <c r="R8" i="44"/>
  <c r="S8" i="44"/>
  <c r="T8" i="44"/>
  <c r="U8" i="44"/>
  <c r="Q9" i="44"/>
  <c r="R9" i="44"/>
  <c r="S9" i="44"/>
  <c r="T9" i="44"/>
  <c r="U9" i="44"/>
  <c r="Q10" i="44"/>
  <c r="R10" i="44"/>
  <c r="S10" i="44"/>
  <c r="T10" i="44"/>
  <c r="U10" i="44"/>
  <c r="Q11" i="44"/>
  <c r="R11" i="44"/>
  <c r="S11" i="44"/>
  <c r="T11" i="44"/>
  <c r="U11" i="44"/>
  <c r="Q12" i="44"/>
  <c r="R12" i="44"/>
  <c r="S12" i="44"/>
  <c r="T12" i="44"/>
  <c r="U12" i="44"/>
  <c r="Q13" i="44"/>
  <c r="R13" i="44"/>
  <c r="S13" i="44"/>
  <c r="T13" i="44"/>
  <c r="U13" i="44"/>
  <c r="Q14" i="44"/>
  <c r="R14" i="44"/>
  <c r="S14" i="44"/>
  <c r="T14" i="44"/>
  <c r="U14" i="44"/>
  <c r="Q15" i="44"/>
  <c r="R15" i="44"/>
  <c r="S15" i="44"/>
  <c r="T15" i="44"/>
  <c r="U15" i="44"/>
  <c r="Q16" i="44"/>
  <c r="R16" i="44"/>
  <c r="S16" i="44"/>
  <c r="T16" i="44"/>
  <c r="U16" i="44"/>
  <c r="Q17" i="44"/>
  <c r="R17" i="44"/>
  <c r="S17" i="44"/>
  <c r="T17" i="44"/>
  <c r="U17" i="44"/>
  <c r="Q18" i="44"/>
  <c r="R18" i="44"/>
  <c r="S18" i="44"/>
  <c r="T18" i="44"/>
  <c r="U18" i="44"/>
  <c r="Q19" i="44"/>
  <c r="R19" i="44"/>
  <c r="S19" i="44"/>
  <c r="T19" i="44"/>
  <c r="U19" i="44"/>
  <c r="Q20" i="44"/>
  <c r="R20" i="44"/>
  <c r="S20" i="44"/>
  <c r="T20" i="44"/>
  <c r="U20" i="44"/>
  <c r="Q21" i="44"/>
  <c r="R21" i="44"/>
  <c r="S21" i="44"/>
  <c r="T21" i="44"/>
  <c r="U21" i="44"/>
  <c r="Q22" i="44"/>
  <c r="R22" i="44"/>
  <c r="S22" i="44"/>
  <c r="T22" i="44"/>
  <c r="U22" i="44"/>
  <c r="Q23" i="44"/>
  <c r="R23" i="44"/>
  <c r="S23" i="44"/>
  <c r="T23" i="44"/>
  <c r="U23" i="44"/>
  <c r="Q24" i="44"/>
  <c r="R24" i="44"/>
  <c r="S24" i="44"/>
  <c r="T24" i="44"/>
  <c r="U24" i="44"/>
  <c r="Q25" i="44"/>
  <c r="R25" i="44"/>
  <c r="S25" i="44"/>
  <c r="T25" i="44"/>
  <c r="U25" i="44"/>
  <c r="Q26" i="44"/>
  <c r="R26" i="44"/>
  <c r="S26" i="44"/>
  <c r="T26" i="44"/>
  <c r="U26" i="44"/>
  <c r="Q27" i="44"/>
  <c r="R27" i="44"/>
  <c r="S27" i="44"/>
  <c r="T27" i="44"/>
  <c r="U27" i="44"/>
  <c r="Q28" i="44"/>
  <c r="R28" i="44"/>
  <c r="S28" i="44"/>
  <c r="T28" i="44"/>
  <c r="U28" i="44"/>
  <c r="Q29" i="44"/>
  <c r="R29" i="44"/>
  <c r="S29" i="44"/>
  <c r="T29" i="44"/>
  <c r="U29" i="44"/>
  <c r="Q30" i="44"/>
  <c r="R30" i="44"/>
  <c r="S30" i="44"/>
  <c r="T30" i="44"/>
  <c r="U30" i="44"/>
  <c r="U5" i="44"/>
  <c r="T5" i="44"/>
  <c r="S5" i="44"/>
  <c r="R5" i="44"/>
  <c r="Q5" i="44"/>
  <c r="T6" i="46"/>
  <c r="U6" i="46"/>
  <c r="V6" i="46"/>
  <c r="T7" i="46"/>
  <c r="U7" i="46"/>
  <c r="V7" i="46"/>
  <c r="T8" i="46"/>
  <c r="U8" i="46"/>
  <c r="V8" i="46"/>
  <c r="T9" i="46"/>
  <c r="U9" i="46"/>
  <c r="V9" i="46"/>
  <c r="T10" i="46"/>
  <c r="U10" i="46"/>
  <c r="V10" i="46"/>
  <c r="T11" i="46"/>
  <c r="U11" i="46"/>
  <c r="V11" i="46"/>
  <c r="T12" i="46"/>
  <c r="U12" i="46"/>
  <c r="V12" i="46"/>
  <c r="T13" i="46"/>
  <c r="U13" i="46"/>
  <c r="V13" i="46"/>
  <c r="T14" i="46"/>
  <c r="U14" i="46"/>
  <c r="V14" i="46"/>
  <c r="T15" i="46"/>
  <c r="U15" i="46"/>
  <c r="V15" i="46"/>
  <c r="T16" i="46"/>
  <c r="U16" i="46"/>
  <c r="V16" i="46"/>
  <c r="T17" i="46"/>
  <c r="U17" i="46"/>
  <c r="V17" i="46"/>
  <c r="T18" i="46"/>
  <c r="U18" i="46"/>
  <c r="V18" i="46"/>
  <c r="T19" i="46"/>
  <c r="U19" i="46"/>
  <c r="V19" i="46"/>
  <c r="T20" i="46"/>
  <c r="U20" i="46"/>
  <c r="V20" i="46"/>
  <c r="T21" i="46"/>
  <c r="U21" i="46"/>
  <c r="V21" i="46"/>
  <c r="T22" i="46"/>
  <c r="U22" i="46"/>
  <c r="V22" i="46"/>
  <c r="T23" i="46"/>
  <c r="U23" i="46"/>
  <c r="V23" i="46"/>
  <c r="T24" i="46"/>
  <c r="U24" i="46"/>
  <c r="V24" i="46"/>
  <c r="T25" i="46"/>
  <c r="U25" i="46"/>
  <c r="V25" i="46"/>
  <c r="T26" i="46"/>
  <c r="U26" i="46"/>
  <c r="V26" i="46"/>
  <c r="T27" i="46"/>
  <c r="U27" i="46"/>
  <c r="V27" i="46"/>
  <c r="T28" i="46"/>
  <c r="U28" i="46"/>
  <c r="V28" i="46"/>
  <c r="T29" i="46"/>
  <c r="U29" i="46"/>
  <c r="V29" i="46"/>
  <c r="T30" i="46"/>
  <c r="U30" i="46"/>
  <c r="V30" i="46"/>
  <c r="V5" i="46"/>
  <c r="U5" i="46"/>
  <c r="T5" i="46"/>
  <c r="S6" i="46"/>
  <c r="S7" i="46"/>
  <c r="S8" i="46"/>
  <c r="S9" i="46"/>
  <c r="S10" i="46"/>
  <c r="S11" i="46"/>
  <c r="S12" i="46"/>
  <c r="S13" i="46"/>
  <c r="S14" i="46"/>
  <c r="S15" i="46"/>
  <c r="S16" i="46"/>
  <c r="S17" i="46"/>
  <c r="S18" i="46"/>
  <c r="S19" i="46"/>
  <c r="S20" i="46"/>
  <c r="S21" i="46"/>
  <c r="S22" i="46"/>
  <c r="S23" i="46"/>
  <c r="S24" i="46"/>
  <c r="S25" i="46"/>
  <c r="S26" i="46"/>
  <c r="S27" i="46"/>
  <c r="S28" i="46"/>
  <c r="S29" i="46"/>
  <c r="S30" i="46"/>
  <c r="S5" i="46"/>
  <c r="R6" i="46"/>
  <c r="R7" i="46"/>
  <c r="R8" i="46"/>
  <c r="R9" i="46"/>
  <c r="R10" i="46"/>
  <c r="R11" i="46"/>
  <c r="R12" i="46"/>
  <c r="R13" i="46"/>
  <c r="R14" i="46"/>
  <c r="R15" i="46"/>
  <c r="R16" i="46"/>
  <c r="R17" i="46"/>
  <c r="R18" i="46"/>
  <c r="R19" i="46"/>
  <c r="R20" i="46"/>
  <c r="R21" i="46"/>
  <c r="R22" i="46"/>
  <c r="R23" i="46"/>
  <c r="R24" i="46"/>
  <c r="R25" i="46"/>
  <c r="R26" i="46"/>
  <c r="R27" i="46"/>
  <c r="R28" i="46"/>
  <c r="R29" i="46"/>
  <c r="R30" i="46"/>
  <c r="R5" i="46"/>
  <c r="AH17" i="52"/>
  <c r="AH5" i="52"/>
  <c r="AH6" i="52"/>
  <c r="AH7" i="52"/>
  <c r="AH8" i="52"/>
  <c r="AH9" i="52"/>
  <c r="AH10" i="52"/>
  <c r="AH11" i="52"/>
  <c r="AH12" i="52"/>
  <c r="AH13" i="52"/>
  <c r="AH14" i="52"/>
  <c r="AH15" i="52"/>
  <c r="AH16" i="52"/>
  <c r="AH4" i="52"/>
  <c r="AG5" i="52"/>
  <c r="AG6" i="52"/>
  <c r="AG7" i="52"/>
  <c r="AG8" i="52"/>
  <c r="AG9" i="52"/>
  <c r="AG10" i="52"/>
  <c r="AG11" i="52"/>
  <c r="AG12" i="52"/>
  <c r="AG13" i="52"/>
  <c r="AG14" i="52"/>
  <c r="AG15" i="52"/>
  <c r="AG16" i="52"/>
  <c r="AG17" i="52"/>
  <c r="AG4" i="52"/>
  <c r="AF5" i="52"/>
  <c r="AF6" i="52"/>
  <c r="AF7" i="52"/>
  <c r="AF8" i="52"/>
  <c r="AF9" i="52"/>
  <c r="AF10" i="52"/>
  <c r="AF11" i="52"/>
  <c r="AF12" i="52"/>
  <c r="AF13" i="52"/>
  <c r="AF14" i="52"/>
  <c r="AF15" i="52"/>
  <c r="AF16" i="52"/>
  <c r="AF17" i="52"/>
  <c r="AF4" i="52"/>
  <c r="AE5" i="52"/>
  <c r="AE6" i="52"/>
  <c r="AE7" i="52"/>
  <c r="AE8" i="52"/>
  <c r="AE9" i="52"/>
  <c r="AE10" i="52"/>
  <c r="AE11" i="52"/>
  <c r="AE12" i="52"/>
  <c r="AE13" i="52"/>
  <c r="AE14" i="52"/>
  <c r="AE15" i="52"/>
  <c r="AE16" i="52"/>
  <c r="AE17" i="52"/>
  <c r="AE4" i="52"/>
  <c r="AD5" i="52"/>
  <c r="AD6" i="52"/>
  <c r="AD7" i="52"/>
  <c r="AD8" i="52"/>
  <c r="AD9" i="52"/>
  <c r="AD10" i="52"/>
  <c r="AD11" i="52"/>
  <c r="AD12" i="52"/>
  <c r="AD13" i="52"/>
  <c r="AD14" i="52"/>
  <c r="AD15" i="52"/>
  <c r="AD16" i="52"/>
  <c r="AD17" i="52"/>
  <c r="AD4" i="52"/>
  <c r="X5" i="61"/>
  <c r="X6" i="61"/>
  <c r="X7" i="61"/>
  <c r="X8" i="61"/>
  <c r="X9" i="61"/>
  <c r="X10" i="61"/>
  <c r="X11" i="61"/>
  <c r="X12" i="61"/>
  <c r="X13" i="61"/>
  <c r="X14" i="61"/>
  <c r="X15" i="61"/>
  <c r="X16" i="61"/>
  <c r="X4" i="61"/>
  <c r="W5" i="61"/>
  <c r="W6" i="61"/>
  <c r="W7" i="61"/>
  <c r="W8" i="61"/>
  <c r="W9" i="61"/>
  <c r="W10" i="61"/>
  <c r="W11" i="61"/>
  <c r="W12" i="61"/>
  <c r="W13" i="61"/>
  <c r="W14" i="61"/>
  <c r="W15" i="61"/>
  <c r="W16" i="61"/>
  <c r="W4" i="61"/>
  <c r="V5" i="61"/>
  <c r="V6" i="61"/>
  <c r="V7" i="61"/>
  <c r="V8" i="61"/>
  <c r="V9" i="61"/>
  <c r="V10" i="61"/>
  <c r="V11" i="61"/>
  <c r="V12" i="61"/>
  <c r="V13" i="61"/>
  <c r="V14" i="61"/>
  <c r="V15" i="61"/>
  <c r="V16" i="61"/>
  <c r="V4" i="61"/>
  <c r="U5" i="61"/>
  <c r="U6" i="61"/>
  <c r="U7" i="61"/>
  <c r="U8" i="61"/>
  <c r="U9" i="61"/>
  <c r="U10" i="61"/>
  <c r="U11" i="61"/>
  <c r="U12" i="61"/>
  <c r="U13" i="61"/>
  <c r="U14" i="61"/>
  <c r="U15" i="61"/>
  <c r="U16" i="61"/>
  <c r="U4" i="61"/>
  <c r="T5" i="61"/>
  <c r="T6" i="61"/>
  <c r="T7" i="61"/>
  <c r="T8" i="61"/>
  <c r="T9" i="61"/>
  <c r="T10" i="61"/>
  <c r="T11" i="61"/>
  <c r="T12" i="61"/>
  <c r="T13" i="61"/>
  <c r="T14" i="61"/>
  <c r="T15" i="61"/>
  <c r="T16" i="61"/>
  <c r="T4" i="61"/>
</calcChain>
</file>

<file path=xl/sharedStrings.xml><?xml version="1.0" encoding="utf-8"?>
<sst xmlns="http://schemas.openxmlformats.org/spreadsheetml/2006/main" count="132" uniqueCount="111">
  <si>
    <t>All Public Sector</t>
  </si>
  <si>
    <t>All Private Sector</t>
  </si>
  <si>
    <t>All firms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</si>
  <si>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</si>
  <si>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</si>
  <si>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</si>
  <si>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</si>
  <si>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</si>
  <si>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</si>
  <si>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</si>
  <si>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</si>
  <si>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</si>
  <si>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</si>
  <si>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</si>
  <si>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</si>
  <si>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</si>
  <si>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</si>
  <si>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</si>
  <si>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</si>
  <si>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</si>
  <si>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</si>
  <si>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</si>
  <si>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</si>
  <si>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</si>
  <si>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</si>
  <si>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</si>
  <si>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</si>
  <si>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</si>
  <si>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</si>
  <si>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£ million</t>
  </si>
  <si>
    <t>Time period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</si>
  <si>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</si>
  <si>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</si>
  <si>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</si>
  <si>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</si>
  <si>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</si>
  <si>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</si>
  <si>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</si>
  <si>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</si>
  <si>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</si>
  <si>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</si>
  <si>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</si>
  <si>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Private industrial: factories</t>
  </si>
  <si>
    <t>Private industrial: warehouses</t>
  </si>
  <si>
    <t>Private industrial: oil, steel &amp; coal</t>
  </si>
  <si>
    <t>All private industrial</t>
  </si>
  <si>
    <t>Total public new housing</t>
  </si>
  <si>
    <t>Total public infrastructure</t>
  </si>
  <si>
    <t>Total private new housing</t>
  </si>
  <si>
    <t>Total private Infrastructure</t>
  </si>
  <si>
    <t>All private commercial</t>
  </si>
  <si>
    <t xml:space="preserve">2009 </t>
  </si>
  <si>
    <t xml:space="preserve">2010 </t>
  </si>
  <si>
    <t xml:space="preserve">2011 </t>
  </si>
  <si>
    <t xml:space="preserve">2012 </t>
  </si>
  <si>
    <t>2013</t>
  </si>
  <si>
    <t>2014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</si>
  <si>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</si>
  <si>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</si>
  <si>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</si>
  <si>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</si>
  <si>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</si>
  <si>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</si>
  <si>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>2021</t>
  </si>
  <si>
    <t>2022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</si>
  <si>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</si>
  <si>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</si>
  <si>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</si>
  <si>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</si>
  <si>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</si>
  <si>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</si>
  <si>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</si>
  <si>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</si>
  <si>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</si>
  <si>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</si>
  <si>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</si>
  <si>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</si>
  <si>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</si>
  <si>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</si>
  <si>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</si>
  <si>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</si>
  <si>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2015</t>
  </si>
  <si>
    <t>2016</t>
  </si>
  <si>
    <t>2017</t>
  </si>
  <si>
    <t>2018</t>
  </si>
  <si>
    <t>2019</t>
  </si>
  <si>
    <t>2020</t>
  </si>
  <si>
    <t xml:space="preserve">2013 </t>
  </si>
  <si>
    <t xml:space="preserve">2014 </t>
  </si>
  <si>
    <t>Size of firm (by turnover size band)</t>
  </si>
  <si>
    <t>2023</t>
  </si>
  <si>
    <t xml:space="preserve">2021 </t>
  </si>
  <si>
    <t xml:space="preserve">2022 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</si>
  <si>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</si>
  <si>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</si>
  <si>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</si>
  <si>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</si>
  <si>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</si>
  <si>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</si>
  <si>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</si>
  <si>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 xml:space="preserve">Construction firms:  Number of Firms, By turnover size band, Great Britain       </t>
  </si>
  <si>
    <t xml:space="preserve"> Construction firms:  Number of Firms, by size of Firm, Great Britain    </t>
  </si>
  <si>
    <t>Value of construction output by type of work: New Work for Private Sector, Great Britain, Current Prices</t>
  </si>
  <si>
    <t>Value of construction output by type of work: New Work for Public Sector, Great Britain, Current Prices</t>
  </si>
  <si>
    <t>Median</t>
  </si>
  <si>
    <t>Mode</t>
  </si>
  <si>
    <t>Mean</t>
  </si>
  <si>
    <t>Range</t>
  </si>
  <si>
    <t>Standrad
Deviation</t>
  </si>
  <si>
    <t>Year</t>
  </si>
  <si>
    <t>No of companies 
with £1000m+
turnover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</si>
</sst>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3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  <font>
      <b/>
      <i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39">
    <xf numFmtId="0" fontId="0" fillId="0" borderId="0" xfId="0"/>
    <xf numFmtId="164" fontId="1" fillId="0" borderId="0" xfId="0" applyNumberFormat="1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6" xfId="11" applyFont="1" applyBorder="1" applyAlignment="1">
      <alignment horizontal="left" wrapText="1"/>
    </xf>
    <xf numFmtId="164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0" fontId="12" fillId="0" borderId="0" xfId="0" applyFont="1" applyAlignment="1">
      <alignment horizontal="right"/>
    </xf>
    <xf numFmtId="37" fontId="7" fillId="0" borderId="2" xfId="11" applyNumberFormat="1" applyFont="1" applyFill="1" applyBorder="1" applyAlignment="1">
      <alignment horizontal="left" wrapText="1"/>
    </xf>
    <xf numFmtId="3" fontId="0" fillId="0" borderId="0" xfId="0" applyNumberFormat="1"/>
    <xf numFmtId="0" fontId="0" fillId="0" borderId="0" xfId="0" applyAlignment="1">
      <alignment horizontal="center"/>
    </xf>
    <xf numFmtId="0" fontId="36" fillId="0" borderId="0" xfId="0" applyFont="1" applyAlignment="1">
      <alignment horizontal="center"/>
    </xf>
    <xf numFmtId="3" fontId="0" fillId="0" borderId="0" xfId="0" applyNumberFormat="1" applyAlignment="1">
      <alignment horizontal="center"/>
    </xf>
    <xf numFmtId="0" fontId="36" fillId="0" borderId="0" xfId="0" applyFont="1" applyAlignment="1">
      <alignment horizontal="center" wrapText="1"/>
    </xf>
    <xf numFmtId="0" fontId="0" fillId="0" borderId="0" xfId="0" applyAlignment="1">
      <alignment wrapText="1"/>
    </xf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Value of </a:t>
            </a:r>
            <a:r>
              <a:rPr lang="en-GB" baseline="0"/>
              <a:t>public new housing, 1998-2022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415022143144636"/>
          <c:y val="0.21155547960511614"/>
          <c:w val="0.82280947883690192"/>
          <c:h val="0.62103795038975718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Value'!$B$5:$B$29</c:f>
              <c:numCache>
                <c:formatCode>#,##0</c:formatCode>
                <c:ptCount val="25"/>
                <c:pt idx="0">
                  <c:v>881</c:v>
                </c:pt>
                <c:pt idx="1">
                  <c:v>824</c:v>
                </c:pt>
                <c:pt idx="2">
                  <c:v>1075</c:v>
                </c:pt>
                <c:pt idx="3">
                  <c:v>1174</c:v>
                </c:pt>
                <c:pt idx="4">
                  <c:v>1411</c:v>
                </c:pt>
                <c:pt idx="5">
                  <c:v>1706</c:v>
                </c:pt>
                <c:pt idx="6">
                  <c:v>2210</c:v>
                </c:pt>
                <c:pt idx="7">
                  <c:v>2251</c:v>
                </c:pt>
                <c:pt idx="8">
                  <c:v>2853</c:v>
                </c:pt>
                <c:pt idx="9">
                  <c:v>3480</c:v>
                </c:pt>
                <c:pt idx="10">
                  <c:v>3299</c:v>
                </c:pt>
                <c:pt idx="11">
                  <c:v>3327</c:v>
                </c:pt>
                <c:pt idx="12">
                  <c:v>4893</c:v>
                </c:pt>
                <c:pt idx="13">
                  <c:v>4938</c:v>
                </c:pt>
                <c:pt idx="14">
                  <c:v>4049</c:v>
                </c:pt>
                <c:pt idx="15">
                  <c:v>4323</c:v>
                </c:pt>
                <c:pt idx="16">
                  <c:v>5809</c:v>
                </c:pt>
                <c:pt idx="17">
                  <c:v>4908</c:v>
                </c:pt>
                <c:pt idx="18">
                  <c:v>4806</c:v>
                </c:pt>
                <c:pt idx="19">
                  <c:v>5826</c:v>
                </c:pt>
                <c:pt idx="20">
                  <c:v>5886</c:v>
                </c:pt>
                <c:pt idx="21">
                  <c:v>7038</c:v>
                </c:pt>
                <c:pt idx="22">
                  <c:v>4781</c:v>
                </c:pt>
                <c:pt idx="23">
                  <c:v>5027</c:v>
                </c:pt>
                <c:pt idx="24">
                  <c:v>6148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B7D-4026-B7F0-5E2326307A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14166784"/>
        <c:axId val="995462624"/>
      </c:lineChart>
      <c:catAx>
        <c:axId val="12141667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5462624"/>
        <c:crosses val="autoZero"/>
        <c:auto val="1"/>
        <c:lblAlgn val="ctr"/>
        <c:lblOffset val="100"/>
        <c:noMultiLvlLbl val="0"/>
      </c:catAx>
      <c:valAx>
        <c:axId val="995462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Value of Houses Built (£m)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41667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Construction firms by size in 1997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'Firm Size'!$B$3</c:f>
              <c:strCache>
                <c:ptCount val="1"/>
                <c:pt idx="0">
                  <c:v>1997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'Firm Size'!$A$4:$A$16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'Firm Size'!$B$4:$B$16</c:f>
              <c:numCache>
                <c:formatCode>#,##0</c:formatCode>
                <c:ptCount val="13"/>
                <c:pt idx="0">
                  <c:v>86269</c:v>
                </c:pt>
                <c:pt idx="1">
                  <c:v>47644</c:v>
                </c:pt>
                <c:pt idx="2">
                  <c:v>15737</c:v>
                </c:pt>
                <c:pt idx="3">
                  <c:v>3787</c:v>
                </c:pt>
                <c:pt idx="4">
                  <c:v>3101</c:v>
                </c:pt>
                <c:pt idx="5">
                  <c:v>1176</c:v>
                </c:pt>
                <c:pt idx="6">
                  <c:v>1156</c:v>
                </c:pt>
                <c:pt idx="7">
                  <c:v>396</c:v>
                </c:pt>
                <c:pt idx="8">
                  <c:v>296</c:v>
                </c:pt>
                <c:pt idx="9">
                  <c:v>381</c:v>
                </c:pt>
                <c:pt idx="10">
                  <c:v>107</c:v>
                </c:pt>
                <c:pt idx="11">
                  <c:v>60</c:v>
                </c:pt>
                <c:pt idx="12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CC-4A00-8EF7-C69C2DADD0D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279935"/>
        <c:axId val="2278015"/>
      </c:barChart>
      <c:catAx>
        <c:axId val="227993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</a:t>
                </a:r>
                <a:r>
                  <a:rPr lang="en-GB" baseline="0"/>
                  <a:t> of Employees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78015"/>
        <c:crosses val="autoZero"/>
        <c:auto val="1"/>
        <c:lblAlgn val="ctr"/>
        <c:lblOffset val="100"/>
        <c:noMultiLvlLbl val="0"/>
      </c:catAx>
      <c:valAx>
        <c:axId val="2278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 of Firms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799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 of companies 
with £1000m+
turnover (2007-2023)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991426071741033E-2"/>
          <c:y val="0.27570599613152802"/>
          <c:w val="0.86953018372703417"/>
          <c:h val="0.51462952527452444"/>
        </c:manualLayout>
      </c:layout>
      <c:lineChart>
        <c:grouping val="standard"/>
        <c:varyColors val="0"/>
        <c:ser>
          <c:idx val="0"/>
          <c:order val="0"/>
          <c:tx>
            <c:strRef>
              <c:f>'No. of Firms - Turnover'!$B$19</c:f>
              <c:strCache>
                <c:ptCount val="1"/>
                <c:pt idx="0">
                  <c:v>No of companies 
with £1000m+
turnover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'No. of Firms - Turnover'!$A$20:$A$36</c:f>
              <c:numCache>
                <c:formatCode>General</c:formatCode>
                <c:ptCount val="17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</c:numCache>
            </c:numRef>
          </c:cat>
          <c:val>
            <c:numRef>
              <c:f>'No. of Firms - Turnover'!$B$20:$B$36</c:f>
              <c:numCache>
                <c:formatCode>General</c:formatCode>
                <c:ptCount val="17"/>
                <c:pt idx="0" formatCode="#,##0">
                  <c:v>10</c:v>
                </c:pt>
                <c:pt idx="1">
                  <c:v>10</c:v>
                </c:pt>
                <c:pt idx="2">
                  <c:v>14</c:v>
                </c:pt>
                <c:pt idx="3">
                  <c:v>8</c:v>
                </c:pt>
                <c:pt idx="4">
                  <c:v>7</c:v>
                </c:pt>
                <c:pt idx="5">
                  <c:v>6</c:v>
                </c:pt>
                <c:pt idx="6">
                  <c:v>8</c:v>
                </c:pt>
                <c:pt idx="7">
                  <c:v>9</c:v>
                </c:pt>
                <c:pt idx="8">
                  <c:v>8</c:v>
                </c:pt>
                <c:pt idx="9">
                  <c:v>10</c:v>
                </c:pt>
                <c:pt idx="10">
                  <c:v>13</c:v>
                </c:pt>
                <c:pt idx="11">
                  <c:v>19</c:v>
                </c:pt>
                <c:pt idx="12">
                  <c:v>20</c:v>
                </c:pt>
                <c:pt idx="13">
                  <c:v>20</c:v>
                </c:pt>
                <c:pt idx="14">
                  <c:v>20</c:v>
                </c:pt>
                <c:pt idx="15">
                  <c:v>16</c:v>
                </c:pt>
                <c:pt idx="16">
                  <c:v>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EA-418E-A2CD-1A87099DA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42200320"/>
        <c:axId val="1242199840"/>
      </c:lineChart>
      <c:catAx>
        <c:axId val="12422003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42199840"/>
        <c:crosses val="autoZero"/>
        <c:auto val="1"/>
        <c:lblAlgn val="ctr"/>
        <c:lblOffset val="100"/>
        <c:noMultiLvlLbl val="0"/>
      </c:catAx>
      <c:valAx>
        <c:axId val="1242199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 of Companies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42200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358774</xdr:colOff>
      <xdr:row>37</xdr:row>
      <xdr:rowOff>82550</xdr:rowOff>
    </xdr:from>
    <xdr:to>
      <xdr:col>7</xdr:col>
      <xdr:colOff>304800</xdr:colOff>
      <xdr:row>58</xdr:row>
      <xdr:rowOff>19050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3A4C8CF-DAB5-B9BF-9DED-01B88A92CB4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22</xdr:row>
      <xdr:rowOff>12700</xdr:rowOff>
    </xdr:from>
    <xdr:to>
      <xdr:col>9</xdr:col>
      <xdr:colOff>514350</xdr:colOff>
      <xdr:row>41</xdr:row>
      <xdr:rowOff>63500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33B6E15-4FE4-4BF2-9783-669FB26126A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18</xdr:row>
      <xdr:rowOff>488950</xdr:rowOff>
    </xdr:from>
    <xdr:to>
      <xdr:col>13</xdr:col>
      <xdr:colOff>38100</xdr:colOff>
      <xdr:row>37</xdr:row>
      <xdr:rowOff>50800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C8957F2-3FA6-AE26-55CB-06D907DE2BB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0" totalsRowShown="0" headerRowDxfId="136" headerRowBorderDxfId="135" tableBorderDxfId="134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33"/>
    <tableColumn id="2" xr3:uid="{2CEB802E-2C8B-438B-9945-35DD738C0281}" name="Total public new housing" dataDxfId="132"/>
    <tableColumn id="3" xr3:uid="{3C3BF752-4FFF-484B-B71F-F58604720080}" name="Total public infrastructure" dataDxfId="131"/>
    <tableColumn id="4" xr3:uid="{DEEA3593-9A6C-4595-A7F4-F7A1FF50902E}" name="Public other new work: factories" dataDxfId="130"/>
    <tableColumn id="5" xr3:uid="{701866BA-69BA-48CD-9D0D-81FD69DF739B}" name="Public other new work: warehouses" dataDxfId="129"/>
    <tableColumn id="6" xr3:uid="{50F5A838-140D-46C1-8047-15EFD622290F}" name="Public other new work: oil, steel &amp; coal" dataDxfId="128"/>
    <tableColumn id="7" xr3:uid="{6E0EFBDD-3A47-49CD-BF91-D293A5E27967}" name="Public other new work: schools &amp; colleges" dataDxfId="127"/>
    <tableColumn id="8" xr3:uid="{052798D4-9B72-4634-83FD-B570A0A4EF5E}" name="Public other new work: universities" dataDxfId="126"/>
    <tableColumn id="9" xr3:uid="{571F73C0-8F8D-4744-9CDA-7B688B842FEF}" name="Public other new work: health" dataDxfId="125"/>
    <tableColumn id="10" xr3:uid="{F2EE5416-E865-4168-999D-36C183FDD80C}" name="Public other new work: offices" dataDxfId="124"/>
    <tableColumn id="11" xr3:uid="{A7B4FAA5-F556-43C6-B0B4-B26DEC3A6BC2}" name="Public other new work: entertainment" dataDxfId="123"/>
    <tableColumn id="12" xr3:uid="{29535A53-8586-4C43-85ED-4497C85F3F49}" name="Public other new work: garages &amp; shops" dataDxfId="122"/>
    <tableColumn id="13" xr3:uid="{46E5855B-008E-4046-9A54-C371E654CFE7}" name="Public other new work: agriculture &amp; miscellaneous" dataDxfId="121"/>
    <tableColumn id="14" xr3:uid="{50113204-1E01-42B5-B32F-CB7AFABA9D95}" name="Total other new work" dataDxfId="120"/>
    <tableColumn id="15" xr3:uid="{DA379AB0-7BAB-4EF3-B6D5-77E85678C85D}" name="All Public Sector" dataDxfId="1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0" totalsRowShown="0" headerRowDxfId="118" headerRowBorderDxfId="117" tableBorderDxfId="116">
  <autoFilter ref="A4:P30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15"/>
    <tableColumn id="2" xr3:uid="{C23D8177-BE6A-461F-BDF0-6062E9A9C563}" name="Total private new housing" dataDxfId="114"/>
    <tableColumn id="3" xr3:uid="{A0112703-164B-4D8F-8127-1F9BC5377D92}" name="Total private Infrastructure" dataDxfId="113"/>
    <tableColumn id="4" xr3:uid="{5C3BDA6B-FFA2-4485-B69E-D43CA1A73A6D}" name="Private industrial: factories" dataDxfId="112"/>
    <tableColumn id="5" xr3:uid="{1A9A4962-83F1-4697-B041-646210503394}" name="Private industrial: warehouses" dataDxfId="111"/>
    <tableColumn id="6" xr3:uid="{B08A9504-9136-4E95-8379-17E65179B983}" name="Private industrial: oil, steel &amp; coal" dataDxfId="110"/>
    <tableColumn id="7" xr3:uid="{F0A3B3E8-2CD4-4411-B00D-94698CE6322C}" name="All private industrial" dataDxfId="109"/>
    <tableColumn id="8" xr3:uid="{184046F4-C3BE-4FCC-ACB7-18CDAFDF611E}" name="Private commercial: schools &amp; universities" dataDxfId="108"/>
    <tableColumn id="9" xr3:uid="{ECA96A0B-B560-45E2-8624-7571F89E8974}" name="Private commercial: health" dataDxfId="107"/>
    <tableColumn id="10" xr3:uid="{4F34749D-2332-4677-9A18-C2E983F4F1AA}" name="Private commercial: offices" dataDxfId="106"/>
    <tableColumn id="11" xr3:uid="{C563F708-AF4F-42F9-B9CC-B21C0F3DCD0F}" name="Private commercial: entertainment" dataDxfId="105"/>
    <tableColumn id="12" xr3:uid="{247D2649-72BC-4671-8FED-3BBD36116AAA}" name="Private commercial: garages" dataDxfId="104"/>
    <tableColumn id="13" xr3:uid="{26D1EE28-82B9-4E14-B03B-F99E6123F7F9}" name="Private commercial: shops" dataDxfId="103"/>
    <tableColumn id="14" xr3:uid="{305BAB87-4138-4069-96F6-BCD89AE70315}" name="Private commercial: agriculture &amp; miscellaneous" dataDxfId="102"/>
    <tableColumn id="15" xr3:uid="{2416E7D6-1E53-4B44-B96F-D447BA7D8C97}" name="All private commercial" dataDxfId="101"/>
    <tableColumn id="16" xr3:uid="{0B15AE04-565B-4968-A2E1-2333D8AF492C}" name="All Private Sector" dataDxfId="10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99" dataDxfId="97" headerRowBorderDxfId="98" tableBorderDxfId="96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95" totalsRowDxfId="94"/>
    <tableColumn id="2" xr3:uid="{B0F2A6A6-3283-4150-BE0B-7C2080238572}" name="1997" dataDxfId="93" totalsRowDxfId="92"/>
    <tableColumn id="3" xr3:uid="{7A412100-EA83-45B6-B94C-0CC26E44A30F}" name="1998" dataDxfId="91" totalsRowDxfId="90"/>
    <tableColumn id="4" xr3:uid="{930012D9-E799-426D-A875-B2326DBD55F4}" name="1999" dataDxfId="89" totalsRowDxfId="88"/>
    <tableColumn id="5" xr3:uid="{360ADF1A-3595-4433-8269-ECF0960327F1}" name="2000" dataDxfId="87" totalsRowDxfId="86"/>
    <tableColumn id="6" xr3:uid="{B8A820A4-B668-44EF-8933-1D96A2FADF03}" name="2001" dataDxfId="85" totalsRowDxfId="84"/>
    <tableColumn id="7" xr3:uid="{11F83E27-4927-45F5-A9CC-43237E2CADF0}" name="2002" dataDxfId="83" totalsRowDxfId="82"/>
    <tableColumn id="8" xr3:uid="{5E4AAD45-DCF0-42E8-851F-4D7FE4C75994}" name="2003" dataDxfId="81" totalsRowDxfId="80"/>
    <tableColumn id="9" xr3:uid="{CC5CDAF9-2908-403E-8524-8E458561A86C}" name="2004" dataDxfId="79" totalsRowDxfId="78"/>
    <tableColumn id="10" xr3:uid="{F8F10E6C-4C24-4987-86B9-2BC4604AA6FF}" name="2005" dataDxfId="77" totalsRowDxfId="76"/>
    <tableColumn id="11" xr3:uid="{634D9AB2-2F7D-42C4-861A-A48218543D52}" name="2006" dataDxfId="75" totalsRowDxfId="74"/>
    <tableColumn id="12" xr3:uid="{7A730D35-593C-410E-9351-5DCF7AEA046F}" name="2007" dataDxfId="73" totalsRowDxfId="72"/>
    <tableColumn id="13" xr3:uid="{E8E41471-48B0-4831-A7E6-07A1E35E2ACC}" name="2008" dataDxfId="71" totalsRowDxfId="70"/>
    <tableColumn id="14" xr3:uid="{6B01846A-0DD0-4E86-A5D2-F829644186A4}" name="2009" dataDxfId="69" totalsRowDxfId="68"/>
    <tableColumn id="15" xr3:uid="{D8AFF6A5-5D5A-4766-8F96-57E79DF3663F}" name="2010" dataDxfId="67" totalsRowDxfId="66"/>
    <tableColumn id="16" xr3:uid="{1D6E8742-788F-4B2E-9697-60AC14F35D18}" name="2011" dataDxfId="65" totalsRowDxfId="64"/>
    <tableColumn id="17" xr3:uid="{69C049AB-9C9F-4ADE-BECC-623E5690EC71}" name="2012" dataDxfId="63" totalsRowDxfId="62"/>
    <tableColumn id="18" xr3:uid="{D43A8FDC-D054-4128-AB18-089395291A62}" name="2013" dataDxfId="61" totalsRowDxfId="60"/>
    <tableColumn id="19" xr3:uid="{6A5E7EBF-7006-4A2D-93DE-FA3490C64C59}" name="2014" dataDxfId="59" totalsRowDxfId="58"/>
    <tableColumn id="20" xr3:uid="{7205CD9A-2C31-4724-97CB-C762076DBBAF}" name="2015" dataDxfId="57" totalsRowDxfId="56"/>
    <tableColumn id="21" xr3:uid="{23F28E5D-774C-402C-AAC0-BD710762A009}" name="2016" dataDxfId="55" totalsRowDxfId="54"/>
    <tableColumn id="22" xr3:uid="{6B0E8B0D-15FB-452A-B17A-DBF1F9144E49}" name="2017" dataDxfId="53" totalsRowDxfId="52"/>
    <tableColumn id="23" xr3:uid="{2A1FDA69-05A8-446B-AAAA-D031F3BBAD05}" name="2018" dataDxfId="51" totalsRowDxfId="50"/>
    <tableColumn id="24" xr3:uid="{3D10BF88-871C-4682-B0C8-E083CE171D1E}" name="2019" dataDxfId="49" totalsRowDxfId="48"/>
    <tableColumn id="25" xr3:uid="{9D538F5B-3878-417F-8425-2A0D3E354E45}" name="2020" dataDxfId="47" totalsRowDxfId="46"/>
    <tableColumn id="26" xr3:uid="{DD9C5EF2-8ED1-4799-8A41-D3913A1F0044}" name="2021" dataDxfId="45" totalsRowDxfId="44"/>
    <tableColumn id="27" xr3:uid="{5B253DE7-CFE8-406E-A7AA-546E3B30390D}" name="2022" dataDxfId="43" totalsRowDxfId="42"/>
    <tableColumn id="28" xr3:uid="{6E9710FE-6516-471A-802B-84FD325849B6}" name="2023" dataDxfId="41" totalsRowDxfId="4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39" dataDxfId="37" headerRowBorderDxfId="38" tableBorderDxfId="36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35" totalsRowDxfId="34" dataCellStyle="Normal_Structure" totalsRowCellStyle="Normal_Structure"/>
    <tableColumn id="2" xr3:uid="{2B0ED319-BDF4-462D-BA26-AA1BE0AFD462}" name="2007" dataDxfId="33" totalsRowDxfId="32"/>
    <tableColumn id="3" xr3:uid="{77F2849C-56C7-4DA1-AC0C-D55E7D6D694A}" name="2008" dataDxfId="31" totalsRowDxfId="30"/>
    <tableColumn id="4" xr3:uid="{9A1A21B1-FF17-4614-B44E-2AD012742D9C}" name="2009 " dataDxfId="29" totalsRowDxfId="28"/>
    <tableColumn id="5" xr3:uid="{7265F993-4BEA-4DD6-8F1F-7FD26B6D78D5}" name="2010 " dataDxfId="27" totalsRowDxfId="26"/>
    <tableColumn id="6" xr3:uid="{09518861-0455-459C-88E1-24FF001DA0D0}" name="2011 " dataDxfId="25" totalsRowDxfId="24"/>
    <tableColumn id="7" xr3:uid="{B5D524CF-EE6E-42DE-B6E6-1BA234BEBB35}" name="2012 " dataDxfId="23" totalsRowDxfId="22"/>
    <tableColumn id="8" xr3:uid="{74FB05A5-6EDB-43D0-B674-261380B53C98}" name="2013 " dataDxfId="21" totalsRowDxfId="20"/>
    <tableColumn id="9" xr3:uid="{E3D5D211-E5F3-4D89-9A54-45C89C90CA58}" name="2014 " dataDxfId="19" totalsRowDxfId="18"/>
    <tableColumn id="10" xr3:uid="{6659BB5D-89DB-418A-B6EB-1751E9306736}" name="2015 " dataDxfId="17" totalsRowDxfId="16"/>
    <tableColumn id="11" xr3:uid="{BC0F8EB9-8D5F-49CC-8256-4BA0676A88E1}" name="2016 " dataDxfId="15" totalsRowDxfId="14"/>
    <tableColumn id="12" xr3:uid="{D7445CA1-EFDC-436C-A8A1-28D1078DA8A7}" name="2017 " dataDxfId="13" totalsRowDxfId="12"/>
    <tableColumn id="13" xr3:uid="{C60437E4-5FDB-4BB4-B0A2-04D6F0461900}" name="2018 " dataDxfId="11" totalsRowDxfId="10"/>
    <tableColumn id="14" xr3:uid="{FE58B5FE-FCD9-4E27-A1B2-4BD4BB13404D}" name="2019 " dataDxfId="9" totalsRowDxfId="8"/>
    <tableColumn id="15" xr3:uid="{509EE9E5-9F66-4B95-9B38-BE0E47B10AD8}" name="2020 " dataDxfId="7" totalsRowDxfId="6"/>
    <tableColumn id="16" xr3:uid="{0AB424BA-148E-48AB-9FA9-8CDBE379AE70}" name="2021 " dataDxfId="5" totalsRowDxfId="4"/>
    <tableColumn id="17" xr3:uid="{A4AA9ED1-167B-4667-B809-4713DCB65C7D}" name="2022 " dataDxfId="3" totalsRowDxfId="2"/>
    <tableColumn id="18" xr3:uid="{04AAD7D3-88DF-46C7-8FC7-1AC98D7D5527}" name="2023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U37"/>
  <sheetViews>
    <sheetView tabSelected="1" topLeftCell="C1" zoomScaleNormal="100" workbookViewId="0">
      <selection activeCell="D34" sqref="D34"/>
    </sheetView>
  </sheetViews>
  <sheetFormatPr defaultColWidth="8.7265625" defaultRowHeight="14.5"/>
  <cols>
    <col min="1" max="1" width="16.90625" customWidth="1"/>
    <col min="2" max="2" width="12" customWidth="1"/>
    <col min="3" max="3" width="16" customWidth="1"/>
    <col min="4" max="4" width="12.26953125" customWidth="1"/>
    <col min="5" max="5" width="12.6328125" customWidth="1"/>
    <col min="6" max="6" width="12.26953125" customWidth="1"/>
    <col min="7" max="7" width="12.7265625" customWidth="1"/>
    <col min="8" max="8" width="12.26953125" customWidth="1"/>
    <col min="9" max="9" width="11.7265625" customWidth="1"/>
    <col min="10" max="10" width="11.36328125" customWidth="1"/>
    <col min="11" max="11" width="13.36328125" customWidth="1"/>
    <col min="12" max="12" width="12.7265625" customWidth="1"/>
    <col min="13" max="13" width="14.7265625" customWidth="1"/>
    <col min="14" max="14" width="13.7265625" customWidth="1"/>
    <col min="15" max="15" width="16.81640625" customWidth="1"/>
    <col min="20" max="20" width="10.453125" customWidth="1"/>
  </cols>
  <sheetData>
    <row r="1" spans="1:21" ht="19">
      <c r="A1" s="4" t="s">
        <v>103</v>
      </c>
    </row>
    <row r="2" spans="1:21">
      <c r="A2" s="5" t="s">
        <v>29</v>
      </c>
    </row>
    <row r="3" spans="1:21">
      <c r="A3" s="5"/>
    </row>
    <row r="4" spans="1:21" ht="58.15" customHeight="1">
      <c r="A4" s="9" t="s">
        <v>30</v>
      </c>
      <c r="B4" s="10" t="s">
        <v>46</v>
      </c>
      <c r="C4" s="10" t="s">
        <v>47</v>
      </c>
      <c r="D4" s="11" t="s">
        <v>31</v>
      </c>
      <c r="E4" s="11" t="s">
        <v>32</v>
      </c>
      <c r="F4" s="11" t="s">
        <v>33</v>
      </c>
      <c r="G4" s="11" t="s">
        <v>34</v>
      </c>
      <c r="H4" s="11" t="s">
        <v>35</v>
      </c>
      <c r="I4" s="11" t="s">
        <v>36</v>
      </c>
      <c r="J4" s="11" t="s">
        <v>37</v>
      </c>
      <c r="K4" s="11" t="s">
        <v>38</v>
      </c>
      <c r="L4" s="11" t="s">
        <v>39</v>
      </c>
      <c r="M4" s="12" t="s">
        <v>40</v>
      </c>
      <c r="N4" s="13" t="s">
        <v>41</v>
      </c>
      <c r="O4" s="14" t="s">
        <v>0</v>
      </c>
      <c r="Q4" s="35" t="s">
        <v>106</v>
      </c>
      <c r="R4" s="35" t="s">
        <v>104</v>
      </c>
      <c r="S4" s="35" t="s">
        <v>105</v>
      </c>
      <c r="T4" s="37" t="s">
        <v>108</v>
      </c>
      <c r="U4" s="35" t="s">
        <v>107</v>
      </c>
    </row>
    <row r="5" spans="1:21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  <c r="Q5" s="33">
        <f>AVERAGE(B5:O5)</f>
        <v>1239.2857142857142</v>
      </c>
      <c r="R5" s="33">
        <f>MEDIAN(B5:O5)</f>
        <v>516</v>
      </c>
      <c r="S5" t="e">
        <f>_xlfn.MODE.SNGL(B5:O5)</f>
        <v>#N/A</v>
      </c>
      <c r="T5">
        <f>_xlfn.STDEV.P(B5:O5)</f>
        <v>1872.0799902236865</v>
      </c>
      <c r="U5" s="33">
        <f>MAX(B5:O5)-MIN(B5:O5)</f>
        <v>6999</v>
      </c>
    </row>
    <row r="6" spans="1:21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  <c r="Q6" s="33">
        <f t="shared" ref="Q6:Q30" si="0">AVERAGE(B6:O6)</f>
        <v>1355.2142857142858</v>
      </c>
      <c r="R6" s="33">
        <f t="shared" ref="R6:R30" si="1">MEDIAN(B6:O6)</f>
        <v>593.5</v>
      </c>
      <c r="S6" t="e">
        <f t="shared" ref="S6:S30" si="2">_xlfn.MODE.SNGL(B6:O6)</f>
        <v>#N/A</v>
      </c>
      <c r="T6">
        <f t="shared" ref="T6:T30" si="3">_xlfn.STDEV.P(B6:O6)</f>
        <v>2024.8539340114469</v>
      </c>
      <c r="U6" s="33">
        <f t="shared" ref="U6:U30" si="4">MAX(B6:O6)-MIN(B6:O6)</f>
        <v>7530</v>
      </c>
    </row>
    <row r="7" spans="1:21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  <c r="Q7" s="33">
        <f t="shared" si="0"/>
        <v>1358.1428571428571</v>
      </c>
      <c r="R7" s="33">
        <f t="shared" si="1"/>
        <v>561.5</v>
      </c>
      <c r="S7" t="e">
        <f t="shared" si="2"/>
        <v>#N/A</v>
      </c>
      <c r="T7">
        <f t="shared" si="3"/>
        <v>2020.1185911844332</v>
      </c>
      <c r="U7" s="33">
        <f t="shared" si="4"/>
        <v>7570</v>
      </c>
    </row>
    <row r="8" spans="1:21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  <c r="Q8" s="33">
        <f t="shared" si="0"/>
        <v>1511.8571428571429</v>
      </c>
      <c r="R8" s="33">
        <f t="shared" si="1"/>
        <v>529.5</v>
      </c>
      <c r="S8" t="e">
        <f t="shared" si="2"/>
        <v>#N/A</v>
      </c>
      <c r="T8">
        <f t="shared" si="3"/>
        <v>2263.346822017053</v>
      </c>
      <c r="U8" s="33">
        <f t="shared" si="4"/>
        <v>8454</v>
      </c>
    </row>
    <row r="9" spans="1:21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  <c r="Q9" s="33">
        <f t="shared" si="0"/>
        <v>1955</v>
      </c>
      <c r="R9" s="33">
        <f t="shared" si="1"/>
        <v>661</v>
      </c>
      <c r="S9" t="e">
        <f t="shared" si="2"/>
        <v>#N/A</v>
      </c>
      <c r="T9">
        <f t="shared" si="3"/>
        <v>2931.3341185006043</v>
      </c>
      <c r="U9" s="33">
        <f t="shared" si="4"/>
        <v>10923</v>
      </c>
    </row>
    <row r="10" spans="1:21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  <c r="Q10" s="33">
        <f t="shared" si="0"/>
        <v>2366.4285714285716</v>
      </c>
      <c r="R10" s="33">
        <f t="shared" si="1"/>
        <v>950</v>
      </c>
      <c r="S10" t="e">
        <f t="shared" si="2"/>
        <v>#N/A</v>
      </c>
      <c r="T10">
        <f t="shared" si="3"/>
        <v>3483.0867409379803</v>
      </c>
      <c r="U10" s="33">
        <f t="shared" si="4"/>
        <v>12922</v>
      </c>
    </row>
    <row r="11" spans="1:21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  <c r="Q11" s="33">
        <f t="shared" si="0"/>
        <v>2615.6428571428573</v>
      </c>
      <c r="R11" s="33">
        <f t="shared" si="1"/>
        <v>985.5</v>
      </c>
      <c r="S11" t="e">
        <f t="shared" si="2"/>
        <v>#N/A</v>
      </c>
      <c r="T11">
        <f t="shared" si="3"/>
        <v>3824.7732072287231</v>
      </c>
      <c r="U11" s="33">
        <f t="shared" si="4"/>
        <v>13987</v>
      </c>
    </row>
    <row r="12" spans="1:21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s="33">
        <f t="shared" si="0"/>
        <v>2553.7857142857142</v>
      </c>
      <c r="R12" s="33">
        <f t="shared" si="1"/>
        <v>892</v>
      </c>
      <c r="S12" t="e">
        <f t="shared" si="2"/>
        <v>#N/A</v>
      </c>
      <c r="T12">
        <f t="shared" si="3"/>
        <v>3747.1391978904849</v>
      </c>
      <c r="U12" s="33">
        <f t="shared" si="4"/>
        <v>13691</v>
      </c>
    </row>
    <row r="13" spans="1:21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  <c r="Q13" s="33">
        <f t="shared" si="0"/>
        <v>2542.2857142857142</v>
      </c>
      <c r="R13" s="33">
        <f t="shared" si="1"/>
        <v>865</v>
      </c>
      <c r="S13" t="e">
        <f t="shared" si="2"/>
        <v>#N/A</v>
      </c>
      <c r="T13">
        <f t="shared" si="3"/>
        <v>3743.1303826108556</v>
      </c>
      <c r="U13" s="33">
        <f t="shared" si="4"/>
        <v>13771</v>
      </c>
    </row>
    <row r="14" spans="1:21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  <c r="Q14" s="33">
        <f t="shared" si="0"/>
        <v>2723</v>
      </c>
      <c r="R14" s="33">
        <f t="shared" si="1"/>
        <v>967.5</v>
      </c>
      <c r="S14" t="e">
        <f t="shared" si="2"/>
        <v>#N/A</v>
      </c>
      <c r="T14">
        <f t="shared" si="3"/>
        <v>4007.3093930252717</v>
      </c>
      <c r="U14" s="33">
        <f t="shared" si="4"/>
        <v>14887</v>
      </c>
    </row>
    <row r="15" spans="1:21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  <c r="Q15" s="33">
        <f t="shared" si="0"/>
        <v>3096.1428571428573</v>
      </c>
      <c r="R15" s="33">
        <f t="shared" si="1"/>
        <v>1113.5</v>
      </c>
      <c r="S15" t="e">
        <f t="shared" si="2"/>
        <v>#N/A</v>
      </c>
      <c r="T15">
        <f t="shared" si="3"/>
        <v>4550.8789552465714</v>
      </c>
      <c r="U15" s="33">
        <f t="shared" si="4"/>
        <v>16669</v>
      </c>
    </row>
    <row r="16" spans="1:21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  <c r="Q16" s="33">
        <f t="shared" si="0"/>
        <v>3629.1428571428573</v>
      </c>
      <c r="R16" s="33">
        <f t="shared" si="1"/>
        <v>1209.5</v>
      </c>
      <c r="S16" t="e">
        <f t="shared" si="2"/>
        <v>#N/A</v>
      </c>
      <c r="T16">
        <f t="shared" si="3"/>
        <v>5352.0035748592436</v>
      </c>
      <c r="U16" s="33">
        <f t="shared" si="4"/>
        <v>19460</v>
      </c>
    </row>
    <row r="17" spans="1:21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  <c r="Q17" s="33">
        <f t="shared" si="0"/>
        <v>4493.7857142857147</v>
      </c>
      <c r="R17" s="33">
        <f t="shared" si="1"/>
        <v>1357.5</v>
      </c>
      <c r="S17" t="e">
        <f t="shared" si="2"/>
        <v>#N/A</v>
      </c>
      <c r="T17">
        <f t="shared" si="3"/>
        <v>6657.4233666376558</v>
      </c>
      <c r="U17" s="33">
        <f t="shared" si="4"/>
        <v>24260</v>
      </c>
    </row>
    <row r="18" spans="1:21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  <c r="Q18" s="33">
        <f t="shared" si="0"/>
        <v>4254.5</v>
      </c>
      <c r="R18" s="33">
        <f t="shared" si="1"/>
        <v>1352</v>
      </c>
      <c r="S18" t="e">
        <f t="shared" si="2"/>
        <v>#N/A</v>
      </c>
      <c r="T18">
        <f t="shared" si="3"/>
        <v>6293.8064425047487</v>
      </c>
      <c r="U18" s="33">
        <f t="shared" si="4"/>
        <v>23128</v>
      </c>
    </row>
    <row r="19" spans="1:21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  <c r="Q19" s="33">
        <f t="shared" si="0"/>
        <v>3485.1428571428573</v>
      </c>
      <c r="R19" s="33">
        <f t="shared" si="1"/>
        <v>1132</v>
      </c>
      <c r="S19" t="e">
        <f t="shared" si="2"/>
        <v>#N/A</v>
      </c>
      <c r="T19">
        <f t="shared" si="3"/>
        <v>5160.3238804381663</v>
      </c>
      <c r="U19" s="33">
        <f t="shared" si="4"/>
        <v>18966</v>
      </c>
    </row>
    <row r="20" spans="1:21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  <c r="Q20" s="33">
        <f t="shared" si="0"/>
        <v>3612.2857142857142</v>
      </c>
      <c r="R20" s="33">
        <f t="shared" si="1"/>
        <v>1164.5</v>
      </c>
      <c r="S20" t="e">
        <f t="shared" si="2"/>
        <v>#N/A</v>
      </c>
      <c r="T20">
        <f t="shared" si="3"/>
        <v>5375.9920204629798</v>
      </c>
      <c r="U20" s="33">
        <f t="shared" si="4"/>
        <v>20121</v>
      </c>
    </row>
    <row r="21" spans="1:21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  <c r="Q21" s="33">
        <f t="shared" si="0"/>
        <v>3867.2142857142858</v>
      </c>
      <c r="R21" s="33">
        <f t="shared" si="1"/>
        <v>1351</v>
      </c>
      <c r="S21" t="e">
        <f t="shared" si="2"/>
        <v>#N/A</v>
      </c>
      <c r="T21">
        <f t="shared" si="3"/>
        <v>5768.0907980094789</v>
      </c>
      <c r="U21" s="33">
        <f t="shared" si="4"/>
        <v>21761</v>
      </c>
    </row>
    <row r="22" spans="1:21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  <c r="Q22" s="33">
        <f t="shared" si="0"/>
        <v>3976.0714285714284</v>
      </c>
      <c r="R22" s="33">
        <f t="shared" si="1"/>
        <v>1415.5</v>
      </c>
      <c r="S22" t="e">
        <f t="shared" si="2"/>
        <v>#N/A</v>
      </c>
      <c r="T22">
        <f t="shared" si="3"/>
        <v>5955.7791437547166</v>
      </c>
      <c r="U22" s="33">
        <f t="shared" si="4"/>
        <v>22448</v>
      </c>
    </row>
    <row r="23" spans="1:21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  <c r="Q23" s="33">
        <f t="shared" si="0"/>
        <v>4188</v>
      </c>
      <c r="R23" s="33">
        <f t="shared" si="1"/>
        <v>1351</v>
      </c>
      <c r="S23" t="e">
        <f t="shared" si="2"/>
        <v>#N/A</v>
      </c>
      <c r="T23">
        <f t="shared" si="3"/>
        <v>6270.2682672160963</v>
      </c>
      <c r="U23" s="33">
        <f t="shared" si="4"/>
        <v>23559</v>
      </c>
    </row>
    <row r="24" spans="1:21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  <c r="Q24" s="33">
        <f t="shared" si="0"/>
        <v>4411.8571428571431</v>
      </c>
      <c r="R24" s="33">
        <f t="shared" si="1"/>
        <v>1380</v>
      </c>
      <c r="S24">
        <f t="shared" si="2"/>
        <v>844</v>
      </c>
      <c r="T24">
        <f t="shared" si="3"/>
        <v>6620.2912307233009</v>
      </c>
      <c r="U24" s="33">
        <f t="shared" si="4"/>
        <v>25123</v>
      </c>
    </row>
    <row r="25" spans="1:21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  <c r="Q25" s="33">
        <f t="shared" si="0"/>
        <v>4590.0714285714284</v>
      </c>
      <c r="R25" s="33">
        <f t="shared" si="1"/>
        <v>1393.5</v>
      </c>
      <c r="S25" t="e">
        <f t="shared" si="2"/>
        <v>#N/A</v>
      </c>
      <c r="T25">
        <f t="shared" si="3"/>
        <v>7088.2052479986151</v>
      </c>
      <c r="U25" s="33">
        <f t="shared" si="4"/>
        <v>26839</v>
      </c>
    </row>
    <row r="26" spans="1:21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  <c r="Q26" s="33">
        <f t="shared" si="0"/>
        <v>4922.2142857142853</v>
      </c>
      <c r="R26" s="33">
        <f t="shared" si="1"/>
        <v>1318.5</v>
      </c>
      <c r="S26" t="e">
        <f t="shared" si="2"/>
        <v>#N/A</v>
      </c>
      <c r="T26">
        <f t="shared" si="3"/>
        <v>7678.4553708837211</v>
      </c>
      <c r="U26" s="33">
        <f t="shared" si="4"/>
        <v>29051</v>
      </c>
    </row>
    <row r="27" spans="1:21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  <c r="Q27" s="33">
        <f t="shared" si="0"/>
        <v>4481.7857142857147</v>
      </c>
      <c r="R27" s="33">
        <f t="shared" si="1"/>
        <v>1118.5</v>
      </c>
      <c r="S27" t="e">
        <f t="shared" si="2"/>
        <v>#N/A</v>
      </c>
      <c r="T27">
        <f t="shared" si="3"/>
        <v>7056.5190546307849</v>
      </c>
      <c r="U27" s="33">
        <f t="shared" si="4"/>
        <v>26387</v>
      </c>
    </row>
    <row r="28" spans="1:21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  <c r="Q28" s="33">
        <f t="shared" si="0"/>
        <v>5152.2142857142853</v>
      </c>
      <c r="R28" s="33">
        <f t="shared" si="1"/>
        <v>1005</v>
      </c>
      <c r="S28" t="e">
        <f t="shared" si="2"/>
        <v>#N/A</v>
      </c>
      <c r="T28">
        <f t="shared" si="3"/>
        <v>8425.2236356802114</v>
      </c>
      <c r="U28" s="33">
        <f t="shared" si="4"/>
        <v>31010</v>
      </c>
    </row>
    <row r="29" spans="1:21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  <c r="Q29" s="33">
        <f t="shared" si="0"/>
        <v>5712.6428571428569</v>
      </c>
      <c r="R29" s="33">
        <f t="shared" si="1"/>
        <v>978.5</v>
      </c>
      <c r="S29" t="e">
        <f t="shared" si="2"/>
        <v>#N/A</v>
      </c>
      <c r="T29">
        <f t="shared" si="3"/>
        <v>9594.9880563250535</v>
      </c>
      <c r="U29" s="33">
        <f t="shared" si="4"/>
        <v>35033</v>
      </c>
    </row>
    <row r="30" spans="1:21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  <c r="Q30" s="33">
        <f t="shared" si="0"/>
        <v>6352.2142857142853</v>
      </c>
      <c r="R30" s="33">
        <f t="shared" si="1"/>
        <v>1683.5</v>
      </c>
      <c r="S30" t="e">
        <f t="shared" si="2"/>
        <v>#N/A</v>
      </c>
      <c r="T30">
        <f t="shared" si="3"/>
        <v>10485.606836983538</v>
      </c>
      <c r="U30" s="33">
        <f t="shared" si="4"/>
        <v>38611</v>
      </c>
    </row>
    <row r="32" spans="1:21"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</row>
    <row r="33" spans="2:15"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</row>
    <row r="36" spans="2:15"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</row>
    <row r="37" spans="2:15">
      <c r="F37" s="18"/>
    </row>
  </sheetData>
  <pageMargins left="0.7" right="0.7" top="0.75" bottom="0.75" header="0.3" footer="0.3"/>
  <pageSetup paperSize="9" orientation="portrait" horizontalDpi="1200" verticalDpi="1200" r:id="rId1"/>
  <headerFooter>
    <oddHeader>&amp;L&amp;"Century Gothic"&amp;10&amp;K000000 Non-Business&amp;1#_x000D_</oddHead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V36"/>
  <sheetViews>
    <sheetView topLeftCell="C1" workbookViewId="0">
      <selection activeCell="A32" sqref="A32:P36"/>
    </sheetView>
  </sheetViews>
  <sheetFormatPr defaultColWidth="8.7265625" defaultRowHeight="14.5"/>
  <cols>
    <col min="1" max="1" width="17.453125" customWidth="1"/>
    <col min="2" max="2" width="14.7265625" customWidth="1"/>
    <col min="3" max="3" width="14" customWidth="1"/>
    <col min="4" max="4" width="9.7265625" customWidth="1"/>
    <col min="5" max="5" width="11.26953125" customWidth="1"/>
    <col min="6" max="6" width="10.7265625" customWidth="1"/>
    <col min="7" max="7" width="11.26953125" customWidth="1"/>
    <col min="8" max="8" width="11.6328125" customWidth="1"/>
    <col min="9" max="9" width="11.7265625" customWidth="1"/>
    <col min="10" max="10" width="12.26953125" customWidth="1"/>
    <col min="11" max="11" width="13.08984375" customWidth="1"/>
    <col min="12" max="12" width="11.26953125" customWidth="1"/>
    <col min="13" max="13" width="11.36328125" customWidth="1"/>
    <col min="14" max="14" width="13.7265625" customWidth="1"/>
    <col min="15" max="15" width="10.7265625" customWidth="1"/>
    <col min="16" max="16" width="15.6328125" customWidth="1"/>
    <col min="21" max="21" width="10.453125" customWidth="1"/>
  </cols>
  <sheetData>
    <row r="1" spans="1:22" ht="19">
      <c r="A1" s="7" t="s">
        <v>102</v>
      </c>
    </row>
    <row r="2" spans="1:22">
      <c r="A2" s="5" t="s">
        <v>29</v>
      </c>
    </row>
    <row r="3" spans="1:22">
      <c r="A3" s="5"/>
    </row>
    <row r="4" spans="1:22" ht="54" customHeight="1">
      <c r="A4" s="9" t="s">
        <v>30</v>
      </c>
      <c r="B4" s="10" t="s">
        <v>48</v>
      </c>
      <c r="C4" s="10" t="s">
        <v>49</v>
      </c>
      <c r="D4" s="11" t="s">
        <v>42</v>
      </c>
      <c r="E4" s="11" t="s">
        <v>43</v>
      </c>
      <c r="F4" s="12" t="s">
        <v>44</v>
      </c>
      <c r="G4" s="12" t="s">
        <v>45</v>
      </c>
      <c r="H4" s="11" t="s">
        <v>93</v>
      </c>
      <c r="I4" s="11" t="s">
        <v>94</v>
      </c>
      <c r="J4" s="11" t="s">
        <v>95</v>
      </c>
      <c r="K4" s="11" t="s">
        <v>96</v>
      </c>
      <c r="L4" s="11" t="s">
        <v>97</v>
      </c>
      <c r="M4" s="11" t="s">
        <v>98</v>
      </c>
      <c r="N4" s="12" t="s">
        <v>99</v>
      </c>
      <c r="O4" s="13" t="s">
        <v>50</v>
      </c>
      <c r="P4" s="14" t="s">
        <v>1</v>
      </c>
      <c r="R4" s="35" t="s">
        <v>106</v>
      </c>
      <c r="S4" s="35" t="s">
        <v>104</v>
      </c>
      <c r="T4" s="35" t="s">
        <v>105</v>
      </c>
      <c r="U4" s="37" t="s">
        <v>108</v>
      </c>
      <c r="V4" s="35" t="s">
        <v>107</v>
      </c>
    </row>
    <row r="5" spans="1:22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  <c r="R5" s="33">
        <f>AVERAGE(B5:P5)</f>
        <v>5670.7333333333336</v>
      </c>
      <c r="S5" s="33">
        <f>MEDIAN(B5:P5)</f>
        <v>3561</v>
      </c>
      <c r="T5" t="e">
        <f>_xlfn.MODE.SNGL(B5:P5)</f>
        <v>#N/A</v>
      </c>
      <c r="U5">
        <f>_xlfn.STDEV.P(B5:P5)</f>
        <v>8115.0309136126461</v>
      </c>
      <c r="V5" s="33">
        <f>MAX(B5:P5)-MIN(B5:P5)</f>
        <v>32580</v>
      </c>
    </row>
    <row r="6" spans="1:22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  <c r="R6" s="33">
        <f t="shared" ref="R6:R30" si="0">AVERAGE(B6:P6)</f>
        <v>6266.666666666667</v>
      </c>
      <c r="S6" s="33">
        <f t="shared" ref="S6:S30" si="1">MEDIAN(B6:P6)</f>
        <v>4195</v>
      </c>
      <c r="T6" t="e">
        <f t="shared" ref="T6:T30" si="2">_xlfn.MODE.SNGL(B6:P6)</f>
        <v>#N/A</v>
      </c>
      <c r="U6">
        <f t="shared" ref="U6:U30" si="3">_xlfn.STDEV.P(B6:P6)</f>
        <v>8946.7829277095771</v>
      </c>
      <c r="V6" s="33">
        <f t="shared" ref="V6:V30" si="4">MAX(B6:P6)-MIN(B6:P6)</f>
        <v>35496</v>
      </c>
    </row>
    <row r="7" spans="1:22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  <c r="R7" s="33">
        <f t="shared" si="0"/>
        <v>6635.6</v>
      </c>
      <c r="S7" s="33">
        <f t="shared" si="1"/>
        <v>3884</v>
      </c>
      <c r="T7" t="e">
        <f t="shared" si="2"/>
        <v>#N/A</v>
      </c>
      <c r="U7">
        <f t="shared" si="3"/>
        <v>9587.5951228657959</v>
      </c>
      <c r="V7" s="33">
        <f t="shared" si="4"/>
        <v>38036</v>
      </c>
    </row>
    <row r="8" spans="1:22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  <c r="R8" s="33">
        <f t="shared" si="0"/>
        <v>6995.5333333333338</v>
      </c>
      <c r="S8" s="33">
        <f t="shared" si="1"/>
        <v>3580</v>
      </c>
      <c r="T8" t="e">
        <f t="shared" si="2"/>
        <v>#N/A</v>
      </c>
      <c r="U8">
        <f t="shared" si="3"/>
        <v>10159.978621149861</v>
      </c>
      <c r="V8" s="33">
        <f t="shared" si="4"/>
        <v>40055</v>
      </c>
    </row>
    <row r="9" spans="1:22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  <c r="R9" s="33">
        <f t="shared" si="0"/>
        <v>7640.4666666666662</v>
      </c>
      <c r="S9" s="33">
        <f t="shared" si="1"/>
        <v>4176</v>
      </c>
      <c r="T9" t="e">
        <f t="shared" si="2"/>
        <v>#N/A</v>
      </c>
      <c r="U9">
        <f t="shared" si="3"/>
        <v>11201.253095772614</v>
      </c>
      <c r="V9" s="33">
        <f t="shared" si="4"/>
        <v>43957</v>
      </c>
    </row>
    <row r="10" spans="1:22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  <c r="R10" s="33">
        <f t="shared" si="0"/>
        <v>8253.1333333333332</v>
      </c>
      <c r="S10" s="33">
        <f t="shared" si="1"/>
        <v>3906</v>
      </c>
      <c r="T10" t="e">
        <f t="shared" si="2"/>
        <v>#N/A</v>
      </c>
      <c r="U10">
        <f t="shared" si="3"/>
        <v>12179.749843444604</v>
      </c>
      <c r="V10" s="33">
        <f t="shared" si="4"/>
        <v>47939</v>
      </c>
    </row>
    <row r="11" spans="1:22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  <c r="R11" s="33">
        <f t="shared" si="0"/>
        <v>9354</v>
      </c>
      <c r="S11" s="33">
        <f t="shared" si="1"/>
        <v>4652</v>
      </c>
      <c r="T11" t="e">
        <f t="shared" si="2"/>
        <v>#N/A</v>
      </c>
      <c r="U11">
        <f t="shared" si="3"/>
        <v>13928.686523382838</v>
      </c>
      <c r="V11" s="33">
        <f t="shared" si="4"/>
        <v>54617</v>
      </c>
    </row>
    <row r="12" spans="1:22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  <c r="R12" s="33">
        <f t="shared" si="0"/>
        <v>9837.0666666666675</v>
      </c>
      <c r="S12" s="33">
        <f t="shared" si="1"/>
        <v>4387</v>
      </c>
      <c r="T12" t="e">
        <f t="shared" si="2"/>
        <v>#N/A</v>
      </c>
      <c r="U12">
        <f t="shared" si="3"/>
        <v>14700.711522311505</v>
      </c>
      <c r="V12" s="33">
        <f t="shared" si="4"/>
        <v>57594</v>
      </c>
    </row>
    <row r="13" spans="1:22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  <c r="R13" s="33">
        <f t="shared" si="0"/>
        <v>10894.933333333332</v>
      </c>
      <c r="S13" s="33">
        <f t="shared" si="1"/>
        <v>4552</v>
      </c>
      <c r="T13" t="e">
        <f t="shared" si="2"/>
        <v>#N/A</v>
      </c>
      <c r="U13">
        <f t="shared" si="3"/>
        <v>16163.068031644103</v>
      </c>
      <c r="V13" s="33">
        <f t="shared" si="4"/>
        <v>63256</v>
      </c>
    </row>
    <row r="14" spans="1:22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  <c r="R14" s="33">
        <f t="shared" si="0"/>
        <v>11865.466666666667</v>
      </c>
      <c r="S14" s="33">
        <f t="shared" si="1"/>
        <v>4962</v>
      </c>
      <c r="T14" t="e">
        <f t="shared" si="2"/>
        <v>#N/A</v>
      </c>
      <c r="U14">
        <f t="shared" si="3"/>
        <v>17572.109802626306</v>
      </c>
      <c r="V14" s="33">
        <f t="shared" si="4"/>
        <v>68391</v>
      </c>
    </row>
    <row r="15" spans="1:22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  <c r="R15" s="33">
        <f t="shared" si="0"/>
        <v>11367.333333333334</v>
      </c>
      <c r="S15" s="33">
        <f t="shared" si="1"/>
        <v>5339</v>
      </c>
      <c r="T15" t="e">
        <f t="shared" si="2"/>
        <v>#N/A</v>
      </c>
      <c r="U15">
        <f t="shared" si="3"/>
        <v>16751.590000819491</v>
      </c>
      <c r="V15" s="33">
        <f t="shared" si="4"/>
        <v>64745</v>
      </c>
    </row>
    <row r="16" spans="1:22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  <c r="R16" s="33">
        <f t="shared" si="0"/>
        <v>8353.2000000000007</v>
      </c>
      <c r="S16" s="33">
        <f t="shared" si="1"/>
        <v>3515</v>
      </c>
      <c r="T16" t="e">
        <f t="shared" si="2"/>
        <v>#N/A</v>
      </c>
      <c r="U16">
        <f t="shared" si="3"/>
        <v>12299.652250910729</v>
      </c>
      <c r="V16" s="33">
        <f t="shared" si="4"/>
        <v>47938</v>
      </c>
    </row>
    <row r="17" spans="1:22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  <c r="R17" s="33">
        <f t="shared" si="0"/>
        <v>8568.7333333333336</v>
      </c>
      <c r="S17" s="33">
        <f t="shared" si="1"/>
        <v>3551</v>
      </c>
      <c r="T17" t="e">
        <f t="shared" si="2"/>
        <v>#N/A</v>
      </c>
      <c r="U17">
        <f t="shared" si="3"/>
        <v>12764.640161877742</v>
      </c>
      <c r="V17" s="33">
        <f t="shared" si="4"/>
        <v>50466</v>
      </c>
    </row>
    <row r="18" spans="1:22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  <c r="R18" s="33">
        <f t="shared" si="0"/>
        <v>8948.5333333333328</v>
      </c>
      <c r="S18" s="33">
        <f t="shared" si="1"/>
        <v>3349</v>
      </c>
      <c r="T18" t="e">
        <f t="shared" si="2"/>
        <v>#N/A</v>
      </c>
      <c r="U18">
        <f t="shared" si="3"/>
        <v>13457.854067998938</v>
      </c>
      <c r="V18" s="33">
        <f t="shared" si="4"/>
        <v>53150</v>
      </c>
    </row>
    <row r="19" spans="1:22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  <c r="R19" s="33">
        <f t="shared" si="0"/>
        <v>8621.7333333333336</v>
      </c>
      <c r="S19" s="33">
        <f t="shared" si="1"/>
        <v>3688</v>
      </c>
      <c r="T19" t="e">
        <f t="shared" si="2"/>
        <v>#N/A</v>
      </c>
      <c r="U19">
        <f t="shared" si="3"/>
        <v>12943.892502987224</v>
      </c>
      <c r="V19" s="33">
        <f t="shared" si="4"/>
        <v>51305</v>
      </c>
    </row>
    <row r="20" spans="1:22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  <c r="R20" s="33">
        <f t="shared" si="0"/>
        <v>8996.0666666666675</v>
      </c>
      <c r="S20" s="33">
        <f t="shared" si="1"/>
        <v>3489</v>
      </c>
      <c r="T20" t="e">
        <f t="shared" si="2"/>
        <v>#N/A</v>
      </c>
      <c r="U20">
        <f t="shared" si="3"/>
        <v>13613.797282985457</v>
      </c>
      <c r="V20" s="33">
        <f t="shared" si="4"/>
        <v>53670</v>
      </c>
    </row>
    <row r="21" spans="1:22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  <c r="R21" s="33">
        <f t="shared" si="0"/>
        <v>10423.266666666666</v>
      </c>
      <c r="S21" s="33">
        <f t="shared" si="1"/>
        <v>4186</v>
      </c>
      <c r="T21" t="e">
        <f t="shared" si="2"/>
        <v>#N/A</v>
      </c>
      <c r="U21">
        <f t="shared" si="3"/>
        <v>15999.483589444031</v>
      </c>
      <c r="V21" s="33">
        <f t="shared" si="4"/>
        <v>62949</v>
      </c>
    </row>
    <row r="22" spans="1:22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  <c r="R22" s="33">
        <f t="shared" si="0"/>
        <v>11280.2</v>
      </c>
      <c r="S22" s="33">
        <f t="shared" si="1"/>
        <v>4728</v>
      </c>
      <c r="T22" t="e">
        <f t="shared" si="2"/>
        <v>#N/A</v>
      </c>
      <c r="U22">
        <f t="shared" si="3"/>
        <v>17424.325353558645</v>
      </c>
      <c r="V22" s="33">
        <f t="shared" si="4"/>
        <v>68741</v>
      </c>
    </row>
    <row r="23" spans="1:22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  <c r="R23" s="33">
        <f t="shared" si="0"/>
        <v>12346.466666666667</v>
      </c>
      <c r="S23" s="33">
        <f t="shared" si="1"/>
        <v>5208</v>
      </c>
      <c r="T23" t="e">
        <f t="shared" si="2"/>
        <v>#N/A</v>
      </c>
      <c r="U23">
        <f t="shared" si="3"/>
        <v>19271.920353601392</v>
      </c>
      <c r="V23" s="33">
        <f t="shared" si="4"/>
        <v>75377</v>
      </c>
    </row>
    <row r="24" spans="1:22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  <c r="R24" s="33">
        <f t="shared" si="0"/>
        <v>13670.8</v>
      </c>
      <c r="S24" s="33">
        <f t="shared" si="1"/>
        <v>4935</v>
      </c>
      <c r="T24" t="e">
        <f t="shared" si="2"/>
        <v>#N/A</v>
      </c>
      <c r="U24">
        <f t="shared" si="3"/>
        <v>21450.263455103141</v>
      </c>
      <c r="V24" s="33">
        <f t="shared" si="4"/>
        <v>83859</v>
      </c>
    </row>
    <row r="25" spans="1:22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  <c r="R25" s="33">
        <f t="shared" si="0"/>
        <v>13834.733333333334</v>
      </c>
      <c r="S25" s="33">
        <f t="shared" si="1"/>
        <v>4883</v>
      </c>
      <c r="T25" t="e">
        <f t="shared" si="2"/>
        <v>#N/A</v>
      </c>
      <c r="U25">
        <f t="shared" si="3"/>
        <v>21933.37099328074</v>
      </c>
      <c r="V25" s="33">
        <f t="shared" si="4"/>
        <v>85386</v>
      </c>
    </row>
    <row r="26" spans="1:22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  <c r="R26" s="33">
        <f t="shared" si="0"/>
        <v>14520.8</v>
      </c>
      <c r="S26" s="33">
        <f t="shared" si="1"/>
        <v>5033</v>
      </c>
      <c r="T26" t="e">
        <f t="shared" si="2"/>
        <v>#N/A</v>
      </c>
      <c r="U26">
        <f t="shared" si="3"/>
        <v>23149.682322370358</v>
      </c>
      <c r="V26" s="33">
        <f t="shared" si="4"/>
        <v>90124</v>
      </c>
    </row>
    <row r="27" spans="1:22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  <c r="R27" s="33">
        <f t="shared" si="0"/>
        <v>11842.333333333334</v>
      </c>
      <c r="S27" s="33">
        <f t="shared" si="1"/>
        <v>3693</v>
      </c>
      <c r="T27" t="e">
        <f t="shared" si="2"/>
        <v>#N/A</v>
      </c>
      <c r="U27">
        <f t="shared" si="3"/>
        <v>18965.312025437972</v>
      </c>
      <c r="V27" s="33">
        <f t="shared" si="4"/>
        <v>73897</v>
      </c>
    </row>
    <row r="28" spans="1:22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  <c r="R28" s="33">
        <f t="shared" si="0"/>
        <v>13105.8</v>
      </c>
      <c r="S28" s="33">
        <f t="shared" si="1"/>
        <v>3606</v>
      </c>
      <c r="T28" t="e">
        <f t="shared" si="2"/>
        <v>#N/A</v>
      </c>
      <c r="U28">
        <f t="shared" si="3"/>
        <v>21717.218060638737</v>
      </c>
      <c r="V28" s="33">
        <f t="shared" si="4"/>
        <v>83702</v>
      </c>
    </row>
    <row r="29" spans="1:22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  <c r="R29" s="33">
        <f t="shared" si="0"/>
        <v>15370.066666666668</v>
      </c>
      <c r="S29" s="33">
        <f t="shared" si="1"/>
        <v>4614</v>
      </c>
      <c r="T29" t="e">
        <f t="shared" si="2"/>
        <v>#N/A</v>
      </c>
      <c r="U29">
        <f t="shared" si="3"/>
        <v>25551.930133140409</v>
      </c>
      <c r="V29" s="33">
        <f t="shared" si="4"/>
        <v>98107</v>
      </c>
    </row>
    <row r="30" spans="1:22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  <c r="R30" s="33">
        <f t="shared" si="0"/>
        <v>15890.266666666666</v>
      </c>
      <c r="S30" s="33">
        <f t="shared" si="1"/>
        <v>4686</v>
      </c>
      <c r="T30" t="e">
        <f t="shared" si="2"/>
        <v>#N/A</v>
      </c>
      <c r="U30">
        <f t="shared" si="3"/>
        <v>25645.356074649375</v>
      </c>
      <c r="V30" s="33">
        <f t="shared" si="4"/>
        <v>99980</v>
      </c>
    </row>
    <row r="32" spans="1:22"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</row>
    <row r="33" spans="2:16"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</row>
    <row r="36" spans="2:16"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</row>
  </sheetData>
  <pageMargins left="0.7" right="0.7" top="0.75" bottom="0.75" header="0.3" footer="0.3"/>
  <pageSetup paperSize="9" orientation="portrait" horizontalDpi="1200" verticalDpi="1200" r:id="rId1"/>
  <headerFooter>
    <oddHeader>&amp;L&amp;"Century Gothic"&amp;10&amp;K000000 Non-Business&amp;1#_x000D_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H24"/>
  <sheetViews>
    <sheetView workbookViewId="0">
      <selection activeCell="M27" sqref="M27"/>
    </sheetView>
  </sheetViews>
  <sheetFormatPr defaultColWidth="8.7265625" defaultRowHeight="14.5"/>
  <cols>
    <col min="1" max="1" width="17.36328125" customWidth="1"/>
    <col min="2" max="27" width="8.81640625" customWidth="1"/>
    <col min="33" max="33" width="10.453125" customWidth="1"/>
  </cols>
  <sheetData>
    <row r="1" spans="1:34" ht="19">
      <c r="A1" s="3" t="s">
        <v>101</v>
      </c>
    </row>
    <row r="2" spans="1:34" ht="19">
      <c r="A2" s="3"/>
    </row>
    <row r="3" spans="1:34" ht="29">
      <c r="A3" s="25" t="s">
        <v>3</v>
      </c>
      <c r="B3" s="15" t="s">
        <v>65</v>
      </c>
      <c r="C3" s="15" t="s">
        <v>66</v>
      </c>
      <c r="D3" s="15" t="s">
        <v>67</v>
      </c>
      <c r="E3" s="15" t="s">
        <v>68</v>
      </c>
      <c r="F3" s="15" t="s">
        <v>69</v>
      </c>
      <c r="G3" s="15" t="s">
        <v>70</v>
      </c>
      <c r="H3" s="15" t="s">
        <v>71</v>
      </c>
      <c r="I3" s="15" t="s">
        <v>72</v>
      </c>
      <c r="J3" s="15" t="s">
        <v>73</v>
      </c>
      <c r="K3" s="15" t="s">
        <v>74</v>
      </c>
      <c r="L3" s="15" t="s">
        <v>75</v>
      </c>
      <c r="M3" s="15" t="s">
        <v>76</v>
      </c>
      <c r="N3" s="8" t="s">
        <v>77</v>
      </c>
      <c r="O3" s="15" t="s">
        <v>78</v>
      </c>
      <c r="P3" s="15" t="s">
        <v>79</v>
      </c>
      <c r="Q3" s="15" t="s">
        <v>80</v>
      </c>
      <c r="R3" s="15" t="s">
        <v>55</v>
      </c>
      <c r="S3" s="15" t="s">
        <v>56</v>
      </c>
      <c r="T3" s="15" t="s">
        <v>81</v>
      </c>
      <c r="U3" s="15" t="s">
        <v>82</v>
      </c>
      <c r="V3" s="15" t="s">
        <v>83</v>
      </c>
      <c r="W3" s="15" t="s">
        <v>84</v>
      </c>
      <c r="X3" s="15" t="s">
        <v>85</v>
      </c>
      <c r="Y3" s="15" t="s">
        <v>86</v>
      </c>
      <c r="Z3" s="15" t="s">
        <v>63</v>
      </c>
      <c r="AA3" s="15" t="s">
        <v>64</v>
      </c>
      <c r="AB3" s="15" t="s">
        <v>90</v>
      </c>
      <c r="AD3" s="35" t="s">
        <v>106</v>
      </c>
      <c r="AE3" s="35" t="s">
        <v>104</v>
      </c>
      <c r="AF3" s="35" t="s">
        <v>105</v>
      </c>
      <c r="AG3" s="37" t="s">
        <v>108</v>
      </c>
      <c r="AH3" s="35" t="s">
        <v>107</v>
      </c>
    </row>
    <row r="4" spans="1:34">
      <c r="A4" s="6" t="s">
        <v>4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  <c r="AD4" s="33">
        <f>AVERAGE(B4:AB4)</f>
        <v>101101.03703703704</v>
      </c>
      <c r="AE4" s="33">
        <f>MEDIAN(B4:AB4)</f>
        <v>88018</v>
      </c>
      <c r="AF4" t="e">
        <f>_xlfn.MODE.SNGL(B4:AB4)</f>
        <v>#N/A</v>
      </c>
      <c r="AG4">
        <f>_xlfn.STDEV.P(B4:AB4)</f>
        <v>29875.218338556224</v>
      </c>
      <c r="AH4" s="33">
        <f>MAX(B4:AB4)-MIN(B4:AB4)</f>
        <v>86642</v>
      </c>
    </row>
    <row r="5" spans="1:34">
      <c r="A5" s="6" t="s">
        <v>5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  <c r="AD5" s="33">
        <f t="shared" ref="AD5:AD17" si="0">AVERAGE(B5:AB5)</f>
        <v>68227</v>
      </c>
      <c r="AE5" s="33">
        <f t="shared" ref="AE5:AE17" si="1">MEDIAN(B5:AB5)</f>
        <v>62910</v>
      </c>
      <c r="AF5" t="e">
        <f t="shared" ref="AF5:AF17" si="2">_xlfn.MODE.SNGL(B5:AB5)</f>
        <v>#N/A</v>
      </c>
      <c r="AG5">
        <f t="shared" ref="AG5:AG17" si="3">_xlfn.STDEV.P(B5:AB5)</f>
        <v>17758.011548260354</v>
      </c>
      <c r="AH5" s="33">
        <f t="shared" ref="AH5:AH16" si="4">MAX(B5:AB5)-MIN(B5:AB5)</f>
        <v>56294</v>
      </c>
    </row>
    <row r="6" spans="1:34">
      <c r="A6" s="6" t="s">
        <v>6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  <c r="AD6" s="33">
        <f t="shared" si="0"/>
        <v>29494.296296296296</v>
      </c>
      <c r="AE6" s="33">
        <f t="shared" si="1"/>
        <v>30375</v>
      </c>
      <c r="AF6" t="e">
        <f t="shared" si="2"/>
        <v>#N/A</v>
      </c>
      <c r="AG6">
        <f t="shared" si="3"/>
        <v>6994.5184983184954</v>
      </c>
      <c r="AH6" s="33">
        <f t="shared" si="4"/>
        <v>25307</v>
      </c>
    </row>
    <row r="7" spans="1:34">
      <c r="A7" s="6" t="s">
        <v>7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  <c r="AD7" s="33">
        <f t="shared" si="0"/>
        <v>10845.777777777777</v>
      </c>
      <c r="AE7" s="33">
        <f t="shared" si="1"/>
        <v>11774</v>
      </c>
      <c r="AF7">
        <f t="shared" si="2"/>
        <v>11455</v>
      </c>
      <c r="AG7">
        <f t="shared" si="3"/>
        <v>3161.0542584225532</v>
      </c>
      <c r="AH7" s="33">
        <f t="shared" si="4"/>
        <v>10591</v>
      </c>
    </row>
    <row r="8" spans="1:34">
      <c r="A8" s="6" t="s">
        <v>8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  <c r="AD8" s="33">
        <f t="shared" si="0"/>
        <v>5847.0740740740739</v>
      </c>
      <c r="AE8" s="33">
        <f t="shared" si="1"/>
        <v>6203</v>
      </c>
      <c r="AF8" t="e">
        <f t="shared" si="2"/>
        <v>#N/A</v>
      </c>
      <c r="AG8">
        <f t="shared" si="3"/>
        <v>1212.7382522981229</v>
      </c>
      <c r="AH8" s="33">
        <f t="shared" si="4"/>
        <v>4190</v>
      </c>
    </row>
    <row r="9" spans="1:34">
      <c r="A9" s="6" t="s">
        <v>9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  <c r="AD9" s="33">
        <f t="shared" si="0"/>
        <v>1820.4814814814815</v>
      </c>
      <c r="AE9" s="33">
        <f t="shared" si="1"/>
        <v>1885</v>
      </c>
      <c r="AF9">
        <f t="shared" si="2"/>
        <v>1201</v>
      </c>
      <c r="AG9">
        <f t="shared" si="3"/>
        <v>279.80937563652424</v>
      </c>
      <c r="AH9" s="33">
        <f t="shared" si="4"/>
        <v>1086</v>
      </c>
    </row>
    <row r="10" spans="1:34">
      <c r="A10" s="6" t="s">
        <v>10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  <c r="AD10" s="33">
        <f t="shared" si="0"/>
        <v>1759.1851851851852</v>
      </c>
      <c r="AE10" s="33">
        <f t="shared" si="1"/>
        <v>1849</v>
      </c>
      <c r="AF10" t="e">
        <f t="shared" si="2"/>
        <v>#N/A</v>
      </c>
      <c r="AG10">
        <f t="shared" si="3"/>
        <v>314.1429300832059</v>
      </c>
      <c r="AH10" s="33">
        <f t="shared" si="4"/>
        <v>1212</v>
      </c>
    </row>
    <row r="11" spans="1:34">
      <c r="A11" s="6" t="s">
        <v>11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  <c r="AD11" s="33">
        <f t="shared" si="0"/>
        <v>530.22222222222217</v>
      </c>
      <c r="AE11" s="33">
        <f t="shared" si="1"/>
        <v>549</v>
      </c>
      <c r="AF11">
        <f t="shared" si="2"/>
        <v>583</v>
      </c>
      <c r="AG11">
        <f t="shared" si="3"/>
        <v>78.778326279237646</v>
      </c>
      <c r="AH11" s="33">
        <f t="shared" si="4"/>
        <v>293</v>
      </c>
    </row>
    <row r="12" spans="1:34">
      <c r="A12" s="6" t="s">
        <v>12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  <c r="AD12" s="33">
        <f t="shared" si="0"/>
        <v>424.33333333333331</v>
      </c>
      <c r="AE12" s="33">
        <f t="shared" si="1"/>
        <v>441</v>
      </c>
      <c r="AF12">
        <f t="shared" si="2"/>
        <v>304</v>
      </c>
      <c r="AG12">
        <f t="shared" si="3"/>
        <v>65.14883245592641</v>
      </c>
      <c r="AH12" s="33">
        <f t="shared" si="4"/>
        <v>240</v>
      </c>
    </row>
    <row r="13" spans="1:34">
      <c r="A13" s="6" t="s">
        <v>13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  <c r="AD13" s="33">
        <f t="shared" si="0"/>
        <v>508.74074074074076</v>
      </c>
      <c r="AE13" s="33">
        <f t="shared" si="1"/>
        <v>531</v>
      </c>
      <c r="AF13">
        <f t="shared" si="2"/>
        <v>560</v>
      </c>
      <c r="AG13">
        <f t="shared" si="3"/>
        <v>67.633321062696766</v>
      </c>
      <c r="AH13" s="33">
        <f t="shared" si="4"/>
        <v>261</v>
      </c>
    </row>
    <row r="14" spans="1:34">
      <c r="A14" s="6" t="s">
        <v>14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  <c r="AD14" s="33">
        <f t="shared" si="0"/>
        <v>136.55555555555554</v>
      </c>
      <c r="AE14" s="33">
        <f t="shared" si="1"/>
        <v>143</v>
      </c>
      <c r="AF14">
        <f t="shared" si="2"/>
        <v>125</v>
      </c>
      <c r="AG14">
        <f t="shared" si="3"/>
        <v>16.362407984820827</v>
      </c>
      <c r="AH14" s="33">
        <f t="shared" si="4"/>
        <v>73</v>
      </c>
    </row>
    <row r="15" spans="1:34">
      <c r="A15" s="6" t="s">
        <v>15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  <c r="AD15" s="33">
        <f t="shared" si="0"/>
        <v>60.037037037037038</v>
      </c>
      <c r="AE15" s="33">
        <f t="shared" si="1"/>
        <v>59</v>
      </c>
      <c r="AF15">
        <f t="shared" si="2"/>
        <v>56</v>
      </c>
      <c r="AG15">
        <f t="shared" si="3"/>
        <v>6.5347021325834902</v>
      </c>
      <c r="AH15" s="33">
        <f t="shared" si="4"/>
        <v>27</v>
      </c>
    </row>
    <row r="16" spans="1:34">
      <c r="A16" s="6" t="s">
        <v>16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  <c r="AD16" s="33">
        <f t="shared" si="0"/>
        <v>54.851851851851855</v>
      </c>
      <c r="AE16" s="33">
        <f t="shared" si="1"/>
        <v>57</v>
      </c>
      <c r="AF16">
        <f t="shared" si="2"/>
        <v>60</v>
      </c>
      <c r="AG16">
        <f t="shared" si="3"/>
        <v>7.3771604680015415</v>
      </c>
      <c r="AH16" s="33">
        <f t="shared" si="4"/>
        <v>29</v>
      </c>
    </row>
    <row r="17" spans="1:34" ht="25.15" customHeight="1">
      <c r="A17" s="16" t="s">
        <v>2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256441</v>
      </c>
      <c r="P17" s="21">
        <v>253121</v>
      </c>
      <c r="Q17" s="21">
        <v>247105</v>
      </c>
      <c r="R17" s="21">
        <v>250964</v>
      </c>
      <c r="S17" s="21">
        <v>251647</v>
      </c>
      <c r="T17" s="21">
        <v>273775</v>
      </c>
      <c r="U17" s="21">
        <v>296093</v>
      </c>
      <c r="V17" s="21">
        <v>314590</v>
      </c>
      <c r="W17" s="21">
        <v>325736</v>
      </c>
      <c r="X17" s="21">
        <v>335731</v>
      </c>
      <c r="Y17" s="21">
        <v>342456</v>
      </c>
      <c r="Z17" s="21">
        <v>353365</v>
      </c>
      <c r="AA17" s="21">
        <v>374332</v>
      </c>
      <c r="AB17" s="21">
        <v>364514</v>
      </c>
      <c r="AD17" s="33">
        <f t="shared" si="0"/>
        <v>241904.51851851851</v>
      </c>
      <c r="AE17" s="33">
        <f t="shared" si="1"/>
        <v>247105</v>
      </c>
      <c r="AF17" t="e">
        <f t="shared" si="2"/>
        <v>#N/A</v>
      </c>
      <c r="AG17">
        <f t="shared" si="3"/>
        <v>71751.307520088085</v>
      </c>
      <c r="AH17" s="33">
        <f>MAX(B17:AB17)-MIN(B17:AB17)</f>
        <v>214184</v>
      </c>
    </row>
    <row r="18" spans="1:34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</row>
    <row r="20" spans="1:34"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</row>
    <row r="21" spans="1:34"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</row>
    <row r="24" spans="1:34"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</row>
  </sheetData>
  <phoneticPr fontId="33" type="noConversion"/>
  <pageMargins left="0.7" right="0.7" top="0.75" bottom="0.75" header="0.3" footer="0.3"/>
  <pageSetup paperSize="9" orientation="portrait" horizontalDpi="1200" verticalDpi="1200" r:id="rId1"/>
  <headerFooter>
    <oddHeader>&amp;L&amp;"Century Gothic"&amp;10&amp;K000000 Non-Business&amp;1#_x000D_</oddHead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X36"/>
  <sheetViews>
    <sheetView topLeftCell="B1" workbookViewId="0">
      <selection activeCell="O31" sqref="O31"/>
    </sheetView>
  </sheetViews>
  <sheetFormatPr defaultRowHeight="14.5"/>
  <cols>
    <col min="1" max="1" width="35.26953125" customWidth="1"/>
    <col min="2" max="2" width="11.36328125" customWidth="1"/>
    <col min="20" max="20" width="17.453125" customWidth="1"/>
    <col min="21" max="21" width="12.7265625" customWidth="1"/>
    <col min="23" max="23" width="10.453125" customWidth="1"/>
  </cols>
  <sheetData>
    <row r="1" spans="1:24" ht="19">
      <c r="A1" s="7" t="s">
        <v>100</v>
      </c>
    </row>
    <row r="2" spans="1:24" ht="19">
      <c r="A2" s="7"/>
    </row>
    <row r="3" spans="1:24" ht="29">
      <c r="A3" s="25" t="s">
        <v>89</v>
      </c>
      <c r="B3" s="29" t="s">
        <v>75</v>
      </c>
      <c r="C3" s="30" t="s">
        <v>76</v>
      </c>
      <c r="D3" s="26" t="s">
        <v>51</v>
      </c>
      <c r="E3" s="26" t="s">
        <v>52</v>
      </c>
      <c r="F3" s="26" t="s">
        <v>53</v>
      </c>
      <c r="G3" s="26" t="s">
        <v>54</v>
      </c>
      <c r="H3" s="26" t="s">
        <v>87</v>
      </c>
      <c r="I3" s="26" t="s">
        <v>88</v>
      </c>
      <c r="J3" s="26" t="s">
        <v>57</v>
      </c>
      <c r="K3" s="26" t="s">
        <v>58</v>
      </c>
      <c r="L3" s="26" t="s">
        <v>59</v>
      </c>
      <c r="M3" s="26" t="s">
        <v>60</v>
      </c>
      <c r="N3" s="26" t="s">
        <v>61</v>
      </c>
      <c r="O3" s="26" t="s">
        <v>62</v>
      </c>
      <c r="P3" s="26" t="s">
        <v>91</v>
      </c>
      <c r="Q3" s="26" t="s">
        <v>92</v>
      </c>
      <c r="R3" s="26" t="s">
        <v>90</v>
      </c>
      <c r="T3" s="35" t="s">
        <v>106</v>
      </c>
      <c r="U3" s="35" t="s">
        <v>104</v>
      </c>
      <c r="V3" s="35" t="s">
        <v>105</v>
      </c>
      <c r="W3" s="37" t="s">
        <v>108</v>
      </c>
      <c r="X3" s="35" t="s">
        <v>107</v>
      </c>
    </row>
    <row r="4" spans="1:24">
      <c r="A4" s="27" t="s">
        <v>17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  <c r="T4" s="36">
        <f>AVERAGE(B4:R4)</f>
        <v>246081.64705882352</v>
      </c>
      <c r="U4" s="36">
        <f>MEDIAN(B4:R4)</f>
        <v>228603</v>
      </c>
      <c r="V4" s="34" t="e">
        <f>_xlfn.MODE.SNGL(B4:R4)</f>
        <v>#N/A</v>
      </c>
      <c r="W4">
        <f>_xlfn.STDEV.P(B4:R4)</f>
        <v>34139.178400708952</v>
      </c>
      <c r="X4" s="33">
        <f>MAX(B4:R4)-MIN(B4:R4)</f>
        <v>105358</v>
      </c>
    </row>
    <row r="5" spans="1:24">
      <c r="A5" s="24" t="s">
        <v>18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  <c r="T5" s="36">
        <f t="shared" ref="T5:T16" si="0">AVERAGE(B5:R5)</f>
        <v>24842.411764705881</v>
      </c>
      <c r="U5" s="36">
        <f t="shared" ref="U5:U16" si="1">MEDIAN(B5:R5)</f>
        <v>24657</v>
      </c>
      <c r="V5" s="34" t="e">
        <f t="shared" ref="V5:V16" si="2">_xlfn.MODE.SNGL(B5:R5)</f>
        <v>#N/A</v>
      </c>
      <c r="W5">
        <f t="shared" ref="W5:W16" si="3">_xlfn.STDEV.P(B5:R5)</f>
        <v>4279.2884105932917</v>
      </c>
      <c r="X5" s="33">
        <f t="shared" ref="X5:X16" si="4">MAX(B5:R5)-MIN(B5:R5)</f>
        <v>14719</v>
      </c>
    </row>
    <row r="6" spans="1:24">
      <c r="A6" s="24" t="s">
        <v>19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  <c r="T6" s="36">
        <f t="shared" si="0"/>
        <v>21935.294117647059</v>
      </c>
      <c r="U6" s="36">
        <f t="shared" si="1"/>
        <v>21478</v>
      </c>
      <c r="V6" s="34" t="e">
        <f t="shared" si="2"/>
        <v>#N/A</v>
      </c>
      <c r="W6">
        <f t="shared" si="3"/>
        <v>3468.3389271371407</v>
      </c>
      <c r="X6" s="33">
        <f t="shared" si="4"/>
        <v>11192</v>
      </c>
    </row>
    <row r="7" spans="1:24">
      <c r="A7" s="24" t="s">
        <v>20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  <c r="T7" s="36">
        <f t="shared" si="0"/>
        <v>2810.7647058823532</v>
      </c>
      <c r="U7" s="36">
        <f t="shared" si="1"/>
        <v>2744</v>
      </c>
      <c r="V7" s="34" t="e">
        <f t="shared" si="2"/>
        <v>#N/A</v>
      </c>
      <c r="W7">
        <f t="shared" si="3"/>
        <v>553.05765356433676</v>
      </c>
      <c r="X7" s="33">
        <f t="shared" si="4"/>
        <v>1679</v>
      </c>
    </row>
    <row r="8" spans="1:24">
      <c r="A8" s="24" t="s">
        <v>21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  <c r="T8" s="36">
        <f t="shared" si="0"/>
        <v>1274.4117647058824</v>
      </c>
      <c r="U8" s="36">
        <f t="shared" si="1"/>
        <v>1262</v>
      </c>
      <c r="V8" s="34">
        <f t="shared" si="2"/>
        <v>1262</v>
      </c>
      <c r="W8">
        <f t="shared" si="3"/>
        <v>276.41147052548723</v>
      </c>
      <c r="X8" s="33">
        <f t="shared" si="4"/>
        <v>837</v>
      </c>
    </row>
    <row r="9" spans="1:24">
      <c r="A9" s="24" t="s">
        <v>22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  <c r="T9" s="36">
        <f t="shared" si="0"/>
        <v>395.94117647058823</v>
      </c>
      <c r="U9" s="36">
        <f t="shared" si="1"/>
        <v>390</v>
      </c>
      <c r="V9" s="34" t="e">
        <f t="shared" si="2"/>
        <v>#N/A</v>
      </c>
      <c r="W9">
        <f t="shared" si="3"/>
        <v>74.312908061105176</v>
      </c>
      <c r="X9" s="33">
        <f t="shared" si="4"/>
        <v>234</v>
      </c>
    </row>
    <row r="10" spans="1:24">
      <c r="A10" s="24" t="s">
        <v>23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  <c r="T10" s="36">
        <f t="shared" si="0"/>
        <v>196.94117647058823</v>
      </c>
      <c r="U10" s="36">
        <f t="shared" si="1"/>
        <v>180</v>
      </c>
      <c r="V10" s="34">
        <f t="shared" si="2"/>
        <v>243</v>
      </c>
      <c r="W10">
        <f t="shared" si="3"/>
        <v>51.469546207939416</v>
      </c>
      <c r="X10" s="33">
        <f t="shared" si="4"/>
        <v>153</v>
      </c>
    </row>
    <row r="11" spans="1:24">
      <c r="A11" s="24" t="s">
        <v>24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  <c r="T11" s="36">
        <f t="shared" si="0"/>
        <v>124.94117647058823</v>
      </c>
      <c r="U11" s="36">
        <f t="shared" si="1"/>
        <v>117</v>
      </c>
      <c r="V11" s="34">
        <f t="shared" si="2"/>
        <v>98</v>
      </c>
      <c r="W11">
        <f t="shared" si="3"/>
        <v>30.798148508588849</v>
      </c>
      <c r="X11" s="33">
        <f t="shared" si="4"/>
        <v>101</v>
      </c>
    </row>
    <row r="12" spans="1:24">
      <c r="A12" s="24" t="s">
        <v>25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  <c r="T12" s="36">
        <f t="shared" si="0"/>
        <v>246.52941176470588</v>
      </c>
      <c r="U12" s="36">
        <f t="shared" si="1"/>
        <v>227</v>
      </c>
      <c r="V12" s="34" t="e">
        <f t="shared" si="2"/>
        <v>#N/A</v>
      </c>
      <c r="W12">
        <f t="shared" si="3"/>
        <v>52.437209113891441</v>
      </c>
      <c r="X12" s="33">
        <f t="shared" si="4"/>
        <v>167</v>
      </c>
    </row>
    <row r="13" spans="1:24">
      <c r="A13" s="24" t="s">
        <v>26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  <c r="T13" s="36">
        <f t="shared" si="0"/>
        <v>207.52941176470588</v>
      </c>
      <c r="U13" s="36">
        <f t="shared" si="1"/>
        <v>205</v>
      </c>
      <c r="V13" s="34" t="e">
        <f t="shared" si="2"/>
        <v>#N/A</v>
      </c>
      <c r="W13">
        <f t="shared" si="3"/>
        <v>32.568692377548579</v>
      </c>
      <c r="X13" s="33">
        <f t="shared" si="4"/>
        <v>102</v>
      </c>
    </row>
    <row r="14" spans="1:24">
      <c r="A14" s="24" t="s">
        <v>27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  <c r="T14" s="36">
        <f t="shared" si="0"/>
        <v>20.823529411764707</v>
      </c>
      <c r="U14" s="36">
        <f t="shared" si="1"/>
        <v>20</v>
      </c>
      <c r="V14" s="34">
        <f t="shared" si="2"/>
        <v>20</v>
      </c>
      <c r="W14">
        <f t="shared" si="3"/>
        <v>4.2872628607737875</v>
      </c>
      <c r="X14" s="33">
        <f t="shared" si="4"/>
        <v>16</v>
      </c>
    </row>
    <row r="15" spans="1:24">
      <c r="A15" s="24" t="s">
        <v>28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  <c r="T15" s="36">
        <f t="shared" si="0"/>
        <v>13</v>
      </c>
      <c r="U15" s="36">
        <f t="shared" si="1"/>
        <v>10</v>
      </c>
      <c r="V15" s="34">
        <f t="shared" si="2"/>
        <v>10</v>
      </c>
      <c r="W15">
        <f t="shared" si="3"/>
        <v>5.4015248391759982</v>
      </c>
      <c r="X15" s="33">
        <f t="shared" si="4"/>
        <v>17</v>
      </c>
    </row>
    <row r="16" spans="1:24">
      <c r="A16" s="28" t="s">
        <v>2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  <c r="T16" s="36">
        <f t="shared" si="0"/>
        <v>298150.23529411765</v>
      </c>
      <c r="U16" s="36">
        <f t="shared" si="1"/>
        <v>279356</v>
      </c>
      <c r="V16" s="34" t="e">
        <f t="shared" si="2"/>
        <v>#N/A</v>
      </c>
      <c r="W16">
        <f t="shared" si="3"/>
        <v>42223.004100120044</v>
      </c>
      <c r="X16" s="33">
        <f t="shared" si="4"/>
        <v>127227</v>
      </c>
    </row>
    <row r="17" spans="1:18">
      <c r="A17" s="32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  <row r="19" spans="1:18" ht="72.5">
      <c r="A19" t="s">
        <v>109</v>
      </c>
      <c r="B19" s="38" t="s">
        <v>110</v>
      </c>
    </row>
    <row r="20" spans="1:18">
      <c r="A20">
        <v>2007</v>
      </c>
      <c r="B20" s="18">
        <v>10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9"/>
    </row>
    <row r="21" spans="1:18">
      <c r="A21">
        <v>2008</v>
      </c>
      <c r="B21">
        <v>10</v>
      </c>
    </row>
    <row r="22" spans="1:18">
      <c r="A22">
        <v>2009</v>
      </c>
      <c r="B22">
        <v>14</v>
      </c>
    </row>
    <row r="23" spans="1:18">
      <c r="A23">
        <v>2010</v>
      </c>
      <c r="B23">
        <v>8</v>
      </c>
    </row>
    <row r="24" spans="1:18">
      <c r="A24">
        <v>2011</v>
      </c>
      <c r="B24">
        <v>7</v>
      </c>
    </row>
    <row r="25" spans="1:18">
      <c r="A25">
        <v>2012</v>
      </c>
      <c r="B25">
        <v>6</v>
      </c>
    </row>
    <row r="26" spans="1:18">
      <c r="A26">
        <v>2013</v>
      </c>
      <c r="B26">
        <v>8</v>
      </c>
    </row>
    <row r="27" spans="1:18">
      <c r="A27">
        <v>2014</v>
      </c>
      <c r="B27">
        <v>9</v>
      </c>
    </row>
    <row r="28" spans="1:18">
      <c r="A28">
        <v>2015</v>
      </c>
      <c r="B28">
        <v>8</v>
      </c>
    </row>
    <row r="29" spans="1:18">
      <c r="A29">
        <v>2016</v>
      </c>
      <c r="B29">
        <v>10</v>
      </c>
    </row>
    <row r="30" spans="1:18">
      <c r="A30">
        <v>2017</v>
      </c>
      <c r="B30">
        <v>13</v>
      </c>
    </row>
    <row r="31" spans="1:18">
      <c r="A31">
        <v>2018</v>
      </c>
      <c r="B31">
        <v>19</v>
      </c>
    </row>
    <row r="32" spans="1:18">
      <c r="A32">
        <v>2019</v>
      </c>
      <c r="B32">
        <v>20</v>
      </c>
    </row>
    <row r="33" spans="1:2">
      <c r="A33">
        <v>2020</v>
      </c>
      <c r="B33">
        <v>20</v>
      </c>
    </row>
    <row r="34" spans="1:2">
      <c r="A34">
        <v>2021</v>
      </c>
      <c r="B34">
        <v>20</v>
      </c>
    </row>
    <row r="35" spans="1:2">
      <c r="A35">
        <v>2022</v>
      </c>
      <c r="B35">
        <v>16</v>
      </c>
    </row>
    <row r="36" spans="1:2">
      <c r="A36">
        <v>2023</v>
      </c>
      <c r="B36">
        <v>23</v>
      </c>
    </row>
  </sheetData>
  <phoneticPr fontId="33" type="noConversion"/>
  <pageMargins left="0.7" right="0.7" top="0.75" bottom="0.75" header="0.3" footer="0.3"/>
  <pageSetup paperSize="9" orientation="portrait" horizontalDpi="1200" verticalDpi="1200" r:id="rId1"/>
  <headerFooter>
    <oddHeader>&amp;L&amp;"Century Gothic"&amp;10&amp;K000000 Non-Business&amp;1#_x000D_</oddHeader>
  </headerFooter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C997A326-E008-416A-AF2D-E617052E0220}">
  <ds:schemaRefs>
    <ds:schemaRef ds:uri="http://schemas.microsoft.com/office/2006/metadata/properties"/>
    <ds:schemaRef ds:uri="http://schemas.microsoft.com/office/infopath/2007/PartnerControls"/>
    <ds:schemaRef ds:uri="63b866ec-3dff-4cd9-972e-66243271eb0b"/>
    <ds:schemaRef ds:uri="http://schemas.microsoft.com/sharepoint/v4"/>
    <ds:schemaRef ds:uri="d311cd43-62b0-4d49-a282-15a318030d26"/>
    <ds:schemaRef ds:uri="1e572c8d-6813-4013-8a4a-be491ac59459"/>
    <ds:schemaRef ds:uri="96a98433-1569-4222-be80-afd48d89a184"/>
  </ds:schemaRefs>
</ds:datastoreItem>
</file>

<file path=customXml/itemProps2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C00279-D85E-4610-83DE-C87A32831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Public Sector Value</vt:lpstr>
      <vt:lpstr>Private Sector Value</vt:lpstr>
      <vt:lpstr>Firm Size</vt:lpstr>
      <vt:lpstr>No. of Firms - Turnover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2025-12-09T10:24:00Z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  <property fmtid="{D5CDD505-2E9C-101B-9397-08002B2CF9AE}" pid="13" name="MSIP_Label_d2b4b5ca-8d2c-4b35-952b-d5cf0d02d0e8_Enabled">
    <vt:lpwstr>true</vt:lpwstr>
  </property>
  <property fmtid="{D5CDD505-2E9C-101B-9397-08002B2CF9AE}" pid="14" name="MSIP_Label_d2b4b5ca-8d2c-4b35-952b-d5cf0d02d0e8_SetDate">
    <vt:lpwstr>2025-11-06T12:00:34Z</vt:lpwstr>
  </property>
  <property fmtid="{D5CDD505-2E9C-101B-9397-08002B2CF9AE}" pid="15" name="MSIP_Label_d2b4b5ca-8d2c-4b35-952b-d5cf0d02d0e8_Method">
    <vt:lpwstr>Privileged</vt:lpwstr>
  </property>
  <property fmtid="{D5CDD505-2E9C-101B-9397-08002B2CF9AE}" pid="16" name="MSIP_Label_d2b4b5ca-8d2c-4b35-952b-d5cf0d02d0e8_Name">
    <vt:lpwstr>Non-Business</vt:lpwstr>
  </property>
  <property fmtid="{D5CDD505-2E9C-101B-9397-08002B2CF9AE}" pid="17" name="MSIP_Label_d2b4b5ca-8d2c-4b35-952b-d5cf0d02d0e8_SiteId">
    <vt:lpwstr>95baa318-b818-4676-8a0f-5a95a646c3c1</vt:lpwstr>
  </property>
  <property fmtid="{D5CDD505-2E9C-101B-9397-08002B2CF9AE}" pid="18" name="MSIP_Label_d2b4b5ca-8d2c-4b35-952b-d5cf0d02d0e8_ActionId">
    <vt:lpwstr>c6c2c4e5-5052-42a8-b622-d77c8fc26717</vt:lpwstr>
  </property>
  <property fmtid="{D5CDD505-2E9C-101B-9397-08002B2CF9AE}" pid="19" name="MSIP_Label_d2b4b5ca-8d2c-4b35-952b-d5cf0d02d0e8_ContentBits">
    <vt:lpwstr>1</vt:lpwstr>
  </property>
</Properties>
</file>