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Income Statement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<sst xmlns="http://schemas.openxmlformats.org/spreadsheetml/2006/main" count="51" uniqueCount="46">
  <si>
    <t xml:space="preserve">MP Materials Corp. (NYSE: MP) - Consolidated Statements of Operations</t>
  </si>
  <si>
    <t xml:space="preserve">U.S. dollars in thousands, except per-share and share data. Fiscal years ended December 31.</t>
  </si>
  <si>
    <t xml:space="preserve">Line item</t>
  </si>
  <si>
    <t xml:space="preserve">2021</t>
  </si>
  <si>
    <t xml:space="preserve">2022</t>
  </si>
  <si>
    <t xml:space="preserve">2023</t>
  </si>
  <si>
    <t xml:space="preserve">2024</t>
  </si>
  <si>
    <t xml:space="preserve">2025</t>
  </si>
  <si>
    <t xml:space="preserve">Revenue</t>
  </si>
  <si>
    <t xml:space="preserve">  Rare earth concentrate (incl. related party)</t>
  </si>
  <si>
    <t xml:space="preserve">n/d</t>
  </si>
  <si>
    <t xml:space="preserve">  NdPr oxide and metal</t>
  </si>
  <si>
    <t xml:space="preserve">  Other rare earth products (incl. related party)</t>
  </si>
  <si>
    <t xml:space="preserve">Revenue (incl. related party)</t>
  </si>
  <si>
    <t xml:space="preserve">Price protection agreement income</t>
  </si>
  <si>
    <t xml:space="preserve">Operating costs and expenses</t>
  </si>
  <si>
    <t xml:space="preserve">  Cost of sales (excl. D&amp;A) (incl. related party)</t>
  </si>
  <si>
    <t xml:space="preserve">  Selling, general and administrative</t>
  </si>
  <si>
    <t xml:space="preserve">  Depreciation, depletion and amortization</t>
  </si>
  <si>
    <t xml:space="preserve">  Start-up costs</t>
  </si>
  <si>
    <t xml:space="preserve">  Advanced projects and development</t>
  </si>
  <si>
    <t xml:space="preserve">  Other operating costs and expenses</t>
  </si>
  <si>
    <t xml:space="preserve">Total operating costs and expenses</t>
  </si>
  <si>
    <t xml:space="preserve">Operating income (loss)</t>
  </si>
  <si>
    <t xml:space="preserve">Interest expense, net</t>
  </si>
  <si>
    <t xml:space="preserve">Gain on early extinguishment of debt</t>
  </si>
  <si>
    <t xml:space="preserve">Other income, net</t>
  </si>
  <si>
    <t xml:space="preserve">Income (loss) before income taxes</t>
  </si>
  <si>
    <t xml:space="preserve">Income tax benefit (expense)</t>
  </si>
  <si>
    <t xml:space="preserve">Net income (loss)</t>
  </si>
  <si>
    <t xml:space="preserve">Earnings (loss) per share</t>
  </si>
  <si>
    <t xml:space="preserve">  Basic ($)</t>
  </si>
  <si>
    <t xml:space="preserve">  Diluted ($)</t>
  </si>
  <si>
    <t xml:space="preserve">Weighted-average shares outstanding</t>
  </si>
  <si>
    <t xml:space="preserve">  Basic</t>
  </si>
  <si>
    <t xml:space="preserve">  Diluted</t>
  </si>
  <si>
    <t xml:space="preserve">Checks vs. reported figures</t>
  </si>
  <si>
    <t xml:space="preserve">  Operating income (loss): calculated minus reported</t>
  </si>
  <si>
    <t xml:space="preserve">  Net income (loss): calculated minus reported</t>
  </si>
  <si>
    <t xml:space="preserve">Notes and sources</t>
  </si>
  <si>
    <t xml:space="preserve">Blue = figures as reported in the 10-Ks; black = formulas. 'n/d' = not shown as a separate line on the face of that year's statement.</t>
  </si>
  <si>
    <t xml:space="preserve">Each year uses the most recent presentation available in the uploaded filings: 2021 and 2022 as recast in the FY2023 10-K; 2023 as shown in the FY2025 10-K; 2024 and 2025 from the FY2025 10-K.</t>
  </si>
  <si>
    <t xml:space="preserve">Reclassifications: the original FY2021 10-K reported 'General and administrative' of $57,215 and the FY2022 10-K reported SG&amp;A of $75,840 for 2022 with a separate 'loss on sale or disposal of long-lived assets'; later filings recast these into the line items above. Totals, operating income and net income are unchanged.</t>
  </si>
  <si>
    <t xml:space="preserve">Revenue was split into concentrate / NdPr / other products on the face through FY2023; from FY2024 only a single revenue line is presented.</t>
  </si>
  <si>
    <t xml:space="preserve">Price protection agreement income first appears in the FY2025 10-K and is presented within operating results (operating loss = revenue + PPA income - total operating costs and expenses).</t>
  </si>
  <si>
    <t xml:space="preserve">Sources: MP Materials Form 10-K for FY2021 (p.54), FY2022 (p.53), FY2023 (p.56), FY2024 (p.63), FY2025 (p.65), Consolidated Statements of Operations.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</si>
</sst>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;\(#,##0\);\-"/>
    <numFmt numFmtId="166" formatCode="0.00;\(0.00\);\-"/>
  </numFmts>
  <fonts count="13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3"/>
      <name val="Arial"/>
      <family val="0"/>
      <charset val="1"/>
    </font>
    <font>
      <i val="true"/>
      <sz val="9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10"/>
      <name val="Arial"/>
      <family val="0"/>
      <charset val="1"/>
    </font>
    <font>
      <sz val="10"/>
      <name val="Arial"/>
      <family val="0"/>
      <charset val="1"/>
    </font>
    <font>
      <sz val="10"/>
      <color rgb="FF0000FF"/>
      <name val="Arial"/>
      <family val="0"/>
      <charset val="1"/>
    </font>
    <font>
      <i val="true"/>
      <sz val="9"/>
      <color rgb="FF808080"/>
      <name val="Arial"/>
      <family val="0"/>
      <charset val="1"/>
    </font>
    <font>
      <b val="true"/>
      <sz val="10"/>
      <color rgb="FF0000FF"/>
      <name val="Arial"/>
      <family val="0"/>
      <charset val="1"/>
    </font>
    <font>
      <sz val="9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</fills>
  <borders count="3">
    <border diagonalUp="false" diagonalDown="false">
      <left/>
      <right/>
      <top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 style="thin"/>
      <bottom style="double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43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2"/>
    <col collapsed="false" customWidth="true" hidden="false" outlineLevel="0" max="6" min="2" style="0" width="15"/>
  </cols>
  <sheetData>
    <row r="1" customFormat="false" ht="16.1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4" customFormat="false" ht="15" hidden="false" customHeight="false" outlineLevel="0" collapsed="false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</row>
    <row r="5" customFormat="false" ht="15" hidden="false" customHeight="false" outlineLevel="0" collapsed="false">
      <c r="A5" s="5" t="s">
        <v>8</v>
      </c>
    </row>
    <row r="6" customFormat="false" ht="15" hidden="false" customHeight="false" outlineLevel="0" collapsed="false">
      <c r="A6" s="6" t="s">
        <v>9</v>
      </c>
      <c r="B6" s="7" t="n">
        <v>328563</v>
      </c>
      <c r="C6" s="7" t="n">
        <v>517267</v>
      </c>
      <c r="D6" s="7" t="n">
        <v>252468</v>
      </c>
      <c r="E6" s="8" t="s">
        <v>10</v>
      </c>
      <c r="F6" s="8" t="s">
        <v>10</v>
      </c>
    </row>
    <row r="7" customFormat="false" ht="15" hidden="false" customHeight="false" outlineLevel="0" collapsed="false">
      <c r="A7" s="6" t="s">
        <v>11</v>
      </c>
      <c r="B7" s="7" t="n">
        <v>0</v>
      </c>
      <c r="C7" s="7" t="n">
        <v>0</v>
      </c>
      <c r="D7" s="7" t="n">
        <v>695</v>
      </c>
      <c r="E7" s="8" t="s">
        <v>10</v>
      </c>
      <c r="F7" s="8" t="s">
        <v>10</v>
      </c>
    </row>
    <row r="8" customFormat="false" ht="15" hidden="false" customHeight="false" outlineLevel="0" collapsed="false">
      <c r="A8" s="6" t="s">
        <v>12</v>
      </c>
      <c r="B8" s="7" t="n">
        <v>3389</v>
      </c>
      <c r="C8" s="7" t="n">
        <v>10243</v>
      </c>
      <c r="D8" s="7" t="n">
        <v>282</v>
      </c>
      <c r="E8" s="8" t="s">
        <v>10</v>
      </c>
      <c r="F8" s="8" t="s">
        <v>10</v>
      </c>
    </row>
    <row r="9" customFormat="false" ht="15" hidden="false" customHeight="false" outlineLevel="0" collapsed="false">
      <c r="A9" s="5" t="s">
        <v>13</v>
      </c>
      <c r="B9" s="9" t="n">
        <v>331952</v>
      </c>
      <c r="C9" s="9" t="n">
        <v>527510</v>
      </c>
      <c r="D9" s="9" t="n">
        <v>253445</v>
      </c>
      <c r="E9" s="9" t="n">
        <v>203855</v>
      </c>
      <c r="F9" s="9" t="n">
        <v>224441</v>
      </c>
    </row>
    <row r="10" customFormat="false" ht="15" hidden="false" customHeight="false" outlineLevel="0" collapsed="false">
      <c r="A10" s="6" t="s">
        <v>14</v>
      </c>
      <c r="B10" s="7" t="n">
        <v>0</v>
      </c>
      <c r="C10" s="7" t="n">
        <v>0</v>
      </c>
      <c r="D10" s="7" t="n">
        <v>0</v>
      </c>
      <c r="E10" s="7" t="n">
        <v>0</v>
      </c>
      <c r="F10" s="7" t="n">
        <v>51016</v>
      </c>
    </row>
    <row r="11" customFormat="false" ht="15" hidden="false" customHeight="false" outlineLevel="0" collapsed="false">
      <c r="A11" s="5" t="s">
        <v>15</v>
      </c>
    </row>
    <row r="12" customFormat="false" ht="15" hidden="false" customHeight="false" outlineLevel="0" collapsed="false">
      <c r="A12" s="6" t="s">
        <v>16</v>
      </c>
      <c r="B12" s="7" t="n">
        <v>76253</v>
      </c>
      <c r="C12" s="7" t="n">
        <v>92218</v>
      </c>
      <c r="D12" s="7" t="n">
        <v>92714</v>
      </c>
      <c r="E12" s="7" t="n">
        <v>192586</v>
      </c>
      <c r="F12" s="7" t="n">
        <v>192789</v>
      </c>
    </row>
    <row r="13" customFormat="false" ht="15" hidden="false" customHeight="false" outlineLevel="0" collapsed="false">
      <c r="A13" s="6" t="s">
        <v>17</v>
      </c>
      <c r="B13" s="7" t="n">
        <v>56646</v>
      </c>
      <c r="C13" s="7" t="n">
        <v>75857</v>
      </c>
      <c r="D13" s="7" t="n">
        <v>79245</v>
      </c>
      <c r="E13" s="7" t="n">
        <v>83299</v>
      </c>
      <c r="F13" s="7" t="n">
        <v>112066</v>
      </c>
    </row>
    <row r="14" customFormat="false" ht="15" hidden="false" customHeight="false" outlineLevel="0" collapsed="false">
      <c r="A14" s="6" t="s">
        <v>18</v>
      </c>
      <c r="B14" s="7" t="n">
        <v>24382</v>
      </c>
      <c r="C14" s="7" t="n">
        <v>18356</v>
      </c>
      <c r="D14" s="7" t="n">
        <v>55709</v>
      </c>
      <c r="E14" s="7" t="n">
        <v>78057</v>
      </c>
      <c r="F14" s="7" t="n">
        <v>89267</v>
      </c>
    </row>
    <row r="15" customFormat="false" ht="15" hidden="false" customHeight="false" outlineLevel="0" collapsed="false">
      <c r="A15" s="6" t="s">
        <v>19</v>
      </c>
      <c r="B15" s="7" t="n">
        <v>378</v>
      </c>
      <c r="C15" s="7" t="n">
        <v>7551</v>
      </c>
      <c r="D15" s="7" t="n">
        <v>21330</v>
      </c>
      <c r="E15" s="7" t="n">
        <v>5684</v>
      </c>
      <c r="F15" s="7" t="n">
        <v>4286</v>
      </c>
    </row>
    <row r="16" customFormat="false" ht="15" hidden="false" customHeight="false" outlineLevel="0" collapsed="false">
      <c r="A16" s="6" t="s">
        <v>20</v>
      </c>
      <c r="B16" s="7" t="n">
        <v>4195</v>
      </c>
      <c r="C16" s="7" t="n">
        <v>4249</v>
      </c>
      <c r="D16" s="7" t="n">
        <v>14932</v>
      </c>
      <c r="E16" s="7" t="n">
        <v>9307</v>
      </c>
      <c r="F16" s="7" t="n">
        <v>24208</v>
      </c>
    </row>
    <row r="17" customFormat="false" ht="15" hidden="false" customHeight="false" outlineLevel="0" collapsed="false">
      <c r="A17" s="6" t="s">
        <v>21</v>
      </c>
      <c r="B17" s="7" t="n">
        <v>4753</v>
      </c>
      <c r="C17" s="7" t="n">
        <v>1868</v>
      </c>
      <c r="D17" s="7" t="n">
        <v>7234</v>
      </c>
      <c r="E17" s="7" t="n">
        <v>4348</v>
      </c>
      <c r="F17" s="7" t="n">
        <v>2215</v>
      </c>
    </row>
    <row r="18" customFormat="false" ht="15" hidden="false" customHeight="false" outlineLevel="0" collapsed="false">
      <c r="A18" s="5" t="s">
        <v>22</v>
      </c>
      <c r="B18" s="10" t="n">
        <f aca="false">SUM(B12:B17)</f>
        <v>166607</v>
      </c>
      <c r="C18" s="10" t="n">
        <f aca="false">SUM(C12:C17)</f>
        <v>200099</v>
      </c>
      <c r="D18" s="10" t="n">
        <f aca="false">SUM(D12:D17)</f>
        <v>271164</v>
      </c>
      <c r="E18" s="10" t="n">
        <f aca="false">SUM(E12:E17)</f>
        <v>373281</v>
      </c>
      <c r="F18" s="10" t="n">
        <f aca="false">SUM(F12:F17)</f>
        <v>424831</v>
      </c>
    </row>
    <row r="19" customFormat="false" ht="15" hidden="false" customHeight="false" outlineLevel="0" collapsed="false">
      <c r="A19" s="5" t="s">
        <v>23</v>
      </c>
      <c r="B19" s="10" t="n">
        <f aca="false">B9+B10-B18</f>
        <v>165345</v>
      </c>
      <c r="C19" s="10" t="n">
        <f aca="false">C9+C10-C18</f>
        <v>327411</v>
      </c>
      <c r="D19" s="10" t="n">
        <f aca="false">D9+D10-D18</f>
        <v>-17719</v>
      </c>
      <c r="E19" s="10" t="n">
        <f aca="false">E9+E10-E18</f>
        <v>-169426</v>
      </c>
      <c r="F19" s="10" t="n">
        <f aca="false">F9+F10-F18</f>
        <v>-149374</v>
      </c>
    </row>
    <row r="20" customFormat="false" ht="15" hidden="false" customHeight="false" outlineLevel="0" collapsed="false">
      <c r="A20" s="6" t="s">
        <v>24</v>
      </c>
      <c r="B20" s="7" t="n">
        <v>-8904</v>
      </c>
      <c r="C20" s="7" t="n">
        <v>-5786</v>
      </c>
      <c r="D20" s="7" t="n">
        <v>-5254</v>
      </c>
      <c r="E20" s="7" t="n">
        <v>-23010</v>
      </c>
      <c r="F20" s="7" t="n">
        <v>-31481</v>
      </c>
    </row>
    <row r="21" customFormat="false" ht="15" hidden="false" customHeight="false" outlineLevel="0" collapsed="false">
      <c r="A21" s="6" t="s">
        <v>25</v>
      </c>
      <c r="B21" s="7" t="n">
        <v>0</v>
      </c>
      <c r="C21" s="7" t="n">
        <v>0</v>
      </c>
      <c r="D21" s="7" t="n">
        <v>0</v>
      </c>
      <c r="E21" s="7" t="n">
        <v>52911</v>
      </c>
      <c r="F21" s="7" t="n">
        <v>0</v>
      </c>
    </row>
    <row r="22" customFormat="false" ht="15" hidden="false" customHeight="false" outlineLevel="0" collapsed="false">
      <c r="A22" s="6" t="s">
        <v>26</v>
      </c>
      <c r="B22" s="7" t="n">
        <v>3754</v>
      </c>
      <c r="C22" s="7" t="n">
        <v>19527</v>
      </c>
      <c r="D22" s="7" t="n">
        <v>56048</v>
      </c>
      <c r="E22" s="7" t="n">
        <v>46178</v>
      </c>
      <c r="F22" s="7" t="n">
        <v>63081</v>
      </c>
    </row>
    <row r="23" customFormat="false" ht="15" hidden="false" customHeight="false" outlineLevel="0" collapsed="false">
      <c r="A23" s="5" t="s">
        <v>27</v>
      </c>
      <c r="B23" s="10" t="n">
        <f aca="false">B19+B20+B21+B22</f>
        <v>160195</v>
      </c>
      <c r="C23" s="10" t="n">
        <f aca="false">C19+C20+C21+C22</f>
        <v>341152</v>
      </c>
      <c r="D23" s="10" t="n">
        <f aca="false">D19+D20+D21+D22</f>
        <v>33075</v>
      </c>
      <c r="E23" s="10" t="n">
        <f aca="false">E19+E20+E21+E22</f>
        <v>-93347</v>
      </c>
      <c r="F23" s="10" t="n">
        <f aca="false">F19+F20+F21+F22</f>
        <v>-117774</v>
      </c>
    </row>
    <row r="24" customFormat="false" ht="15" hidden="false" customHeight="false" outlineLevel="0" collapsed="false">
      <c r="A24" s="6" t="s">
        <v>28</v>
      </c>
      <c r="B24" s="7" t="n">
        <v>-25158</v>
      </c>
      <c r="C24" s="7" t="n">
        <v>-52148</v>
      </c>
      <c r="D24" s="7" t="n">
        <v>-8768</v>
      </c>
      <c r="E24" s="7" t="n">
        <v>27923</v>
      </c>
      <c r="F24" s="7" t="n">
        <v>31900</v>
      </c>
    </row>
    <row r="25" customFormat="false" ht="15" hidden="false" customHeight="false" outlineLevel="0" collapsed="false">
      <c r="A25" s="5" t="s">
        <v>29</v>
      </c>
      <c r="B25" s="11" t="n">
        <f aca="false">B23+B24</f>
        <v>135037</v>
      </c>
      <c r="C25" s="11" t="n">
        <f aca="false">C23+C24</f>
        <v>289004</v>
      </c>
      <c r="D25" s="11" t="n">
        <f aca="false">D23+D24</f>
        <v>24307</v>
      </c>
      <c r="E25" s="11" t="n">
        <f aca="false">E23+E24</f>
        <v>-65424</v>
      </c>
      <c r="F25" s="11" t="n">
        <f aca="false">F23+F24</f>
        <v>-85874</v>
      </c>
    </row>
    <row r="26" customFormat="false" ht="15" hidden="false" customHeight="false" outlineLevel="0" collapsed="false">
      <c r="A26" s="5" t="s">
        <v>30</v>
      </c>
    </row>
    <row r="27" customFormat="false" ht="15" hidden="false" customHeight="false" outlineLevel="0" collapsed="false">
      <c r="A27" s="6" t="s">
        <v>31</v>
      </c>
      <c r="B27" s="12" t="n">
        <v>0.78</v>
      </c>
      <c r="C27" s="12" t="n">
        <v>1.64</v>
      </c>
      <c r="D27" s="12" t="n">
        <v>0.14</v>
      </c>
      <c r="E27" s="12" t="n">
        <v>-0.39</v>
      </c>
      <c r="F27" s="12" t="n">
        <v>-0.5</v>
      </c>
    </row>
    <row r="28" customFormat="false" ht="15" hidden="false" customHeight="false" outlineLevel="0" collapsed="false">
      <c r="A28" s="6" t="s">
        <v>32</v>
      </c>
      <c r="B28" s="12" t="n">
        <v>0.73</v>
      </c>
      <c r="C28" s="12" t="n">
        <v>1.52</v>
      </c>
      <c r="D28" s="12" t="n">
        <v>0.14</v>
      </c>
      <c r="E28" s="12" t="n">
        <v>-0.57</v>
      </c>
      <c r="F28" s="12" t="n">
        <v>-0.5</v>
      </c>
    </row>
    <row r="29" customFormat="false" ht="15" hidden="false" customHeight="false" outlineLevel="0" collapsed="false">
      <c r="A29" s="5" t="s">
        <v>33</v>
      </c>
    </row>
    <row r="30" customFormat="false" ht="15" hidden="false" customHeight="false" outlineLevel="0" collapsed="false">
      <c r="A30" s="6" t="s">
        <v>34</v>
      </c>
      <c r="B30" s="7" t="n">
        <v>173469546</v>
      </c>
      <c r="C30" s="7" t="n">
        <v>176519203</v>
      </c>
      <c r="D30" s="7" t="n">
        <v>177181661</v>
      </c>
      <c r="E30" s="7" t="n">
        <v>166840611</v>
      </c>
      <c r="F30" s="7" t="n">
        <v>170126753</v>
      </c>
    </row>
    <row r="31" customFormat="false" ht="15" hidden="false" customHeight="false" outlineLevel="0" collapsed="false">
      <c r="A31" s="6" t="s">
        <v>35</v>
      </c>
      <c r="B31" s="7" t="n">
        <v>189844028</v>
      </c>
      <c r="C31" s="7" t="n">
        <v>193453087</v>
      </c>
      <c r="D31" s="7" t="n">
        <v>178152212</v>
      </c>
      <c r="E31" s="7" t="n">
        <v>169882640</v>
      </c>
      <c r="F31" s="7" t="n">
        <v>170126753</v>
      </c>
    </row>
    <row r="33" customFormat="false" ht="15" hidden="false" customHeight="false" outlineLevel="0" collapsed="false">
      <c r="A33" s="5" t="s">
        <v>36</v>
      </c>
    </row>
    <row r="34" customFormat="false" ht="15" hidden="false" customHeight="false" outlineLevel="0" collapsed="false">
      <c r="A34" s="6" t="s">
        <v>37</v>
      </c>
      <c r="B34" s="13" t="n">
        <f aca="false">B19-(165345)</f>
        <v>0</v>
      </c>
      <c r="C34" s="13" t="n">
        <f aca="false">C19-(327411)</f>
        <v>0</v>
      </c>
      <c r="D34" s="13" t="n">
        <f aca="false">D19-(-17719)</f>
        <v>0</v>
      </c>
      <c r="E34" s="13" t="n">
        <f aca="false">E19-(-169426)</f>
        <v>0</v>
      </c>
      <c r="F34" s="13" t="n">
        <f aca="false">F19-(-149374)</f>
        <v>0</v>
      </c>
    </row>
    <row r="35" customFormat="false" ht="15" hidden="false" customHeight="false" outlineLevel="0" collapsed="false">
      <c r="A35" s="6" t="s">
        <v>38</v>
      </c>
      <c r="B35" s="13" t="n">
        <f aca="false">B25-(135037)</f>
        <v>0</v>
      </c>
      <c r="C35" s="13" t="n">
        <f aca="false">C25-(289004)</f>
        <v>0</v>
      </c>
      <c r="D35" s="13" t="n">
        <f aca="false">D25-(24307)</f>
        <v>0</v>
      </c>
      <c r="E35" s="13" t="n">
        <f aca="false">E25-(-65424)</f>
        <v>0</v>
      </c>
      <c r="F35" s="13" t="n">
        <f aca="false">F25-(-85874)</f>
        <v>0</v>
      </c>
    </row>
    <row r="37" customFormat="false" ht="15" hidden="false" customHeight="false" outlineLevel="0" collapsed="false">
      <c r="A37" s="5" t="s">
        <v>39</v>
      </c>
    </row>
    <row r="38" customFormat="false" ht="25.5" hidden="false" customHeight="true" outlineLevel="0" collapsed="false">
      <c r="A38" s="14" t="s">
        <v>40</v>
      </c>
      <c r="B38" s="14"/>
      <c r="C38" s="14"/>
      <c r="D38" s="14"/>
      <c r="E38" s="14"/>
      <c r="F38" s="14"/>
    </row>
    <row r="39" customFormat="false" ht="37.5" hidden="false" customHeight="true" outlineLevel="0" collapsed="false">
      <c r="A39" s="14" t="s">
        <v>41</v>
      </c>
      <c r="B39" s="14"/>
      <c r="C39" s="14"/>
      <c r="D39" s="14"/>
      <c r="E39" s="14"/>
      <c r="F39" s="14"/>
    </row>
    <row r="40" customFormat="false" ht="37.5" hidden="false" customHeight="true" outlineLevel="0" collapsed="false">
      <c r="A40" s="14" t="s">
        <v>42</v>
      </c>
      <c r="B40" s="14"/>
      <c r="C40" s="14"/>
      <c r="D40" s="14"/>
      <c r="E40" s="14"/>
      <c r="F40" s="14"/>
    </row>
    <row r="41" customFormat="false" ht="25.5" hidden="false" customHeight="true" outlineLevel="0" collapsed="false">
      <c r="A41" s="14" t="s">
        <v>43</v>
      </c>
      <c r="B41" s="14"/>
      <c r="C41" s="14"/>
      <c r="D41" s="14"/>
      <c r="E41" s="14"/>
      <c r="F41" s="14"/>
    </row>
    <row r="42" customFormat="false" ht="37.5" hidden="false" customHeight="true" outlineLevel="0" collapsed="false">
      <c r="A42" s="14" t="s">
        <v>44</v>
      </c>
      <c r="B42" s="14"/>
      <c r="C42" s="14"/>
      <c r="D42" s="14"/>
      <c r="E42" s="14"/>
      <c r="F42" s="14"/>
    </row>
    <row r="43" customFormat="false" ht="25.5" hidden="false" customHeight="true" outlineLevel="0" collapsed="false">
      <c r="A43" s="14" t="s">
        <v>45</v>
      </c>
      <c r="B43" s="14"/>
      <c r="C43" s="14"/>
      <c r="D43" s="14"/>
      <c r="E43" s="14"/>
      <c r="F43" s="14"/>
    </row>
  </sheetData>
  <mergeCells count="6">
    <mergeCell ref="A38:F38"/>
    <mergeCell ref="A39:F39"/>
    <mergeCell ref="A40:F40"/>
    <mergeCell ref="A41:F41"/>
    <mergeCell ref="A42:F42"/>
    <mergeCell ref="A43:F43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2026-10-20T16:08:13Z</dcterms:created>
  <dc:creator>openpyxl</dc:creator>
  <dc:description/>
  <dc:language>en-US</dc:language>
  <cp:lastModifiedBy/>
  <dcterms:modified xsi:type="dcterms:W3CDTF">2026-10-20T16:08:13Z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