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izwanarahman/Documents/"/>
    </mc:Choice>
  </mc:AlternateContent>
  <xr:revisionPtr revIDLastSave="0" documentId="8_{2B9AC5AB-EFDE-664A-8E30-C41412909402}" xr6:coauthVersionLast="47" xr6:coauthVersionMax="47" xr10:uidLastSave="{00000000-0000-0000-0000-000000000000}"/>
  <bookViews>
    <workbookView xWindow="0" yWindow="800" windowWidth="28800" windowHeight="12440" activeTab="1" xr2:uid="{00000000-000D-0000-FFFF-FFFF00000000}"/>
  </bookViews>
  <sheets>
    <sheet name="Sheet1" sheetId="1" r:id="rId1"/>
    <sheet name="Sheet2" sheetId="2" r:id="rId2"/>
    <sheet name="Sheet19" sheetId="1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1" l="1"/>
  <c r="P22" i="1"/>
  <c r="P28" i="1"/>
  <c r="E27" i="1"/>
  <c r="F27" i="1"/>
  <c r="G27" i="1"/>
  <c r="H27" i="1"/>
  <c r="I27" i="1"/>
  <c r="J27" i="1"/>
  <c r="K27" i="1"/>
  <c r="L27" i="1"/>
  <c r="M27" i="1"/>
  <c r="N27" i="1"/>
  <c r="O27" i="1"/>
  <c r="D27" i="1"/>
  <c r="P25" i="1"/>
  <c r="P23" i="1"/>
  <c r="F10" i="2"/>
  <c r="E11" i="1" s="1"/>
  <c r="G10" i="2"/>
  <c r="F11" i="1" s="1"/>
  <c r="H10" i="2"/>
  <c r="G11" i="1" s="1"/>
  <c r="I10" i="2"/>
  <c r="I13" i="2" s="1"/>
  <c r="I99" i="2" s="1"/>
  <c r="J10" i="2"/>
  <c r="J13" i="2" s="1"/>
  <c r="J99" i="2" s="1"/>
  <c r="K10" i="2"/>
  <c r="J11" i="1" s="1"/>
  <c r="L10" i="2"/>
  <c r="L13" i="2" s="1"/>
  <c r="L99" i="2" s="1"/>
  <c r="M10" i="2"/>
  <c r="M13" i="2" s="1"/>
  <c r="M99" i="2" s="1"/>
  <c r="N10" i="2"/>
  <c r="M11" i="1" s="1"/>
  <c r="O10" i="2"/>
  <c r="O13" i="2" s="1"/>
  <c r="O99" i="2" s="1"/>
  <c r="P10" i="2"/>
  <c r="O11" i="1" s="1"/>
  <c r="E10" i="2"/>
  <c r="E13" i="2" s="1"/>
  <c r="E99" i="2" s="1"/>
  <c r="F13" i="2"/>
  <c r="F99" i="2" s="1"/>
  <c r="G13" i="2"/>
  <c r="G99" i="2" s="1"/>
  <c r="H13" i="2"/>
  <c r="H99" i="2" s="1"/>
  <c r="K13" i="2"/>
  <c r="K99" i="2" s="1"/>
  <c r="N13" i="2"/>
  <c r="N99" i="2" s="1"/>
  <c r="P13" i="2"/>
  <c r="P99" i="2" s="1"/>
  <c r="E30" i="2"/>
  <c r="F30" i="2"/>
  <c r="G30" i="2"/>
  <c r="H30" i="2"/>
  <c r="I30" i="2"/>
  <c r="J30" i="2"/>
  <c r="K30" i="2"/>
  <c r="L30" i="2"/>
  <c r="N30" i="2"/>
  <c r="O30" i="2"/>
  <c r="P30" i="2"/>
  <c r="F87" i="2"/>
  <c r="F90" i="2" s="1"/>
  <c r="F100" i="2" s="1"/>
  <c r="G87" i="2"/>
  <c r="H87" i="2"/>
  <c r="H90" i="2" s="1"/>
  <c r="H100" i="2" s="1"/>
  <c r="I87" i="2"/>
  <c r="I90" i="2" s="1"/>
  <c r="I100" i="2" s="1"/>
  <c r="J87" i="2"/>
  <c r="J90" i="2" s="1"/>
  <c r="J100" i="2" s="1"/>
  <c r="K87" i="2"/>
  <c r="L87" i="2"/>
  <c r="L90" i="2" s="1"/>
  <c r="L100" i="2" s="1"/>
  <c r="M87" i="2"/>
  <c r="M90" i="2" s="1"/>
  <c r="M100" i="2" s="1"/>
  <c r="N87" i="2"/>
  <c r="N90" i="2" s="1"/>
  <c r="N100" i="2" s="1"/>
  <c r="O87" i="2"/>
  <c r="P87" i="2"/>
  <c r="P90" i="2" s="1"/>
  <c r="P100" i="2" s="1"/>
  <c r="E87" i="2"/>
  <c r="E90" i="2" s="1"/>
  <c r="E100" i="2" s="1"/>
  <c r="F79" i="2"/>
  <c r="G79" i="2"/>
  <c r="H79" i="2"/>
  <c r="I79" i="2"/>
  <c r="J79" i="2"/>
  <c r="K79" i="2"/>
  <c r="L79" i="2"/>
  <c r="M79" i="2"/>
  <c r="N79" i="2"/>
  <c r="O79" i="2"/>
  <c r="P79" i="2"/>
  <c r="E79" i="2"/>
  <c r="F70" i="2"/>
  <c r="F71" i="2" s="1"/>
  <c r="E26" i="1" s="1"/>
  <c r="G70" i="2"/>
  <c r="G71" i="2" s="1"/>
  <c r="G90" i="2" s="1"/>
  <c r="G100" i="2" s="1"/>
  <c r="H70" i="2"/>
  <c r="H71" i="2" s="1"/>
  <c r="G26" i="1" s="1"/>
  <c r="I70" i="2"/>
  <c r="I71" i="2" s="1"/>
  <c r="H26" i="1" s="1"/>
  <c r="J70" i="2"/>
  <c r="J71" i="2" s="1"/>
  <c r="I26" i="1" s="1"/>
  <c r="K70" i="2"/>
  <c r="K71" i="2" s="1"/>
  <c r="L70" i="2"/>
  <c r="L71" i="2" s="1"/>
  <c r="K26" i="1" s="1"/>
  <c r="M70" i="2"/>
  <c r="M71" i="2" s="1"/>
  <c r="L26" i="1" s="1"/>
  <c r="N70" i="2"/>
  <c r="N71" i="2" s="1"/>
  <c r="M26" i="1" s="1"/>
  <c r="O70" i="2"/>
  <c r="O71" i="2" s="1"/>
  <c r="O90" i="2" s="1"/>
  <c r="O100" i="2" s="1"/>
  <c r="P70" i="2"/>
  <c r="P71" i="2" s="1"/>
  <c r="O26" i="1" s="1"/>
  <c r="E70" i="2"/>
  <c r="E71" i="2" s="1"/>
  <c r="D26" i="1" s="1"/>
  <c r="M30" i="2"/>
  <c r="F52" i="2"/>
  <c r="E24" i="1" s="1"/>
  <c r="E31" i="1" s="1"/>
  <c r="G52" i="2"/>
  <c r="F24" i="1" s="1"/>
  <c r="H52" i="2"/>
  <c r="G24" i="1" s="1"/>
  <c r="G31" i="1" s="1"/>
  <c r="J52" i="2"/>
  <c r="I24" i="1" s="1"/>
  <c r="I31" i="1" s="1"/>
  <c r="K52" i="2"/>
  <c r="J24" i="1" s="1"/>
  <c r="M52" i="2"/>
  <c r="L24" i="1" s="1"/>
  <c r="L31" i="1" s="1"/>
  <c r="N52" i="2"/>
  <c r="M24" i="1" s="1"/>
  <c r="M31" i="1" s="1"/>
  <c r="P52" i="2"/>
  <c r="O24" i="1" s="1"/>
  <c r="O31" i="1" s="1"/>
  <c r="E52" i="2"/>
  <c r="D24" i="1" s="1"/>
  <c r="D31" i="1" s="1"/>
  <c r="O48" i="2"/>
  <c r="O52" i="2" s="1"/>
  <c r="N24" i="1" s="1"/>
  <c r="L48" i="2"/>
  <c r="L52" i="2" s="1"/>
  <c r="K24" i="1" s="1"/>
  <c r="K31" i="1" s="1"/>
  <c r="I48" i="2"/>
  <c r="I52" i="2" s="1"/>
  <c r="H24" i="1" s="1"/>
  <c r="H31" i="1" s="1"/>
  <c r="J26" i="1" l="1"/>
  <c r="J31" i="1" s="1"/>
  <c r="K90" i="2"/>
  <c r="K100" i="2" s="1"/>
  <c r="E101" i="2"/>
  <c r="E103" i="2" s="1"/>
  <c r="E12" i="1" s="1"/>
  <c r="I11" i="1"/>
  <c r="N26" i="1"/>
  <c r="N31" i="1" s="1"/>
  <c r="F26" i="1"/>
  <c r="F31" i="1" s="1"/>
  <c r="D11" i="1"/>
  <c r="L11" i="1"/>
  <c r="H11" i="1"/>
  <c r="K11" i="1"/>
  <c r="N11" i="1"/>
  <c r="P26" i="1"/>
  <c r="P27" i="1"/>
  <c r="P24" i="1"/>
  <c r="P31" i="1" s="1"/>
  <c r="E15" i="1" l="1"/>
  <c r="E37" i="1" s="1"/>
  <c r="P11" i="1"/>
  <c r="D15" i="1"/>
  <c r="D37" i="1" s="1"/>
  <c r="D41" i="1" s="1"/>
  <c r="E35" i="1" s="1"/>
  <c r="F98" i="2"/>
  <c r="F101" i="2" s="1"/>
  <c r="F103" i="2" s="1"/>
  <c r="G98" i="2" l="1"/>
  <c r="G101" i="2" s="1"/>
  <c r="G103" i="2" s="1"/>
  <c r="G12" i="1" s="1"/>
  <c r="G15" i="1" s="1"/>
  <c r="G37" i="1" s="1"/>
  <c r="F12" i="1"/>
  <c r="E41" i="1"/>
  <c r="F35" i="1" s="1"/>
  <c r="H98" i="2" l="1"/>
  <c r="H101" i="2" s="1"/>
  <c r="H103" i="2" s="1"/>
  <c r="F41" i="1"/>
  <c r="G35" i="1" s="1"/>
  <c r="G41" i="1" s="1"/>
  <c r="H35" i="1" s="1"/>
  <c r="F15" i="1"/>
  <c r="F37" i="1" s="1"/>
  <c r="I98" i="2" l="1"/>
  <c r="I101" i="2" s="1"/>
  <c r="I103" i="2" s="1"/>
  <c r="H12" i="1"/>
  <c r="J98" i="2" l="1"/>
  <c r="J101" i="2" s="1"/>
  <c r="J103" i="2" s="1"/>
  <c r="I12" i="1"/>
  <c r="I15" i="1" s="1"/>
  <c r="I37" i="1" s="1"/>
  <c r="H15" i="1"/>
  <c r="H37" i="1" s="1"/>
  <c r="H41" i="1" s="1"/>
  <c r="I35" i="1" s="1"/>
  <c r="I41" i="1" s="1"/>
  <c r="J35" i="1" s="1"/>
  <c r="K98" i="2" l="1"/>
  <c r="K101" i="2" s="1"/>
  <c r="K103" i="2" s="1"/>
  <c r="J12" i="1"/>
  <c r="J15" i="1" l="1"/>
  <c r="J37" i="1" s="1"/>
  <c r="J41" i="1" s="1"/>
  <c r="K35" i="1" s="1"/>
  <c r="L98" i="2"/>
  <c r="L101" i="2" s="1"/>
  <c r="L103" i="2" s="1"/>
  <c r="K12" i="1"/>
  <c r="K15" i="1" s="1"/>
  <c r="K37" i="1" s="1"/>
  <c r="M98" i="2" l="1"/>
  <c r="M101" i="2" s="1"/>
  <c r="M103" i="2" s="1"/>
  <c r="L12" i="1"/>
  <c r="K41" i="1"/>
  <c r="L35" i="1" s="1"/>
  <c r="L15" i="1" l="1"/>
  <c r="L37" i="1" s="1"/>
  <c r="L41" i="1" s="1"/>
  <c r="M35" i="1" s="1"/>
  <c r="M41" i="1" s="1"/>
  <c r="N35" i="1" s="1"/>
  <c r="N98" i="2"/>
  <c r="N101" i="2" s="1"/>
  <c r="M12" i="1"/>
  <c r="M15" i="1" s="1"/>
  <c r="M37" i="1" s="1"/>
  <c r="O98" i="2" l="1"/>
  <c r="O101" i="2" s="1"/>
  <c r="O103" i="2" s="1"/>
  <c r="N103" i="2"/>
  <c r="N12" i="1" s="1"/>
  <c r="N15" i="1" s="1"/>
  <c r="N37" i="1" s="1"/>
  <c r="N41" i="1" s="1"/>
  <c r="O35" i="1" s="1"/>
  <c r="P98" i="2" l="1"/>
  <c r="P101" i="2" s="1"/>
  <c r="P103" i="2" s="1"/>
  <c r="O12" i="1"/>
  <c r="O15" i="1" l="1"/>
  <c r="O37" i="1" s="1"/>
  <c r="O41" i="1" s="1"/>
  <c r="P12" i="1"/>
  <c r="P15" i="1" s="1"/>
</calcChain>
</file>

<file path=xl/sharedStrings.xml><?xml version="1.0" encoding="utf-8"?>
<sst xmlns="http://schemas.openxmlformats.org/spreadsheetml/2006/main" count="226" uniqueCount="79">
  <si>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</si>
  <si>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</si>
  <si>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</si>
  <si>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</si>
  <si>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</si>
  <si>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</si>
  <si>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</si>
  <si>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</si>
  <si>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</si>
  <si>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</si>
  <si>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</si>
  <si>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</si>
  <si>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</si>
  <si>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</si>
  <si>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</si>
  <si>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</si>
  <si>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</si>
  <si>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</si>
  <si>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</si>
  <si>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</si>
  <si>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</si>
  <si>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</si>
  <si>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</si>
  <si>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</si>
  <si>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</si>
  <si>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Payments to</t>
  </si>
  <si>
    <t xml:space="preserve">     suppliers (£)</t>
  </si>
  <si>
    <t>Wages paid</t>
  </si>
  <si>
    <t>November</t>
  </si>
  <si>
    <t>December</t>
  </si>
  <si>
    <t>February</t>
  </si>
  <si>
    <t>July</t>
  </si>
  <si>
    <t>August</t>
  </si>
  <si>
    <t>Oct</t>
  </si>
  <si>
    <t>Sept</t>
  </si>
  <si>
    <t>Rates</t>
  </si>
  <si>
    <t xml:space="preserve">Vehicles </t>
  </si>
  <si>
    <t>Interest Received</t>
  </si>
  <si>
    <t>Petrol and diesel</t>
  </si>
  <si>
    <t>Total</t>
  </si>
  <si>
    <t>September</t>
  </si>
  <si>
    <t>October</t>
  </si>
  <si>
    <t xml:space="preserve">this page is for your workings - include within your hard copy submission.   </t>
  </si>
  <si>
    <t>Magazines</t>
  </si>
  <si>
    <t>Beverages</t>
  </si>
  <si>
    <t>Newspapers</t>
  </si>
  <si>
    <t>Wardrobe</t>
  </si>
  <si>
    <t>Sky Sports &amp; Movie</t>
  </si>
  <si>
    <t>Premier League</t>
  </si>
  <si>
    <t>Mini Bar</t>
  </si>
  <si>
    <t>(1)  Fixtures and Fittings</t>
  </si>
  <si>
    <t>Virgin Active Features</t>
  </si>
  <si>
    <t>(2) Property Expenses</t>
  </si>
  <si>
    <t>Building Insurance</t>
  </si>
  <si>
    <t>Utilities</t>
  </si>
  <si>
    <t>(3) Utility</t>
  </si>
  <si>
    <t>Utility Bills</t>
  </si>
  <si>
    <t>(4) Payment to Suppliers</t>
  </si>
  <si>
    <t xml:space="preserve">(5) Wages </t>
  </si>
  <si>
    <t>(6) Vehicles</t>
  </si>
  <si>
    <t>Lease</t>
  </si>
  <si>
    <t>Insurance</t>
  </si>
  <si>
    <t>Valet</t>
  </si>
  <si>
    <t>(7) Petrol and Diesel</t>
  </si>
  <si>
    <t>Petrol</t>
  </si>
  <si>
    <t>(8) Rates</t>
  </si>
  <si>
    <t>Business Rates</t>
  </si>
  <si>
    <t>RECEIPTS W/O INTEREST</t>
  </si>
  <si>
    <t>TOTAL</t>
  </si>
  <si>
    <t>BALANCE</t>
  </si>
  <si>
    <t>PAYMENTS W/O OVERDRAWN</t>
  </si>
  <si>
    <t>START BALANCE</t>
  </si>
  <si>
    <t>RECEIPTS</t>
  </si>
  <si>
    <t>EXPENSES</t>
  </si>
  <si>
    <t>END OF MONTH BALANCE</t>
  </si>
  <si>
    <t>OVERDRAFT INTEREST</t>
  </si>
  <si>
    <t>INTEREST RECEIVED</t>
  </si>
  <si>
    <t>Mini bar</t>
  </si>
  <si>
    <t>Room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</si>
</sst>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8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1" xfId="0" applyFont="1" applyBorder="1"/>
    <xf numFmtId="37" fontId="8" fillId="2" borderId="1" xfId="0" applyFont="1" applyFill="1" applyBorder="1" applyAlignment="1">
      <alignment horizontal="center"/>
    </xf>
    <xf numFmtId="37" fontId="2" fillId="2" borderId="3" xfId="0" applyFont="1" applyFill="1" applyBorder="1"/>
    <xf numFmtId="37" fontId="2" fillId="2" borderId="4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0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2" xfId="0" applyFont="1" applyFill="1" applyBorder="1"/>
    <xf numFmtId="37" fontId="2" fillId="3" borderId="13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13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3" borderId="5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10" xfId="0" applyFont="1" applyFill="1" applyBorder="1"/>
    <xf numFmtId="37" fontId="2" fillId="3" borderId="6" xfId="0" applyFont="1" applyFill="1" applyBorder="1"/>
    <xf numFmtId="37" fontId="2" fillId="3" borderId="0" xfId="0" applyFont="1" applyFill="1" applyBorder="1"/>
    <xf numFmtId="37" fontId="2" fillId="3" borderId="7" xfId="0" applyFont="1" applyFill="1" applyBorder="1"/>
    <xf numFmtId="37" fontId="8" fillId="3" borderId="8" xfId="0" applyFont="1" applyFill="1" applyBorder="1"/>
    <xf numFmtId="37" fontId="8" fillId="3" borderId="9" xfId="0" applyFont="1" applyFill="1" applyBorder="1"/>
    <xf numFmtId="37" fontId="8" fillId="3" borderId="10" xfId="0" applyFont="1" applyFill="1" applyBorder="1"/>
    <xf numFmtId="37" fontId="8" fillId="3" borderId="4" xfId="0" applyFont="1" applyFill="1" applyBorder="1" applyAlignment="1">
      <alignment horizontal="center"/>
    </xf>
    <xf numFmtId="37" fontId="8" fillId="3" borderId="5" xfId="0" applyFont="1" applyFill="1" applyBorder="1" applyAlignment="1">
      <alignment horizontal="center"/>
    </xf>
    <xf numFmtId="37" fontId="8" fillId="3" borderId="9" xfId="0" applyFont="1" applyFill="1" applyBorder="1" applyAlignment="1">
      <alignment horizontal="center"/>
    </xf>
    <xf numFmtId="37" fontId="8" fillId="3" borderId="10" xfId="0" applyFont="1" applyFill="1" applyBorder="1" applyAlignment="1">
      <alignment horizontal="center"/>
    </xf>
    <xf numFmtId="37" fontId="6" fillId="0" borderId="9" xfId="0" applyFont="1" applyBorder="1" applyAlignment="1">
      <alignment horizontal="center"/>
    </xf>
    <xf numFmtId="37" fontId="0" fillId="0" borderId="9" xfId="0" applyBorder="1"/>
    <xf numFmtId="37" fontId="6" fillId="0" borderId="12" xfId="0" applyFont="1" applyBorder="1" applyAlignment="1">
      <alignment horizontal="center"/>
    </xf>
    <xf numFmtId="37" fontId="4" fillId="0" borderId="12" xfId="0" applyFont="1" applyBorder="1" applyAlignment="1">
      <alignment horizontal="center"/>
    </xf>
    <xf numFmtId="37" fontId="4" fillId="0" borderId="1" xfId="0" applyFont="1" applyBorder="1" applyAlignment="1">
      <alignment horizontal="center"/>
    </xf>
    <xf numFmtId="37" fontId="6" fillId="0" borderId="0" xfId="0" applyFont="1" applyBorder="1" applyAlignment="1">
      <alignment horizontal="center"/>
    </xf>
    <xf numFmtId="37" fontId="4" fillId="0" borderId="0" xfId="0" applyFont="1" applyBorder="1" applyAlignment="1">
      <alignment horizontal="center"/>
    </xf>
    <xf numFmtId="37" fontId="4" fillId="0" borderId="9" xfId="0" applyFont="1" applyBorder="1" applyAlignment="1">
      <alignment horizontal="center"/>
    </xf>
    <xf numFmtId="37" fontId="6" fillId="0" borderId="1" xfId="0" applyFont="1" applyBorder="1" applyAlignment="1">
      <alignment horizontal="center"/>
    </xf>
    <xf numFmtId="37" fontId="0" fillId="0" borderId="1" xfId="0" applyBorder="1"/>
    <xf numFmtId="37" fontId="0" fillId="0" borderId="0" xfId="0" applyBorder="1"/>
    <xf numFmtId="37" fontId="6" fillId="0" borderId="9" xfId="0" applyFont="1" applyBorder="1"/>
    <xf numFmtId="37" fontId="6" fillId="0" borderId="1" xfId="0" applyFont="1" applyBorder="1"/>
    <xf numFmtId="37" fontId="6" fillId="0" borderId="0" xfId="0" applyFont="1" applyAlignment="1">
      <alignment horizontal="center" vertical="center"/>
    </xf>
    <xf numFmtId="37" fontId="6" fillId="0" borderId="9" xfId="0" applyFont="1" applyBorder="1" applyAlignment="1">
      <alignment horizontal="center" vertical="center"/>
    </xf>
    <xf numFmtId="37" fontId="4" fillId="0" borderId="1" xfId="0" applyFont="1" applyBorder="1" applyAlignment="1">
      <alignment horizontal="center" vertical="center"/>
    </xf>
    <xf numFmtId="37" fontId="6" fillId="0" borderId="0" xfId="0" applyFont="1" applyBorder="1"/>
    <xf numFmtId="37" fontId="7" fillId="0" borderId="0" xfId="0" applyFont="1" applyBorder="1"/>
    <xf numFmtId="37" fontId="7" fillId="0" borderId="12" xfId="0" applyFont="1" applyBorder="1"/>
    <xf numFmtId="37" fontId="8" fillId="0" borderId="0" xfId="0" applyFont="1"/>
    <xf numFmtId="37" fontId="6" fillId="0" borderId="12" xfId="0" applyFont="1" applyBorder="1"/>
    <xf numFmtId="37" fontId="4" fillId="5" borderId="12" xfId="0" applyFont="1" applyFill="1" applyBorder="1"/>
    <xf numFmtId="37" fontId="6" fillId="5" borderId="12" xfId="0" applyFont="1" applyFill="1" applyBorder="1"/>
    <xf numFmtId="37" fontId="6" fillId="0" borderId="4" xfId="0" applyFont="1" applyBorder="1"/>
    <xf numFmtId="37" fontId="6" fillId="0" borderId="4" xfId="0" applyFont="1" applyBorder="1" applyAlignment="1">
      <alignment horizontal="center"/>
    </xf>
    <xf numFmtId="37" fontId="6" fillId="6" borderId="0" xfId="0" applyFont="1" applyFill="1"/>
    <xf numFmtId="37" fontId="9" fillId="6" borderId="0" xfId="0" applyFont="1" applyFill="1"/>
    <xf numFmtId="37" fontId="9" fillId="6" borderId="0" xfId="0" applyFont="1" applyFill="1" applyAlignment="1">
      <alignment horizontal="center"/>
    </xf>
    <xf numFmtId="37" fontId="9" fillId="0" borderId="0" xfId="0" applyFont="1" applyBorder="1"/>
    <xf numFmtId="37" fontId="9" fillId="5" borderId="0" xfId="0" applyFont="1" applyFill="1" applyBorder="1"/>
    <xf numFmtId="37" fontId="9" fillId="7" borderId="0" xfId="0" applyFont="1" applyFill="1" applyBorder="1"/>
    <xf numFmtId="37" fontId="9" fillId="5" borderId="0" xfId="0" applyFont="1" applyFill="1" applyBorder="1" applyAlignment="1">
      <alignment horizontal="center"/>
    </xf>
    <xf numFmtId="37" fontId="9" fillId="7" borderId="0" xfId="0" applyFont="1" applyFill="1" applyBorder="1" applyAlignment="1">
      <alignment horizontal="center"/>
    </xf>
    <xf numFmtId="37" fontId="4" fillId="0" borderId="2" xfId="0" applyFont="1" applyBorder="1" applyAlignment="1">
      <alignment horizontal="center"/>
    </xf>
    <xf numFmtId="37" fontId="2" fillId="0" borderId="0" xfId="0" applyFont="1" applyBorder="1" applyAlignment="1">
      <alignment horizontal="center" vertical="center"/>
    </xf>
    <xf numFmtId="37" fontId="2" fillId="0" borderId="0" xfId="0" applyFont="1" applyAlignment="1">
      <alignment horizontal="center" vertical="center" wrapText="1"/>
    </xf>
    <xf numFmtId="37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9"/>
  <sheetViews>
    <sheetView topLeftCell="A4" workbookViewId="0">
      <selection activeCell="E45" sqref="E45"/>
    </sheetView>
  </sheetViews>
  <sheetFormatPr baseColWidth="10" defaultColWidth="8.83203125" defaultRowHeight="13" x14ac:dyDescent="0.15"/>
  <cols>
    <col min="1" max="1" width="25.33203125" customWidth="1"/>
    <col min="2" max="2" width="0.83203125" customWidth="1"/>
    <col min="3" max="3" width="1.5" customWidth="1"/>
    <col min="4" max="9" width="11" customWidth="1"/>
    <col min="10" max="10" width="9.1640625" customWidth="1"/>
  </cols>
  <sheetData>
    <row r="1" spans="1:16" ht="20" x14ac:dyDescent="0.2">
      <c r="A1" s="1" t="s">
        <v>8</v>
      </c>
    </row>
    <row r="2" spans="1:16" ht="20" x14ac:dyDescent="0.2">
      <c r="A2" s="1"/>
    </row>
    <row r="5" spans="1:16" x14ac:dyDescent="0.15">
      <c r="A5" s="15"/>
      <c r="B5" s="16"/>
      <c r="C5" s="17"/>
      <c r="D5" s="43" t="s">
        <v>2</v>
      </c>
      <c r="E5" s="43" t="s">
        <v>30</v>
      </c>
      <c r="F5" s="43" t="s">
        <v>4</v>
      </c>
      <c r="G5" s="43" t="s">
        <v>5</v>
      </c>
      <c r="H5" s="43" t="s">
        <v>23</v>
      </c>
      <c r="I5" s="43" t="s">
        <v>24</v>
      </c>
      <c r="J5" s="43" t="s">
        <v>31</v>
      </c>
      <c r="K5" s="43" t="s">
        <v>32</v>
      </c>
      <c r="L5" s="43" t="s">
        <v>34</v>
      </c>
      <c r="M5" s="43" t="s">
        <v>33</v>
      </c>
      <c r="N5" s="43" t="s">
        <v>0</v>
      </c>
      <c r="O5" s="43" t="s">
        <v>1</v>
      </c>
      <c r="P5" s="44" t="s">
        <v>39</v>
      </c>
    </row>
    <row r="6" spans="1:16" x14ac:dyDescent="0.15">
      <c r="A6" s="21"/>
      <c r="B6" s="22"/>
      <c r="C6" s="23"/>
      <c r="D6" s="45" t="s">
        <v>6</v>
      </c>
      <c r="E6" s="45" t="s">
        <v>6</v>
      </c>
      <c r="F6" s="45" t="s">
        <v>6</v>
      </c>
      <c r="G6" s="45" t="s">
        <v>6</v>
      </c>
      <c r="H6" s="45" t="s">
        <v>6</v>
      </c>
      <c r="I6" s="45" t="s">
        <v>6</v>
      </c>
      <c r="J6" s="45" t="s">
        <v>6</v>
      </c>
      <c r="K6" s="45" t="s">
        <v>6</v>
      </c>
      <c r="L6" s="45" t="s">
        <v>6</v>
      </c>
      <c r="M6" s="45" t="s">
        <v>6</v>
      </c>
      <c r="N6" s="45" t="s">
        <v>6</v>
      </c>
      <c r="O6" s="45" t="s">
        <v>6</v>
      </c>
      <c r="P6" s="46" t="s">
        <v>6</v>
      </c>
    </row>
    <row r="7" spans="1:16" x14ac:dyDescent="0.15">
      <c r="A7" s="15"/>
      <c r="B7" s="16"/>
      <c r="C7" s="17"/>
      <c r="D7" s="3"/>
      <c r="E7" s="3"/>
      <c r="F7" s="3"/>
      <c r="G7" s="3"/>
      <c r="H7" s="3"/>
      <c r="I7" s="3"/>
    </row>
    <row r="8" spans="1:16" x14ac:dyDescent="0.15">
      <c r="A8" s="18"/>
      <c r="B8" s="19"/>
      <c r="C8" s="20"/>
      <c r="D8" s="3"/>
      <c r="E8" s="3"/>
      <c r="F8" s="3"/>
      <c r="G8" s="3"/>
      <c r="H8" s="3"/>
      <c r="I8" s="3"/>
    </row>
    <row r="9" spans="1:16" x14ac:dyDescent="0.15">
      <c r="A9" s="28" t="s">
        <v>7</v>
      </c>
      <c r="B9" s="26"/>
      <c r="C9" s="27"/>
      <c r="D9" s="24"/>
      <c r="E9" s="24"/>
      <c r="F9" s="24"/>
      <c r="G9" s="24"/>
      <c r="H9" s="24"/>
      <c r="I9" s="24"/>
      <c r="J9" s="25"/>
      <c r="K9" s="25"/>
      <c r="L9" s="25"/>
      <c r="M9" s="25"/>
      <c r="N9" s="25"/>
      <c r="O9" s="25"/>
      <c r="P9" s="25"/>
    </row>
    <row r="10" spans="1:16" x14ac:dyDescent="0.15">
      <c r="A10" s="15"/>
      <c r="B10" s="16"/>
      <c r="C10" s="17"/>
      <c r="D10" s="3"/>
      <c r="E10" s="3"/>
      <c r="F10" s="3"/>
      <c r="G10" s="3"/>
      <c r="H10" s="3"/>
      <c r="I10" s="3"/>
    </row>
    <row r="11" spans="1:16" x14ac:dyDescent="0.15">
      <c r="A11" s="18" t="s">
        <v>9</v>
      </c>
      <c r="B11" s="19"/>
      <c r="C11" s="20"/>
      <c r="D11" s="2">
        <f>Sheet2!E10</f>
        <v>81800</v>
      </c>
      <c r="E11" s="2">
        <f>Sheet2!F10</f>
        <v>52800</v>
      </c>
      <c r="F11" s="2">
        <f>Sheet2!G10</f>
        <v>81800</v>
      </c>
      <c r="G11" s="2">
        <f>Sheet2!H10</f>
        <v>36800</v>
      </c>
      <c r="H11" s="2">
        <f>Sheet2!I10</f>
        <v>38800</v>
      </c>
      <c r="I11" s="2">
        <f>Sheet2!J10</f>
        <v>45800</v>
      </c>
      <c r="J11" s="2">
        <f>Sheet2!K10</f>
        <v>53300</v>
      </c>
      <c r="K11" s="2">
        <f>Sheet2!L10</f>
        <v>53700</v>
      </c>
      <c r="L11" s="2">
        <f>Sheet2!M10</f>
        <v>60800</v>
      </c>
      <c r="M11" s="2">
        <f>Sheet2!N10</f>
        <v>45800</v>
      </c>
      <c r="N11" s="2">
        <f>Sheet2!O10</f>
        <v>47700</v>
      </c>
      <c r="O11" s="2">
        <f>Sheet2!P10</f>
        <v>47600</v>
      </c>
      <c r="P11">
        <f>SUM(D11:O11)</f>
        <v>646700</v>
      </c>
    </row>
    <row r="12" spans="1:16" x14ac:dyDescent="0.15">
      <c r="A12" s="18" t="s">
        <v>37</v>
      </c>
      <c r="B12" s="19"/>
      <c r="C12" s="20"/>
      <c r="D12" s="2"/>
      <c r="E12" s="2">
        <f>Sheet2!E103</f>
        <v>1555.7</v>
      </c>
      <c r="F12" s="2">
        <f>Sheet2!F103</f>
        <v>2436.5140000000001</v>
      </c>
      <c r="G12" s="2">
        <f>Sheet2!G103</f>
        <v>3920.9442800000002</v>
      </c>
      <c r="H12" s="2">
        <f>Sheet2!H103</f>
        <v>4465.0631656000005</v>
      </c>
      <c r="I12" s="2">
        <f>Sheet2!I103</f>
        <v>5097.0644289120009</v>
      </c>
      <c r="J12" s="2">
        <f>Sheet2!J103</f>
        <v>5904.7057174902411</v>
      </c>
      <c r="K12" s="2">
        <f>Sheet2!K103</f>
        <v>6888.4998318400458</v>
      </c>
      <c r="L12" s="2">
        <f>Sheet2!L103</f>
        <v>7848.9698284768465</v>
      </c>
      <c r="M12" s="2">
        <f>Sheet2!M103</f>
        <v>8979.6492250463834</v>
      </c>
      <c r="N12" s="2">
        <f>Sheet2!N103</f>
        <v>9864.942209547311</v>
      </c>
      <c r="O12" s="2">
        <f>Sheet2!O103</f>
        <v>10774.941053738259</v>
      </c>
      <c r="P12">
        <f>SUM(D12:O12)</f>
        <v>67736.993740651102</v>
      </c>
    </row>
    <row r="13" spans="1:16" x14ac:dyDescent="0.15">
      <c r="A13" s="18" t="s">
        <v>8</v>
      </c>
      <c r="B13" s="19"/>
      <c r="C13" s="20"/>
      <c r="D13" s="2"/>
      <c r="E13" s="2"/>
      <c r="F13" s="2"/>
      <c r="G13" s="2"/>
      <c r="H13" s="2"/>
      <c r="I13" s="2"/>
    </row>
    <row r="14" spans="1:16" x14ac:dyDescent="0.15">
      <c r="A14" s="18"/>
      <c r="B14" s="19"/>
      <c r="C14" s="20"/>
      <c r="D14" s="3"/>
      <c r="E14" s="3"/>
      <c r="F14" s="3"/>
      <c r="G14" s="3"/>
      <c r="H14" s="3"/>
      <c r="I14" s="3"/>
    </row>
    <row r="15" spans="1:16" ht="14" thickBot="1" x14ac:dyDescent="0.2">
      <c r="A15" s="28" t="s">
        <v>10</v>
      </c>
      <c r="B15" s="29"/>
      <c r="C15" s="30"/>
      <c r="D15" s="14">
        <f>SUM(D11:D12)</f>
        <v>81800</v>
      </c>
      <c r="E15" s="14">
        <f t="shared" ref="E15:P15" si="0">SUM(E11:E12)</f>
        <v>54355.7</v>
      </c>
      <c r="F15" s="14">
        <f t="shared" si="0"/>
        <v>84236.513999999996</v>
      </c>
      <c r="G15" s="14">
        <f t="shared" si="0"/>
        <v>40720.944280000003</v>
      </c>
      <c r="H15" s="14">
        <f t="shared" si="0"/>
        <v>43265.063165600004</v>
      </c>
      <c r="I15" s="14">
        <f t="shared" si="0"/>
        <v>50897.064428912003</v>
      </c>
      <c r="J15" s="14">
        <f t="shared" si="0"/>
        <v>59204.705717490244</v>
      </c>
      <c r="K15" s="14">
        <f t="shared" si="0"/>
        <v>60588.499831840047</v>
      </c>
      <c r="L15" s="14">
        <f t="shared" si="0"/>
        <v>68648.969828476853</v>
      </c>
      <c r="M15" s="14">
        <f t="shared" si="0"/>
        <v>54779.649225046385</v>
      </c>
      <c r="N15" s="14">
        <f t="shared" si="0"/>
        <v>57564.942209547313</v>
      </c>
      <c r="O15" s="14">
        <f t="shared" si="0"/>
        <v>58374.941053738257</v>
      </c>
      <c r="P15" s="14">
        <f t="shared" si="0"/>
        <v>714436.99374065106</v>
      </c>
    </row>
    <row r="16" spans="1:16" x14ac:dyDescent="0.15">
      <c r="A16" s="18"/>
      <c r="B16" s="19"/>
      <c r="C16" s="20"/>
      <c r="D16" s="4"/>
      <c r="E16" s="4"/>
      <c r="F16" s="4"/>
      <c r="G16" s="4"/>
      <c r="H16" s="4"/>
      <c r="I16" s="4"/>
    </row>
    <row r="17" spans="1:16" x14ac:dyDescent="0.15">
      <c r="A17" s="18"/>
      <c r="B17" s="19"/>
      <c r="C17" s="20"/>
      <c r="D17" s="4"/>
      <c r="E17" s="4"/>
      <c r="F17" s="4"/>
      <c r="G17" s="4"/>
      <c r="H17" s="4"/>
      <c r="I17" s="4"/>
    </row>
    <row r="18" spans="1:16" x14ac:dyDescent="0.15">
      <c r="A18" s="18"/>
      <c r="B18" s="19"/>
      <c r="C18" s="20"/>
      <c r="D18" s="3"/>
      <c r="E18" s="3"/>
      <c r="F18" s="3"/>
      <c r="G18" s="3"/>
      <c r="H18" s="3"/>
      <c r="I18" s="3"/>
    </row>
    <row r="19" spans="1:16" x14ac:dyDescent="0.15">
      <c r="A19" s="28" t="s">
        <v>11</v>
      </c>
      <c r="B19" s="26"/>
      <c r="C19" s="27"/>
      <c r="D19" s="24"/>
      <c r="E19" s="24"/>
      <c r="F19" s="24"/>
      <c r="G19" s="24"/>
      <c r="H19" s="24"/>
      <c r="I19" s="24"/>
      <c r="J19" s="25"/>
      <c r="K19" s="25"/>
      <c r="L19" s="25"/>
      <c r="M19" s="25"/>
      <c r="N19" s="25"/>
      <c r="O19" s="25"/>
      <c r="P19" s="25"/>
    </row>
    <row r="20" spans="1:16" x14ac:dyDescent="0.15">
      <c r="A20" s="18"/>
      <c r="B20" s="19"/>
      <c r="C20" s="20"/>
      <c r="D20" s="3"/>
      <c r="E20" s="3"/>
      <c r="F20" s="3"/>
      <c r="G20" s="3"/>
      <c r="H20" s="3"/>
      <c r="I20" s="3"/>
    </row>
    <row r="21" spans="1:16" x14ac:dyDescent="0.15">
      <c r="A21" s="18" t="s">
        <v>12</v>
      </c>
      <c r="B21" s="19"/>
      <c r="C21" s="20"/>
      <c r="D21" s="2">
        <v>1500</v>
      </c>
      <c r="E21" s="2">
        <v>1500</v>
      </c>
      <c r="F21" s="2">
        <v>1500</v>
      </c>
      <c r="G21" s="2">
        <v>1500</v>
      </c>
      <c r="H21" s="2">
        <v>1500</v>
      </c>
      <c r="I21" s="2">
        <v>1500</v>
      </c>
      <c r="J21" s="2">
        <v>1500</v>
      </c>
      <c r="K21" s="2">
        <v>1500</v>
      </c>
      <c r="L21" s="2">
        <v>1500</v>
      </c>
      <c r="M21" s="2">
        <v>1500</v>
      </c>
      <c r="N21" s="2">
        <v>1500</v>
      </c>
      <c r="O21" s="2">
        <v>1500</v>
      </c>
      <c r="P21" s="2">
        <v>1500</v>
      </c>
    </row>
    <row r="22" spans="1:16" x14ac:dyDescent="0.15">
      <c r="A22" s="18" t="s">
        <v>13</v>
      </c>
      <c r="B22" s="19"/>
      <c r="C22" s="20"/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2500</v>
      </c>
      <c r="M22">
        <v>0</v>
      </c>
      <c r="N22">
        <v>0</v>
      </c>
      <c r="O22">
        <v>0</v>
      </c>
      <c r="P22" s="2">
        <f>SUM(D22:O22)</f>
        <v>2500</v>
      </c>
    </row>
    <row r="23" spans="1:16" x14ac:dyDescent="0.15">
      <c r="A23" s="18" t="s">
        <v>54</v>
      </c>
      <c r="B23" s="19"/>
      <c r="C23" s="20"/>
      <c r="D23" s="2">
        <v>800</v>
      </c>
      <c r="E23" s="2">
        <v>800</v>
      </c>
      <c r="F23" s="2">
        <v>800</v>
      </c>
      <c r="G23" s="2">
        <v>800</v>
      </c>
      <c r="H23" s="2">
        <v>800</v>
      </c>
      <c r="I23" s="2">
        <v>800</v>
      </c>
      <c r="J23" s="2">
        <v>800</v>
      </c>
      <c r="K23" s="2">
        <v>800</v>
      </c>
      <c r="L23" s="2">
        <v>800</v>
      </c>
      <c r="M23" s="2">
        <v>800</v>
      </c>
      <c r="N23" s="2">
        <v>800</v>
      </c>
      <c r="O23" s="2">
        <v>800</v>
      </c>
      <c r="P23" s="2">
        <f>SUM(D23:O23)</f>
        <v>9600</v>
      </c>
    </row>
    <row r="24" spans="1:16" x14ac:dyDescent="0.15">
      <c r="A24" s="18" t="s">
        <v>14</v>
      </c>
      <c r="B24" s="19"/>
      <c r="C24" s="20"/>
      <c r="D24" s="2">
        <f>Sheet2!E52</f>
        <v>3400</v>
      </c>
      <c r="E24" s="2">
        <f>Sheet2!F52</f>
        <v>3700</v>
      </c>
      <c r="F24" s="2">
        <f>Sheet2!G52</f>
        <v>3400</v>
      </c>
      <c r="G24" s="2">
        <f>Sheet2!H52</f>
        <v>6900</v>
      </c>
      <c r="H24" s="2">
        <f>Sheet2!I52</f>
        <v>5450</v>
      </c>
      <c r="I24" s="2">
        <f>Sheet2!J52</f>
        <v>3900</v>
      </c>
      <c r="J24" s="2">
        <f>Sheet2!K52</f>
        <v>3400</v>
      </c>
      <c r="K24" s="2">
        <f>Sheet2!L52</f>
        <v>5950</v>
      </c>
      <c r="L24" s="2">
        <f>Sheet2!M52</f>
        <v>3400</v>
      </c>
      <c r="M24" s="2">
        <f>Sheet2!N52</f>
        <v>3900</v>
      </c>
      <c r="N24" s="2">
        <f>Sheet2!O52</f>
        <v>5450</v>
      </c>
      <c r="O24" s="2">
        <f>Sheet2!P52</f>
        <v>3900</v>
      </c>
      <c r="P24" s="2">
        <f>SUM(D24:O24)</f>
        <v>52750</v>
      </c>
    </row>
    <row r="25" spans="1:16" x14ac:dyDescent="0.15">
      <c r="A25" s="18" t="s">
        <v>15</v>
      </c>
      <c r="B25" s="19"/>
      <c r="C25" s="20"/>
      <c r="D25" s="2">
        <v>3000</v>
      </c>
      <c r="E25" s="2">
        <v>3000</v>
      </c>
      <c r="F25" s="2">
        <v>3000</v>
      </c>
      <c r="G25" s="2">
        <v>3000</v>
      </c>
      <c r="H25" s="2">
        <v>3000</v>
      </c>
      <c r="I25" s="2">
        <v>3000</v>
      </c>
      <c r="J25" s="2">
        <v>3000</v>
      </c>
      <c r="K25" s="2">
        <v>3000</v>
      </c>
      <c r="L25" s="2">
        <v>3000</v>
      </c>
      <c r="M25" s="2">
        <v>3000</v>
      </c>
      <c r="N25" s="2">
        <v>3000</v>
      </c>
      <c r="O25" s="2">
        <v>3000</v>
      </c>
      <c r="P25" s="2">
        <f>SUM(D25:O25)</f>
        <v>36000</v>
      </c>
    </row>
    <row r="26" spans="1:16" x14ac:dyDescent="0.15">
      <c r="A26" s="18" t="s">
        <v>36</v>
      </c>
      <c r="B26" s="19"/>
      <c r="C26" s="20"/>
      <c r="D26" s="2">
        <f>Sheet2!E71</f>
        <v>415</v>
      </c>
      <c r="E26" s="2">
        <f>Sheet2!F71</f>
        <v>415</v>
      </c>
      <c r="F26" s="2">
        <f>Sheet2!G71</f>
        <v>415</v>
      </c>
      <c r="G26" s="2">
        <f>Sheet2!H71</f>
        <v>415</v>
      </c>
      <c r="H26" s="2">
        <f>Sheet2!I71</f>
        <v>415</v>
      </c>
      <c r="I26" s="2">
        <f>Sheet2!J71</f>
        <v>415</v>
      </c>
      <c r="J26" s="2">
        <f>Sheet2!K71</f>
        <v>415</v>
      </c>
      <c r="K26" s="2">
        <f>Sheet2!L71</f>
        <v>415</v>
      </c>
      <c r="L26" s="2">
        <f>Sheet2!M71</f>
        <v>415</v>
      </c>
      <c r="M26" s="2">
        <f>Sheet2!N71</f>
        <v>415</v>
      </c>
      <c r="N26" s="2">
        <f>Sheet2!O71</f>
        <v>415</v>
      </c>
      <c r="O26" s="2">
        <f>Sheet2!P71</f>
        <v>4415</v>
      </c>
      <c r="P26" s="2">
        <f t="shared" ref="P26:P28" si="1">SUM(D26:O26)</f>
        <v>8980</v>
      </c>
    </row>
    <row r="27" spans="1:16" x14ac:dyDescent="0.15">
      <c r="A27" s="18" t="s">
        <v>38</v>
      </c>
      <c r="B27" s="19"/>
      <c r="C27" s="20"/>
      <c r="D27" s="2">
        <f>Sheet2!E78</f>
        <v>500</v>
      </c>
      <c r="E27" s="2">
        <f>Sheet2!F78</f>
        <v>500</v>
      </c>
      <c r="F27" s="2">
        <f>Sheet2!G78</f>
        <v>500</v>
      </c>
      <c r="G27" s="2">
        <f>Sheet2!H78</f>
        <v>500</v>
      </c>
      <c r="H27" s="2">
        <f>Sheet2!I78</f>
        <v>500</v>
      </c>
      <c r="I27" s="2">
        <f>Sheet2!J78</f>
        <v>500</v>
      </c>
      <c r="J27" s="2">
        <f>Sheet2!K78</f>
        <v>500</v>
      </c>
      <c r="K27" s="2">
        <f>Sheet2!L78</f>
        <v>500</v>
      </c>
      <c r="L27" s="2">
        <f>Sheet2!M78</f>
        <v>500</v>
      </c>
      <c r="M27" s="2">
        <f>Sheet2!N78</f>
        <v>500</v>
      </c>
      <c r="N27" s="2">
        <f>Sheet2!O78</f>
        <v>500</v>
      </c>
      <c r="O27" s="2">
        <f>Sheet2!P78</f>
        <v>500</v>
      </c>
      <c r="P27" s="2">
        <f t="shared" si="1"/>
        <v>6000</v>
      </c>
    </row>
    <row r="28" spans="1:16" x14ac:dyDescent="0.15">
      <c r="A28" s="18" t="s">
        <v>35</v>
      </c>
      <c r="B28" s="19"/>
      <c r="C28" s="20"/>
      <c r="D28" s="2">
        <v>400</v>
      </c>
      <c r="E28" s="2">
        <v>400</v>
      </c>
      <c r="F28" s="2">
        <v>400</v>
      </c>
      <c r="G28" s="2">
        <v>400</v>
      </c>
      <c r="H28" s="2">
        <v>0</v>
      </c>
      <c r="I28" s="2">
        <v>400</v>
      </c>
      <c r="J28" s="2">
        <v>400</v>
      </c>
      <c r="K28" s="2">
        <v>400</v>
      </c>
      <c r="L28" s="2">
        <v>0</v>
      </c>
      <c r="M28" s="2">
        <v>400</v>
      </c>
      <c r="N28" s="2">
        <v>400</v>
      </c>
      <c r="O28" s="2">
        <v>400</v>
      </c>
      <c r="P28" s="2">
        <f t="shared" si="1"/>
        <v>4000</v>
      </c>
    </row>
    <row r="29" spans="1:16" x14ac:dyDescent="0.15">
      <c r="A29" s="18" t="s">
        <v>16</v>
      </c>
      <c r="B29" s="19"/>
      <c r="C29" s="20"/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</row>
    <row r="30" spans="1:16" x14ac:dyDescent="0.15">
      <c r="A30" s="18"/>
      <c r="B30" s="19"/>
      <c r="C30" s="20"/>
      <c r="D30" s="3"/>
      <c r="E30" s="3"/>
      <c r="F30" s="3"/>
      <c r="G30" s="3"/>
      <c r="H30" s="3"/>
      <c r="I30" s="3"/>
    </row>
    <row r="31" spans="1:16" ht="14" thickBot="1" x14ac:dyDescent="0.2">
      <c r="A31" s="28" t="s">
        <v>17</v>
      </c>
      <c r="B31" s="29"/>
      <c r="C31" s="30"/>
      <c r="D31" s="14">
        <f>SUM(D21:D29)</f>
        <v>10015</v>
      </c>
      <c r="E31" s="14">
        <f t="shared" ref="E31:P31" si="2">SUM(E21:E29)</f>
        <v>10315</v>
      </c>
      <c r="F31" s="14">
        <f t="shared" si="2"/>
        <v>10015</v>
      </c>
      <c r="G31" s="14">
        <f t="shared" si="2"/>
        <v>13515</v>
      </c>
      <c r="H31" s="14">
        <f t="shared" si="2"/>
        <v>11665</v>
      </c>
      <c r="I31" s="14">
        <f t="shared" si="2"/>
        <v>10515</v>
      </c>
      <c r="J31" s="14">
        <f t="shared" si="2"/>
        <v>10015</v>
      </c>
      <c r="K31" s="14">
        <f t="shared" si="2"/>
        <v>12565</v>
      </c>
      <c r="L31" s="14">
        <f t="shared" si="2"/>
        <v>12115</v>
      </c>
      <c r="M31" s="14">
        <f t="shared" si="2"/>
        <v>10515</v>
      </c>
      <c r="N31" s="14">
        <f t="shared" si="2"/>
        <v>12065</v>
      </c>
      <c r="O31" s="14">
        <f t="shared" si="2"/>
        <v>14515</v>
      </c>
      <c r="P31" s="14">
        <f t="shared" si="2"/>
        <v>121330</v>
      </c>
    </row>
    <row r="32" spans="1:16" x14ac:dyDescent="0.15">
      <c r="A32" s="18"/>
      <c r="B32" s="19"/>
      <c r="C32" s="20"/>
      <c r="D32" s="4"/>
      <c r="E32" s="4"/>
      <c r="F32" s="4"/>
      <c r="G32" s="4"/>
      <c r="H32" s="4"/>
      <c r="I32" s="4"/>
    </row>
    <row r="33" spans="1:16" x14ac:dyDescent="0.15">
      <c r="A33" s="18"/>
      <c r="B33" s="19"/>
      <c r="C33" s="20"/>
      <c r="D33" s="4"/>
      <c r="E33" s="4"/>
      <c r="F33" s="4"/>
      <c r="G33" s="4"/>
      <c r="H33" s="4"/>
      <c r="I33" s="4"/>
    </row>
    <row r="34" spans="1:16" x14ac:dyDescent="0.15">
      <c r="A34" s="18"/>
      <c r="B34" s="19"/>
      <c r="C34" s="20"/>
      <c r="D34" s="3"/>
      <c r="E34" s="3"/>
      <c r="F34" s="3"/>
      <c r="G34" s="3"/>
      <c r="H34" s="3"/>
      <c r="I34" s="3"/>
    </row>
    <row r="35" spans="1:16" x14ac:dyDescent="0.15">
      <c r="A35" s="31" t="s">
        <v>18</v>
      </c>
      <c r="B35" s="32"/>
      <c r="C35" s="33"/>
      <c r="D35" s="83">
        <f>6000</f>
        <v>6000</v>
      </c>
      <c r="E35" s="82">
        <f>D41</f>
        <v>77785</v>
      </c>
      <c r="F35" s="82">
        <f t="shared" ref="F35:O35" si="3">E41</f>
        <v>121825.7</v>
      </c>
      <c r="G35" s="82">
        <f t="shared" si="3"/>
        <v>196047.21399999998</v>
      </c>
      <c r="H35" s="82">
        <f t="shared" si="3"/>
        <v>223253.15827999997</v>
      </c>
      <c r="I35" s="82">
        <f t="shared" si="3"/>
        <v>254853.22144559998</v>
      </c>
      <c r="J35" s="82">
        <f t="shared" si="3"/>
        <v>295235.28587451199</v>
      </c>
      <c r="K35" s="82">
        <f t="shared" si="3"/>
        <v>344424.99159200222</v>
      </c>
      <c r="L35" s="82">
        <f t="shared" si="3"/>
        <v>392448.49142384226</v>
      </c>
      <c r="M35" s="82">
        <f t="shared" si="3"/>
        <v>448982.4612523191</v>
      </c>
      <c r="N35" s="82">
        <f t="shared" si="3"/>
        <v>493247.1104773655</v>
      </c>
      <c r="O35" s="82">
        <f t="shared" si="3"/>
        <v>538747.05268691282</v>
      </c>
      <c r="P35" s="3"/>
    </row>
    <row r="36" spans="1:16" x14ac:dyDescent="0.15">
      <c r="A36" s="34"/>
      <c r="B36" s="35"/>
      <c r="C36" s="36"/>
      <c r="D36" s="83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6" x14ac:dyDescent="0.15">
      <c r="A37" s="31"/>
      <c r="B37" s="32"/>
      <c r="C37" s="33"/>
      <c r="D37" s="81">
        <f>D15-D31</f>
        <v>71785</v>
      </c>
      <c r="E37" s="81">
        <f t="shared" ref="E37:O37" si="4">E15-E31</f>
        <v>44040.7</v>
      </c>
      <c r="F37" s="81">
        <f t="shared" si="4"/>
        <v>74221.513999999996</v>
      </c>
      <c r="G37" s="81">
        <f t="shared" si="4"/>
        <v>27205.944280000003</v>
      </c>
      <c r="H37" s="81">
        <f t="shared" si="4"/>
        <v>31600.063165600004</v>
      </c>
      <c r="I37" s="81">
        <f t="shared" si="4"/>
        <v>40382.064428912003</v>
      </c>
      <c r="J37" s="81">
        <f t="shared" si="4"/>
        <v>49189.705717490244</v>
      </c>
      <c r="K37" s="81">
        <f t="shared" si="4"/>
        <v>48023.499831840047</v>
      </c>
      <c r="L37" s="81">
        <f t="shared" si="4"/>
        <v>56533.969828476853</v>
      </c>
      <c r="M37" s="81">
        <f t="shared" si="4"/>
        <v>44264.649225046385</v>
      </c>
      <c r="N37" s="81">
        <f t="shared" si="4"/>
        <v>45499.942209547313</v>
      </c>
      <c r="O37" s="81">
        <f t="shared" si="4"/>
        <v>43859.941053738257</v>
      </c>
      <c r="P37" s="3"/>
    </row>
    <row r="38" spans="1:16" x14ac:dyDescent="0.15">
      <c r="A38" s="37" t="s">
        <v>19</v>
      </c>
      <c r="B38" s="38"/>
      <c r="C38" s="39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</row>
    <row r="39" spans="1:16" x14ac:dyDescent="0.15">
      <c r="A39" s="34"/>
      <c r="B39" s="35"/>
      <c r="C39" s="36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</row>
    <row r="40" spans="1:16" x14ac:dyDescent="0.15">
      <c r="A40" s="21"/>
      <c r="B40" s="22"/>
      <c r="C40" s="23"/>
      <c r="D40" s="3"/>
      <c r="E40" s="3"/>
      <c r="F40" s="3"/>
      <c r="G40" s="3"/>
      <c r="H40" s="3"/>
      <c r="I40" s="3"/>
    </row>
    <row r="41" spans="1:16" ht="14" thickBot="1" x14ac:dyDescent="0.2">
      <c r="A41" s="40" t="s">
        <v>20</v>
      </c>
      <c r="B41" s="41"/>
      <c r="C41" s="42"/>
      <c r="D41" s="14">
        <f>D35+D37</f>
        <v>77785</v>
      </c>
      <c r="E41" s="14">
        <f>E35+E37</f>
        <v>121825.7</v>
      </c>
      <c r="F41" s="14">
        <f t="shared" ref="F41:O41" si="5">F35+F37</f>
        <v>196047.21399999998</v>
      </c>
      <c r="G41" s="14">
        <f t="shared" si="5"/>
        <v>223253.15827999997</v>
      </c>
      <c r="H41" s="14">
        <f t="shared" si="5"/>
        <v>254853.22144559998</v>
      </c>
      <c r="I41" s="14">
        <f t="shared" si="5"/>
        <v>295235.28587451199</v>
      </c>
      <c r="J41" s="14">
        <f t="shared" si="5"/>
        <v>344424.99159200222</v>
      </c>
      <c r="K41" s="14">
        <f t="shared" si="5"/>
        <v>392448.49142384226</v>
      </c>
      <c r="L41" s="14">
        <f t="shared" si="5"/>
        <v>448982.4612523191</v>
      </c>
      <c r="M41" s="14">
        <f t="shared" si="5"/>
        <v>493247.1104773655</v>
      </c>
      <c r="N41" s="14">
        <f t="shared" si="5"/>
        <v>538747.05268691282</v>
      </c>
      <c r="O41" s="14">
        <f t="shared" si="5"/>
        <v>582606.99374065106</v>
      </c>
      <c r="P41" s="14"/>
    </row>
    <row r="42" spans="1:16" x14ac:dyDescent="0.15">
      <c r="A42" s="2"/>
      <c r="B42" s="2"/>
      <c r="C42" s="2"/>
      <c r="D42" s="3"/>
      <c r="E42" s="3"/>
      <c r="F42" s="3"/>
      <c r="G42" s="3"/>
      <c r="H42" s="3"/>
      <c r="I42" s="3"/>
    </row>
    <row r="43" spans="1:16" x14ac:dyDescent="0.15">
      <c r="A43" s="2"/>
      <c r="B43" s="2"/>
      <c r="C43" s="2"/>
      <c r="D43" s="3"/>
      <c r="E43" s="3"/>
      <c r="F43" s="3"/>
      <c r="G43" s="3"/>
      <c r="H43" s="3"/>
      <c r="I43" s="3"/>
    </row>
    <row r="44" spans="1:16" x14ac:dyDescent="0.15">
      <c r="A44" s="2"/>
      <c r="B44" s="2"/>
      <c r="C44" s="2"/>
      <c r="D44" s="2"/>
      <c r="E44" s="2"/>
      <c r="F44" s="2"/>
      <c r="G44" s="2"/>
      <c r="H44" s="2"/>
      <c r="I44" s="2"/>
    </row>
    <row r="45" spans="1:16" x14ac:dyDescent="0.15">
      <c r="A45" s="2"/>
      <c r="B45" s="2"/>
      <c r="C45" s="2"/>
      <c r="D45" s="2"/>
      <c r="E45" s="2"/>
      <c r="F45" s="2"/>
      <c r="G45" s="2"/>
      <c r="H45" s="2"/>
      <c r="I45" s="2"/>
    </row>
    <row r="46" spans="1:16" x14ac:dyDescent="0.15">
      <c r="A46" s="2"/>
      <c r="B46" s="2"/>
      <c r="C46" s="2"/>
      <c r="D46" s="2"/>
      <c r="E46" s="2"/>
      <c r="F46" s="2"/>
      <c r="G46" s="2"/>
      <c r="H46" s="2"/>
      <c r="I46" s="2"/>
    </row>
    <row r="47" spans="1:16" x14ac:dyDescent="0.15">
      <c r="A47" s="2"/>
      <c r="B47" s="2"/>
      <c r="C47" s="2"/>
      <c r="D47" s="2"/>
      <c r="E47" s="2"/>
      <c r="F47" s="2"/>
      <c r="G47" s="2"/>
      <c r="H47" s="2"/>
      <c r="I47" s="2"/>
    </row>
    <row r="48" spans="1:16" x14ac:dyDescent="0.1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1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1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1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1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1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1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1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1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1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</sheetData>
  <mergeCells count="24">
    <mergeCell ref="O35:O36"/>
    <mergeCell ref="D35:D36"/>
    <mergeCell ref="E35:E36"/>
    <mergeCell ref="F35:F36"/>
    <mergeCell ref="G35:G36"/>
    <mergeCell ref="H35:H36"/>
    <mergeCell ref="I35:I36"/>
    <mergeCell ref="J35:J36"/>
    <mergeCell ref="K35:K36"/>
    <mergeCell ref="L35:L36"/>
    <mergeCell ref="M35:M36"/>
    <mergeCell ref="N35:N36"/>
    <mergeCell ref="O37:O39"/>
    <mergeCell ref="D37:D39"/>
    <mergeCell ref="E37:E39"/>
    <mergeCell ref="F37:F39"/>
    <mergeCell ref="G37:G39"/>
    <mergeCell ref="H37:H39"/>
    <mergeCell ref="I37:I39"/>
    <mergeCell ref="J37:J39"/>
    <mergeCell ref="K37:K39"/>
    <mergeCell ref="L37:L39"/>
    <mergeCell ref="M37:M39"/>
    <mergeCell ref="N37:N39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9"/>
  <sheetViews>
    <sheetView tabSelected="1" topLeftCell="A27" zoomScale="101" workbookViewId="0">
      <selection activeCell="C37" sqref="C37"/>
    </sheetView>
  </sheetViews>
  <sheetFormatPr baseColWidth="10" defaultColWidth="8.83203125" defaultRowHeight="13" x14ac:dyDescent="0.15"/>
  <cols>
    <col min="3" max="3" width="10.83203125" customWidth="1"/>
    <col min="4" max="4" width="11.33203125" customWidth="1"/>
    <col min="5" max="5" width="11.5" customWidth="1"/>
    <col min="6" max="6" width="12.5" customWidth="1"/>
    <col min="7" max="7" width="11.83203125" customWidth="1"/>
    <col min="8" max="8" width="12.5" customWidth="1"/>
    <col min="13" max="13" width="13.33203125" customWidth="1"/>
    <col min="14" max="14" width="12.5" customWidth="1"/>
    <col min="15" max="15" width="12.1640625" customWidth="1"/>
    <col min="16" max="16" width="12.5" customWidth="1"/>
  </cols>
  <sheetData>
    <row r="1" spans="1:16" ht="18" x14ac:dyDescent="0.2">
      <c r="A1" s="5" t="s">
        <v>21</v>
      </c>
      <c r="D1" t="s">
        <v>42</v>
      </c>
    </row>
    <row r="4" spans="1:16" s="68" customFormat="1" ht="16" x14ac:dyDescent="0.2">
      <c r="A4" s="68" t="s">
        <v>67</v>
      </c>
    </row>
    <row r="6" spans="1:16" ht="16" x14ac:dyDescent="0.2">
      <c r="E6" s="9" t="s">
        <v>2</v>
      </c>
      <c r="F6" s="9" t="s">
        <v>3</v>
      </c>
      <c r="G6" s="9" t="s">
        <v>22</v>
      </c>
      <c r="H6" s="9" t="s">
        <v>5</v>
      </c>
      <c r="I6" s="9" t="s">
        <v>23</v>
      </c>
      <c r="J6" s="9" t="s">
        <v>24</v>
      </c>
      <c r="K6" s="9" t="s">
        <v>31</v>
      </c>
      <c r="L6" s="9" t="s">
        <v>32</v>
      </c>
      <c r="M6" s="9" t="s">
        <v>40</v>
      </c>
      <c r="N6" s="9" t="s">
        <v>41</v>
      </c>
      <c r="O6" s="9" t="s">
        <v>28</v>
      </c>
      <c r="P6" s="9" t="s">
        <v>29</v>
      </c>
    </row>
    <row r="7" spans="1:16" ht="16" x14ac:dyDescent="0.2">
      <c r="C7" s="47" t="s">
        <v>8</v>
      </c>
      <c r="D7" s="47" t="s">
        <v>8</v>
      </c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</row>
    <row r="8" spans="1:16" s="8" customFormat="1" ht="16" x14ac:dyDescent="0.2">
      <c r="A8" s="8" t="s">
        <v>78</v>
      </c>
      <c r="C8" s="70"/>
      <c r="D8" s="70"/>
      <c r="E8" s="71">
        <v>75000</v>
      </c>
      <c r="F8" s="71">
        <v>46000</v>
      </c>
      <c r="G8" s="71">
        <v>75000</v>
      </c>
      <c r="H8" s="71">
        <v>30000</v>
      </c>
      <c r="I8" s="71">
        <v>32000</v>
      </c>
      <c r="J8" s="71">
        <v>39000</v>
      </c>
      <c r="K8" s="71">
        <v>46500</v>
      </c>
      <c r="L8" s="71">
        <v>46900</v>
      </c>
      <c r="M8" s="71">
        <v>54000</v>
      </c>
      <c r="N8" s="71">
        <v>39000</v>
      </c>
      <c r="O8" s="71">
        <v>40900</v>
      </c>
      <c r="P8" s="71">
        <v>40800</v>
      </c>
    </row>
    <row r="9" spans="1:16" s="8" customFormat="1" ht="16" x14ac:dyDescent="0.2">
      <c r="A9" s="8" t="s">
        <v>77</v>
      </c>
      <c r="C9" s="58"/>
      <c r="D9" s="58"/>
      <c r="E9" s="47">
        <v>6800</v>
      </c>
      <c r="F9" s="47">
        <v>6800</v>
      </c>
      <c r="G9" s="47">
        <v>6800</v>
      </c>
      <c r="H9" s="47">
        <v>6800</v>
      </c>
      <c r="I9" s="47">
        <v>6800</v>
      </c>
      <c r="J9" s="47">
        <v>6800</v>
      </c>
      <c r="K9" s="47">
        <v>6800</v>
      </c>
      <c r="L9" s="47">
        <v>6800</v>
      </c>
      <c r="M9" s="47">
        <v>6800</v>
      </c>
      <c r="N9" s="47">
        <v>6800</v>
      </c>
      <c r="O9" s="47">
        <v>6800</v>
      </c>
      <c r="P9" s="47">
        <v>6800</v>
      </c>
    </row>
    <row r="10" spans="1:16" s="9" customFormat="1" ht="17" thickBot="1" x14ac:dyDescent="0.25">
      <c r="C10" s="10"/>
      <c r="D10" s="10"/>
      <c r="E10" s="80">
        <f>SUM(E8,E9)</f>
        <v>81800</v>
      </c>
      <c r="F10" s="80">
        <f t="shared" ref="F10:P10" si="0">SUM(F8,F9)</f>
        <v>52800</v>
      </c>
      <c r="G10" s="80">
        <f t="shared" si="0"/>
        <v>81800</v>
      </c>
      <c r="H10" s="80">
        <f t="shared" si="0"/>
        <v>36800</v>
      </c>
      <c r="I10" s="80">
        <f t="shared" si="0"/>
        <v>38800</v>
      </c>
      <c r="J10" s="80">
        <f t="shared" si="0"/>
        <v>45800</v>
      </c>
      <c r="K10" s="80">
        <f t="shared" si="0"/>
        <v>53300</v>
      </c>
      <c r="L10" s="80">
        <f t="shared" si="0"/>
        <v>53700</v>
      </c>
      <c r="M10" s="80">
        <f t="shared" si="0"/>
        <v>60800</v>
      </c>
      <c r="N10" s="80">
        <f t="shared" si="0"/>
        <v>45800</v>
      </c>
      <c r="O10" s="80">
        <f t="shared" si="0"/>
        <v>47700</v>
      </c>
      <c r="P10" s="80">
        <f t="shared" si="0"/>
        <v>47600</v>
      </c>
    </row>
    <row r="11" spans="1:16" s="9" customFormat="1" ht="16" x14ac:dyDescent="0.2">
      <c r="C11" s="52"/>
      <c r="D11" s="52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</row>
    <row r="12" spans="1:16" s="9" customFormat="1" ht="16" x14ac:dyDescent="0.2">
      <c r="C12" s="52"/>
      <c r="D12" s="52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</row>
    <row r="13" spans="1:16" s="8" customFormat="1" ht="16" x14ac:dyDescent="0.2">
      <c r="A13" s="73" t="s">
        <v>68</v>
      </c>
      <c r="B13" s="72"/>
      <c r="C13" s="72"/>
      <c r="D13" s="72"/>
      <c r="E13" s="74">
        <f>E10</f>
        <v>81800</v>
      </c>
      <c r="F13" s="74">
        <f t="shared" ref="F13:P13" si="1">F10</f>
        <v>52800</v>
      </c>
      <c r="G13" s="74">
        <f t="shared" si="1"/>
        <v>81800</v>
      </c>
      <c r="H13" s="74">
        <f t="shared" si="1"/>
        <v>36800</v>
      </c>
      <c r="I13" s="74">
        <f t="shared" si="1"/>
        <v>38800</v>
      </c>
      <c r="J13" s="74">
        <f t="shared" si="1"/>
        <v>45800</v>
      </c>
      <c r="K13" s="74">
        <f t="shared" si="1"/>
        <v>53300</v>
      </c>
      <c r="L13" s="74">
        <f t="shared" si="1"/>
        <v>53700</v>
      </c>
      <c r="M13" s="74">
        <f t="shared" si="1"/>
        <v>60800</v>
      </c>
      <c r="N13" s="74">
        <f t="shared" si="1"/>
        <v>45800</v>
      </c>
      <c r="O13" s="74">
        <f t="shared" si="1"/>
        <v>47700</v>
      </c>
      <c r="P13" s="74">
        <f t="shared" si="1"/>
        <v>47600</v>
      </c>
    </row>
    <row r="15" spans="1:16" s="69" customFormat="1" ht="16" x14ac:dyDescent="0.2">
      <c r="A15" s="68" t="s">
        <v>70</v>
      </c>
    </row>
    <row r="17" spans="1:16" ht="16" x14ac:dyDescent="0.2">
      <c r="A17" s="6" t="s">
        <v>50</v>
      </c>
      <c r="B17" s="7"/>
    </row>
    <row r="18" spans="1:16" x14ac:dyDescent="0.15">
      <c r="B18" s="7"/>
    </row>
    <row r="19" spans="1:16" ht="16" x14ac:dyDescent="0.2">
      <c r="E19" s="9" t="s">
        <v>2</v>
      </c>
      <c r="F19" s="9" t="s">
        <v>3</v>
      </c>
      <c r="G19" s="9" t="s">
        <v>22</v>
      </c>
      <c r="H19" s="9" t="s">
        <v>5</v>
      </c>
      <c r="I19" s="9" t="s">
        <v>23</v>
      </c>
      <c r="J19" s="9" t="s">
        <v>24</v>
      </c>
      <c r="K19" s="9" t="s">
        <v>31</v>
      </c>
      <c r="L19" s="9" t="s">
        <v>32</v>
      </c>
      <c r="M19" s="9" t="s">
        <v>40</v>
      </c>
      <c r="N19" s="9" t="s">
        <v>41</v>
      </c>
      <c r="O19" s="9" t="s">
        <v>28</v>
      </c>
      <c r="P19" s="9" t="s">
        <v>29</v>
      </c>
    </row>
    <row r="20" spans="1:16" ht="16" x14ac:dyDescent="0.2">
      <c r="A20" s="8"/>
      <c r="B20" s="8"/>
      <c r="C20" s="47" t="s">
        <v>8</v>
      </c>
      <c r="D20" s="47" t="s">
        <v>8</v>
      </c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</row>
    <row r="21" spans="1:16" ht="16" x14ac:dyDescent="0.2">
      <c r="A21" s="8" t="s">
        <v>51</v>
      </c>
      <c r="B21" s="8"/>
      <c r="C21" s="49"/>
      <c r="D21" s="49"/>
      <c r="E21" s="49">
        <v>1500</v>
      </c>
      <c r="F21" s="49">
        <v>1500</v>
      </c>
      <c r="G21" s="49">
        <v>1500</v>
      </c>
      <c r="H21" s="49">
        <v>1500</v>
      </c>
      <c r="I21" s="49">
        <v>1500</v>
      </c>
      <c r="J21" s="49">
        <v>1500</v>
      </c>
      <c r="K21" s="49">
        <v>1500</v>
      </c>
      <c r="L21" s="49">
        <v>1500</v>
      </c>
      <c r="M21" s="49">
        <v>1500</v>
      </c>
      <c r="N21" s="49">
        <v>1500</v>
      </c>
      <c r="O21" s="49">
        <v>1500</v>
      </c>
      <c r="P21" s="49">
        <v>1500</v>
      </c>
    </row>
    <row r="22" spans="1:16" ht="17" thickBot="1" x14ac:dyDescent="0.25">
      <c r="A22" s="8" t="s">
        <v>8</v>
      </c>
      <c r="B22" s="8"/>
      <c r="C22" s="10"/>
      <c r="D22" s="10"/>
      <c r="E22" s="51">
        <v>1500</v>
      </c>
      <c r="F22" s="51">
        <v>1500</v>
      </c>
      <c r="G22" s="51">
        <v>1500</v>
      </c>
      <c r="H22" s="51">
        <v>1500</v>
      </c>
      <c r="I22" s="51">
        <v>1500</v>
      </c>
      <c r="J22" s="51">
        <v>1500</v>
      </c>
      <c r="K22" s="51">
        <v>1500</v>
      </c>
      <c r="L22" s="51">
        <v>1500</v>
      </c>
      <c r="M22" s="51">
        <v>1500</v>
      </c>
      <c r="N22" s="51">
        <v>1500</v>
      </c>
      <c r="O22" s="51">
        <v>1500</v>
      </c>
      <c r="P22" s="51">
        <v>1500</v>
      </c>
    </row>
    <row r="23" spans="1:16" ht="16" x14ac:dyDescent="0.2">
      <c r="A23" s="8"/>
      <c r="B23" s="8"/>
      <c r="C23" s="52"/>
      <c r="D23" s="52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16" x14ac:dyDescent="0.2">
      <c r="A24" s="8"/>
      <c r="B24" s="8"/>
      <c r="C24" s="52"/>
      <c r="D24" s="52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16" x14ac:dyDescent="0.2">
      <c r="A25" s="6" t="s">
        <v>52</v>
      </c>
      <c r="B25" s="8"/>
      <c r="C25" s="52"/>
      <c r="D25" s="52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</row>
    <row r="26" spans="1:16" ht="16" x14ac:dyDescent="0.2">
      <c r="A26" s="6"/>
      <c r="B26" s="8"/>
      <c r="C26" s="52"/>
      <c r="D26" s="52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</row>
    <row r="27" spans="1:16" ht="16" x14ac:dyDescent="0.2">
      <c r="A27" s="6"/>
      <c r="B27" s="8"/>
      <c r="C27" s="52"/>
      <c r="D27" s="52"/>
      <c r="E27" s="9" t="s">
        <v>2</v>
      </c>
      <c r="F27" s="9" t="s">
        <v>3</v>
      </c>
      <c r="G27" s="9" t="s">
        <v>22</v>
      </c>
      <c r="H27" s="9" t="s">
        <v>5</v>
      </c>
      <c r="I27" s="9" t="s">
        <v>23</v>
      </c>
      <c r="J27" s="9" t="s">
        <v>24</v>
      </c>
      <c r="K27" s="9" t="s">
        <v>31</v>
      </c>
      <c r="L27" s="9" t="s">
        <v>32</v>
      </c>
      <c r="M27" s="9" t="s">
        <v>40</v>
      </c>
      <c r="N27" s="9" t="s">
        <v>41</v>
      </c>
      <c r="O27" s="9" t="s">
        <v>28</v>
      </c>
      <c r="P27" s="9" t="s">
        <v>29</v>
      </c>
    </row>
    <row r="28" spans="1:16" ht="16" x14ac:dyDescent="0.2">
      <c r="A28" s="6"/>
      <c r="B28" s="8"/>
      <c r="C28" s="47"/>
      <c r="D28" s="47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</row>
    <row r="29" spans="1:16" ht="16" x14ac:dyDescent="0.2">
      <c r="A29" s="8" t="s">
        <v>53</v>
      </c>
      <c r="B29" s="8"/>
      <c r="C29" s="49"/>
      <c r="D29" s="49"/>
      <c r="E29" s="50"/>
      <c r="F29" s="50"/>
      <c r="G29" s="50"/>
      <c r="H29" s="50"/>
      <c r="I29" s="50"/>
      <c r="J29" s="50"/>
      <c r="K29" s="50"/>
      <c r="L29" s="50"/>
      <c r="M29" s="49">
        <v>2500</v>
      </c>
      <c r="N29" s="50"/>
      <c r="O29" s="50"/>
      <c r="P29" s="50"/>
    </row>
    <row r="30" spans="1:16" ht="17" thickBot="1" x14ac:dyDescent="0.25">
      <c r="A30" s="6"/>
      <c r="B30" s="8"/>
      <c r="C30" s="55"/>
      <c r="D30" s="55"/>
      <c r="E30" s="51">
        <f t="shared" ref="E30" si="2">E29</f>
        <v>0</v>
      </c>
      <c r="F30" s="51">
        <f t="shared" ref="F30" si="3">F29</f>
        <v>0</v>
      </c>
      <c r="G30" s="51">
        <f t="shared" ref="G30" si="4">G29</f>
        <v>0</v>
      </c>
      <c r="H30" s="51">
        <f t="shared" ref="H30" si="5">H29</f>
        <v>0</v>
      </c>
      <c r="I30" s="51">
        <f t="shared" ref="I30" si="6">I29</f>
        <v>0</v>
      </c>
      <c r="J30" s="51">
        <f t="shared" ref="J30" si="7">J29</f>
        <v>0</v>
      </c>
      <c r="K30" s="51">
        <f t="shared" ref="K30" si="8">K29</f>
        <v>0</v>
      </c>
      <c r="L30" s="51">
        <f t="shared" ref="L30:P30" si="9">L29</f>
        <v>0</v>
      </c>
      <c r="M30" s="51">
        <f>M29</f>
        <v>2500</v>
      </c>
      <c r="N30" s="51">
        <f t="shared" si="9"/>
        <v>0</v>
      </c>
      <c r="O30" s="51">
        <f t="shared" si="9"/>
        <v>0</v>
      </c>
      <c r="P30" s="51">
        <f t="shared" si="9"/>
        <v>0</v>
      </c>
    </row>
    <row r="31" spans="1:16" ht="16" x14ac:dyDescent="0.2">
      <c r="A31" s="6"/>
      <c r="B31" s="8"/>
      <c r="C31" s="52"/>
      <c r="D31" s="52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6" x14ac:dyDescent="0.2">
      <c r="A32" s="6"/>
      <c r="B32" s="8"/>
      <c r="C32" s="52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16" x14ac:dyDescent="0.2">
      <c r="A33" s="6" t="s">
        <v>55</v>
      </c>
      <c r="B33" s="8"/>
      <c r="C33" s="52"/>
      <c r="D33" s="52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" x14ac:dyDescent="0.2">
      <c r="A34" s="6"/>
      <c r="B34" s="8"/>
      <c r="C34" s="52"/>
      <c r="D34" s="52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</row>
    <row r="35" spans="1:16" ht="16" x14ac:dyDescent="0.2">
      <c r="B35" s="8"/>
      <c r="C35" s="52"/>
      <c r="D35" s="52"/>
      <c r="E35" s="9" t="s">
        <v>2</v>
      </c>
      <c r="F35" s="9" t="s">
        <v>3</v>
      </c>
      <c r="G35" s="9" t="s">
        <v>22</v>
      </c>
      <c r="H35" s="9" t="s">
        <v>5</v>
      </c>
      <c r="I35" s="9" t="s">
        <v>23</v>
      </c>
      <c r="J35" s="9" t="s">
        <v>24</v>
      </c>
      <c r="K35" s="9" t="s">
        <v>31</v>
      </c>
      <c r="L35" s="9" t="s">
        <v>32</v>
      </c>
      <c r="M35" s="9" t="s">
        <v>40</v>
      </c>
      <c r="N35" s="9" t="s">
        <v>41</v>
      </c>
      <c r="O35" s="9" t="s">
        <v>28</v>
      </c>
      <c r="P35" s="9" t="s">
        <v>29</v>
      </c>
    </row>
    <row r="36" spans="1:16" ht="16" x14ac:dyDescent="0.2">
      <c r="C36" s="47"/>
      <c r="D36" s="47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</row>
    <row r="37" spans="1:16" ht="16" x14ac:dyDescent="0.2">
      <c r="A37" s="8" t="s">
        <v>56</v>
      </c>
      <c r="C37" s="47"/>
      <c r="D37" s="47"/>
      <c r="E37" s="47">
        <v>800</v>
      </c>
      <c r="F37" s="47">
        <v>800</v>
      </c>
      <c r="G37" s="47">
        <v>800</v>
      </c>
      <c r="H37" s="47">
        <v>800</v>
      </c>
      <c r="I37" s="47">
        <v>800</v>
      </c>
      <c r="J37" s="47">
        <v>800</v>
      </c>
      <c r="K37" s="47">
        <v>800</v>
      </c>
      <c r="L37" s="47">
        <v>800</v>
      </c>
      <c r="M37" s="47">
        <v>800</v>
      </c>
      <c r="N37" s="47">
        <v>800</v>
      </c>
      <c r="O37" s="47">
        <v>800</v>
      </c>
      <c r="P37" s="47">
        <v>800</v>
      </c>
    </row>
    <row r="38" spans="1:16" ht="17" thickBot="1" x14ac:dyDescent="0.25">
      <c r="C38" s="56"/>
      <c r="D38" s="56"/>
      <c r="E38" s="51">
        <v>800</v>
      </c>
      <c r="F38" s="51">
        <v>800</v>
      </c>
      <c r="G38" s="51">
        <v>800</v>
      </c>
      <c r="H38" s="51">
        <v>800</v>
      </c>
      <c r="I38" s="51">
        <v>800</v>
      </c>
      <c r="J38" s="51">
        <v>800</v>
      </c>
      <c r="K38" s="51">
        <v>800</v>
      </c>
      <c r="L38" s="51">
        <v>800</v>
      </c>
      <c r="M38" s="51">
        <v>800</v>
      </c>
      <c r="N38" s="51">
        <v>800</v>
      </c>
      <c r="O38" s="51">
        <v>800</v>
      </c>
      <c r="P38" s="51">
        <v>800</v>
      </c>
    </row>
    <row r="39" spans="1:16" ht="16" x14ac:dyDescent="0.2">
      <c r="C39" s="57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</row>
    <row r="40" spans="1:16" ht="16" x14ac:dyDescent="0.2">
      <c r="C40" s="57"/>
      <c r="D40" s="57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</row>
    <row r="41" spans="1:16" ht="16" x14ac:dyDescent="0.2">
      <c r="A41" s="6" t="s">
        <v>57</v>
      </c>
    </row>
    <row r="43" spans="1:16" ht="16" x14ac:dyDescent="0.2">
      <c r="C43" s="52"/>
      <c r="D43" s="52"/>
      <c r="E43" s="9" t="s">
        <v>2</v>
      </c>
      <c r="F43" s="9" t="s">
        <v>3</v>
      </c>
      <c r="G43" s="9" t="s">
        <v>22</v>
      </c>
      <c r="H43" s="9" t="s">
        <v>5</v>
      </c>
      <c r="I43" s="9" t="s">
        <v>23</v>
      </c>
      <c r="J43" s="9" t="s">
        <v>24</v>
      </c>
      <c r="K43" s="9" t="s">
        <v>31</v>
      </c>
      <c r="L43" s="9" t="s">
        <v>32</v>
      </c>
      <c r="M43" s="9" t="s">
        <v>40</v>
      </c>
      <c r="N43" s="9" t="s">
        <v>41</v>
      </c>
      <c r="O43" s="9" t="s">
        <v>28</v>
      </c>
      <c r="P43" s="9" t="s">
        <v>29</v>
      </c>
    </row>
    <row r="44" spans="1:16" ht="16" x14ac:dyDescent="0.2">
      <c r="C44" s="47"/>
      <c r="D44" s="47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</row>
    <row r="45" spans="1:16" ht="16" x14ac:dyDescent="0.2">
      <c r="A45" s="8" t="s">
        <v>43</v>
      </c>
      <c r="B45" s="8"/>
      <c r="C45" s="9"/>
      <c r="D45" s="9"/>
      <c r="E45" s="9"/>
      <c r="F45" s="9">
        <v>300</v>
      </c>
      <c r="G45" s="9"/>
      <c r="H45" s="9"/>
      <c r="I45" s="9">
        <v>300</v>
      </c>
      <c r="J45" s="9"/>
      <c r="L45" s="9">
        <v>300</v>
      </c>
      <c r="O45" s="9">
        <v>300</v>
      </c>
    </row>
    <row r="46" spans="1:16" ht="16" x14ac:dyDescent="0.2">
      <c r="A46" s="8" t="s">
        <v>44</v>
      </c>
      <c r="B46" s="8"/>
      <c r="C46" s="9"/>
      <c r="D46" s="9"/>
      <c r="E46" s="9"/>
      <c r="F46" s="9"/>
      <c r="G46" s="9"/>
      <c r="H46" s="9">
        <v>500</v>
      </c>
      <c r="I46" s="9"/>
      <c r="J46" s="9">
        <v>500</v>
      </c>
      <c r="L46" s="9">
        <v>500</v>
      </c>
      <c r="N46" s="9">
        <v>500</v>
      </c>
      <c r="P46" s="9">
        <v>500</v>
      </c>
    </row>
    <row r="47" spans="1:16" ht="16" x14ac:dyDescent="0.2">
      <c r="A47" s="8" t="s">
        <v>45</v>
      </c>
      <c r="B47" s="8"/>
      <c r="C47" s="9"/>
      <c r="D47" s="9"/>
      <c r="E47" s="9">
        <v>150</v>
      </c>
      <c r="F47" s="9">
        <v>150</v>
      </c>
      <c r="G47" s="9">
        <v>150</v>
      </c>
      <c r="H47" s="9">
        <v>150</v>
      </c>
      <c r="I47" s="9">
        <v>150</v>
      </c>
      <c r="J47" s="9">
        <v>150</v>
      </c>
      <c r="K47" s="9">
        <v>150</v>
      </c>
      <c r="L47" s="9">
        <v>150</v>
      </c>
      <c r="M47" s="9">
        <v>150</v>
      </c>
      <c r="N47" s="9">
        <v>150</v>
      </c>
      <c r="O47" s="9">
        <v>150</v>
      </c>
      <c r="P47" s="9">
        <v>150</v>
      </c>
    </row>
    <row r="48" spans="1:16" ht="16" x14ac:dyDescent="0.2">
      <c r="A48" s="8" t="s">
        <v>46</v>
      </c>
      <c r="B48" s="8"/>
      <c r="C48" s="9"/>
      <c r="D48" s="9"/>
      <c r="E48" s="9"/>
      <c r="F48" s="9"/>
      <c r="G48" s="9"/>
      <c r="H48" s="9"/>
      <c r="I48" s="9">
        <f>7000/4</f>
        <v>1750</v>
      </c>
      <c r="J48" s="9"/>
      <c r="L48" s="9">
        <f>7000/4</f>
        <v>1750</v>
      </c>
      <c r="O48" s="9">
        <f>7000/4</f>
        <v>1750</v>
      </c>
    </row>
    <row r="49" spans="1:16" ht="16" x14ac:dyDescent="0.2">
      <c r="A49" s="8" t="s">
        <v>47</v>
      </c>
      <c r="B49" s="8"/>
      <c r="C49" s="9"/>
      <c r="D49" s="9"/>
      <c r="E49" s="9">
        <v>250</v>
      </c>
      <c r="F49" s="9">
        <v>250</v>
      </c>
      <c r="G49" s="9">
        <v>250</v>
      </c>
      <c r="H49" s="9">
        <v>250</v>
      </c>
      <c r="I49" s="9">
        <v>250</v>
      </c>
      <c r="J49" s="9">
        <v>250</v>
      </c>
      <c r="K49" s="9">
        <v>250</v>
      </c>
      <c r="L49" s="9">
        <v>250</v>
      </c>
      <c r="M49" s="9">
        <v>250</v>
      </c>
      <c r="N49" s="9">
        <v>250</v>
      </c>
      <c r="O49" s="9">
        <v>250</v>
      </c>
      <c r="P49" s="9">
        <v>250</v>
      </c>
    </row>
    <row r="50" spans="1:16" ht="16" x14ac:dyDescent="0.2">
      <c r="A50" s="8" t="s">
        <v>48</v>
      </c>
      <c r="B50" s="8"/>
      <c r="C50" s="9"/>
      <c r="D50" s="9"/>
      <c r="E50" s="9"/>
      <c r="F50" s="9"/>
      <c r="G50" s="9"/>
      <c r="H50" s="9">
        <v>3000</v>
      </c>
      <c r="I50" s="9"/>
      <c r="J50" s="9"/>
    </row>
    <row r="51" spans="1:16" ht="16" x14ac:dyDescent="0.2">
      <c r="A51" s="8" t="s">
        <v>49</v>
      </c>
      <c r="B51" s="8"/>
      <c r="C51" s="9"/>
      <c r="D51" s="9"/>
      <c r="E51" s="9">
        <v>3000</v>
      </c>
      <c r="F51" s="9">
        <v>3000</v>
      </c>
      <c r="G51" s="9">
        <v>3000</v>
      </c>
      <c r="H51" s="9">
        <v>3000</v>
      </c>
      <c r="I51" s="9">
        <v>3000</v>
      </c>
      <c r="J51" s="9">
        <v>3000</v>
      </c>
      <c r="K51" s="9">
        <v>3000</v>
      </c>
      <c r="L51" s="9">
        <v>3000</v>
      </c>
      <c r="M51" s="9">
        <v>3000</v>
      </c>
      <c r="N51" s="9">
        <v>3000</v>
      </c>
      <c r="O51" s="9">
        <v>3000</v>
      </c>
      <c r="P51" s="9">
        <v>3000</v>
      </c>
    </row>
    <row r="52" spans="1:16" ht="17" thickBot="1" x14ac:dyDescent="0.25">
      <c r="A52" s="11" t="s">
        <v>25</v>
      </c>
      <c r="B52" s="11"/>
      <c r="C52" s="12"/>
      <c r="D52" s="12"/>
      <c r="E52" s="12">
        <f>SUM(E45:E51)</f>
        <v>3400</v>
      </c>
      <c r="F52" s="12">
        <f t="shared" ref="F52:P52" si="10">SUM(F45:F51)</f>
        <v>3700</v>
      </c>
      <c r="G52" s="12">
        <f t="shared" si="10"/>
        <v>3400</v>
      </c>
      <c r="H52" s="12">
        <f t="shared" si="10"/>
        <v>6900</v>
      </c>
      <c r="I52" s="12">
        <f t="shared" si="10"/>
        <v>5450</v>
      </c>
      <c r="J52" s="12">
        <f t="shared" si="10"/>
        <v>3900</v>
      </c>
      <c r="K52" s="12">
        <f t="shared" si="10"/>
        <v>3400</v>
      </c>
      <c r="L52" s="12">
        <f t="shared" si="10"/>
        <v>5950</v>
      </c>
      <c r="M52" s="12">
        <f t="shared" si="10"/>
        <v>3400</v>
      </c>
      <c r="N52" s="12">
        <f t="shared" si="10"/>
        <v>3900</v>
      </c>
      <c r="O52" s="12">
        <f t="shared" si="10"/>
        <v>5450</v>
      </c>
      <c r="P52" s="12">
        <f t="shared" si="10"/>
        <v>3900</v>
      </c>
    </row>
    <row r="53" spans="1:16" ht="16" x14ac:dyDescent="0.2">
      <c r="A53" s="11" t="s">
        <v>26</v>
      </c>
      <c r="B53" s="11"/>
      <c r="C53" s="9"/>
      <c r="D53" s="9"/>
      <c r="E53" s="9"/>
      <c r="F53" s="9"/>
      <c r="G53" s="9"/>
      <c r="H53" s="9"/>
      <c r="I53" s="9"/>
      <c r="J53" s="9"/>
    </row>
    <row r="54" spans="1:16" ht="16" x14ac:dyDescent="0.2">
      <c r="A54" s="8" t="s">
        <v>8</v>
      </c>
      <c r="B54" s="8"/>
      <c r="C54" s="9"/>
      <c r="D54" s="9"/>
      <c r="E54" s="9"/>
      <c r="F54" s="9"/>
      <c r="G54" s="9"/>
      <c r="H54" s="9"/>
      <c r="I54" s="9"/>
      <c r="J54" s="9"/>
    </row>
    <row r="55" spans="1:16" ht="16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6" x14ac:dyDescent="0.2">
      <c r="A56" s="6" t="s">
        <v>58</v>
      </c>
      <c r="B56" s="11"/>
      <c r="C56" s="11"/>
      <c r="D56" s="11"/>
      <c r="E56" s="8"/>
      <c r="F56" s="8"/>
      <c r="G56" s="8"/>
      <c r="H56" s="8"/>
      <c r="I56" s="8"/>
      <c r="J56" s="8"/>
    </row>
    <row r="57" spans="1:16" ht="16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6" x14ac:dyDescent="0.2">
      <c r="A58" s="8"/>
      <c r="B58" s="8"/>
      <c r="C58" s="9" t="s">
        <v>8</v>
      </c>
      <c r="D58" s="9" t="s">
        <v>8</v>
      </c>
      <c r="E58" s="9" t="s">
        <v>2</v>
      </c>
      <c r="F58" s="9" t="s">
        <v>3</v>
      </c>
      <c r="G58" s="9" t="s">
        <v>22</v>
      </c>
      <c r="H58" s="9" t="s">
        <v>5</v>
      </c>
      <c r="I58" s="9" t="s">
        <v>23</v>
      </c>
      <c r="J58" s="9" t="s">
        <v>24</v>
      </c>
      <c r="K58" s="9" t="s">
        <v>31</v>
      </c>
      <c r="L58" s="9" t="s">
        <v>32</v>
      </c>
      <c r="M58" s="9" t="s">
        <v>40</v>
      </c>
      <c r="N58" s="9" t="s">
        <v>41</v>
      </c>
      <c r="O58" s="9" t="s">
        <v>28</v>
      </c>
      <c r="P58" s="9" t="s">
        <v>29</v>
      </c>
    </row>
    <row r="59" spans="1:16" ht="16" x14ac:dyDescent="0.2">
      <c r="A59" s="8"/>
      <c r="B59" s="8"/>
      <c r="C59" s="8"/>
      <c r="D59" s="8"/>
      <c r="E59" s="8"/>
      <c r="F59" s="8"/>
      <c r="G59" s="8"/>
      <c r="H59" s="8"/>
      <c r="J59" s="8"/>
    </row>
    <row r="60" spans="1:16" ht="16" x14ac:dyDescent="0.2">
      <c r="A60" s="8"/>
      <c r="B60" s="8"/>
      <c r="C60" s="49"/>
      <c r="D60" s="49"/>
      <c r="E60" s="49">
        <v>3000</v>
      </c>
      <c r="F60" s="49">
        <v>3000</v>
      </c>
      <c r="G60" s="49">
        <v>3000</v>
      </c>
      <c r="H60" s="49">
        <v>3000</v>
      </c>
      <c r="I60" s="49">
        <v>3000</v>
      </c>
      <c r="J60" s="49">
        <v>3000</v>
      </c>
      <c r="K60" s="49">
        <v>3000</v>
      </c>
      <c r="L60" s="49">
        <v>3000</v>
      </c>
      <c r="M60" s="49">
        <v>3000</v>
      </c>
      <c r="N60" s="49">
        <v>3000</v>
      </c>
      <c r="O60" s="49">
        <v>3000</v>
      </c>
      <c r="P60" s="49">
        <v>3000</v>
      </c>
    </row>
    <row r="61" spans="1:16" ht="17" thickBot="1" x14ac:dyDescent="0.25">
      <c r="A61" s="11" t="s">
        <v>27</v>
      </c>
      <c r="B61" s="11"/>
      <c r="C61" s="13"/>
      <c r="D61" s="13"/>
      <c r="E61" s="12">
        <v>3000</v>
      </c>
      <c r="F61" s="12">
        <v>3000</v>
      </c>
      <c r="G61" s="12">
        <v>3000</v>
      </c>
      <c r="H61" s="12">
        <v>3000</v>
      </c>
      <c r="I61" s="12">
        <v>3000</v>
      </c>
      <c r="J61" s="12">
        <v>3000</v>
      </c>
      <c r="K61" s="12">
        <v>3000</v>
      </c>
      <c r="L61" s="12">
        <v>3000</v>
      </c>
      <c r="M61" s="12">
        <v>3000</v>
      </c>
      <c r="N61" s="12">
        <v>3000</v>
      </c>
      <c r="O61" s="12">
        <v>3000</v>
      </c>
      <c r="P61" s="12">
        <v>3000</v>
      </c>
    </row>
    <row r="62" spans="1:16" ht="16" x14ac:dyDescent="0.2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6" ht="16" x14ac:dyDescent="0.2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6" ht="16" x14ac:dyDescent="0.2">
      <c r="A64" s="6" t="s">
        <v>59</v>
      </c>
      <c r="B64" s="8"/>
      <c r="C64" s="8"/>
      <c r="D64" s="8"/>
      <c r="E64" s="8"/>
      <c r="F64" s="8"/>
      <c r="G64" s="8"/>
      <c r="H64" s="8"/>
      <c r="I64" s="8"/>
      <c r="J64" s="8"/>
    </row>
    <row r="65" spans="1:16" ht="16" x14ac:dyDescent="0.2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6" ht="16" x14ac:dyDescent="0.2">
      <c r="A66" s="8"/>
      <c r="B66" s="8"/>
      <c r="C66" s="9" t="s">
        <v>8</v>
      </c>
      <c r="D66" s="9" t="s">
        <v>8</v>
      </c>
      <c r="E66" s="9" t="s">
        <v>2</v>
      </c>
      <c r="F66" s="9" t="s">
        <v>3</v>
      </c>
      <c r="G66" s="9" t="s">
        <v>22</v>
      </c>
      <c r="H66" s="9" t="s">
        <v>5</v>
      </c>
      <c r="I66" s="9" t="s">
        <v>23</v>
      </c>
      <c r="J66" s="9" t="s">
        <v>24</v>
      </c>
      <c r="K66" s="9" t="s">
        <v>31</v>
      </c>
      <c r="L66" s="9" t="s">
        <v>32</v>
      </c>
      <c r="M66" s="9" t="s">
        <v>40</v>
      </c>
      <c r="N66" s="9" t="s">
        <v>41</v>
      </c>
      <c r="O66" s="9" t="s">
        <v>28</v>
      </c>
      <c r="P66" s="9" t="s">
        <v>29</v>
      </c>
    </row>
    <row r="67" spans="1:16" ht="16" x14ac:dyDescent="0.2">
      <c r="A67" s="8"/>
      <c r="B67" s="8"/>
      <c r="C67" s="58"/>
      <c r="D67" s="58"/>
      <c r="E67" s="58"/>
      <c r="F67" s="58"/>
      <c r="G67" s="58"/>
      <c r="H67" s="58"/>
      <c r="I67" s="48"/>
      <c r="J67" s="58"/>
      <c r="K67" s="48"/>
      <c r="L67" s="48"/>
      <c r="M67" s="48"/>
      <c r="N67" s="48"/>
      <c r="O67" s="48"/>
      <c r="P67" s="48"/>
    </row>
    <row r="68" spans="1:16" ht="16" x14ac:dyDescent="0.2">
      <c r="A68" s="8" t="s">
        <v>60</v>
      </c>
      <c r="B68" s="8"/>
      <c r="C68" s="8"/>
      <c r="D68" s="8"/>
      <c r="E68" s="60">
        <v>275</v>
      </c>
      <c r="F68" s="60">
        <v>275</v>
      </c>
      <c r="G68" s="60">
        <v>275</v>
      </c>
      <c r="H68" s="60">
        <v>275</v>
      </c>
      <c r="I68" s="60">
        <v>275</v>
      </c>
      <c r="J68" s="60">
        <v>275</v>
      </c>
      <c r="K68" s="60">
        <v>275</v>
      </c>
      <c r="L68" s="60">
        <v>275</v>
      </c>
      <c r="M68" s="60">
        <v>275</v>
      </c>
      <c r="N68" s="60">
        <v>275</v>
      </c>
      <c r="O68" s="60">
        <v>275</v>
      </c>
      <c r="P68" s="60">
        <v>275</v>
      </c>
    </row>
    <row r="69" spans="1:16" ht="16" x14ac:dyDescent="0.2">
      <c r="A69" s="8" t="s">
        <v>61</v>
      </c>
      <c r="B69" s="8"/>
      <c r="C69" s="8"/>
      <c r="D69" s="8"/>
      <c r="E69" s="8"/>
      <c r="F69" s="8"/>
      <c r="G69" s="8"/>
      <c r="H69" s="8"/>
      <c r="I69" s="8"/>
      <c r="J69" s="8"/>
      <c r="P69" s="60">
        <v>4000</v>
      </c>
    </row>
    <row r="70" spans="1:16" ht="16" x14ac:dyDescent="0.2">
      <c r="A70" s="8" t="s">
        <v>62</v>
      </c>
      <c r="B70" s="8"/>
      <c r="C70" s="58"/>
      <c r="D70" s="58"/>
      <c r="E70" s="61">
        <f>35*4</f>
        <v>140</v>
      </c>
      <c r="F70" s="61">
        <f t="shared" ref="F70:P70" si="11">35*4</f>
        <v>140</v>
      </c>
      <c r="G70" s="61">
        <f t="shared" si="11"/>
        <v>140</v>
      </c>
      <c r="H70" s="61">
        <f t="shared" si="11"/>
        <v>140</v>
      </c>
      <c r="I70" s="61">
        <f t="shared" si="11"/>
        <v>140</v>
      </c>
      <c r="J70" s="61">
        <f t="shared" si="11"/>
        <v>140</v>
      </c>
      <c r="K70" s="61">
        <f t="shared" si="11"/>
        <v>140</v>
      </c>
      <c r="L70" s="61">
        <f t="shared" si="11"/>
        <v>140</v>
      </c>
      <c r="M70" s="61">
        <f t="shared" si="11"/>
        <v>140</v>
      </c>
      <c r="N70" s="61">
        <f t="shared" si="11"/>
        <v>140</v>
      </c>
      <c r="O70" s="61">
        <f t="shared" si="11"/>
        <v>140</v>
      </c>
      <c r="P70" s="61">
        <f t="shared" si="11"/>
        <v>140</v>
      </c>
    </row>
    <row r="71" spans="1:16" ht="17" thickBot="1" x14ac:dyDescent="0.25">
      <c r="A71" s="8" t="s">
        <v>8</v>
      </c>
      <c r="B71" s="8"/>
      <c r="C71" s="59"/>
      <c r="D71" s="59"/>
      <c r="E71" s="62">
        <f>SUM(E68:E70)</f>
        <v>415</v>
      </c>
      <c r="F71" s="62">
        <f t="shared" ref="F71:P71" si="12">SUM(F68:F70)</f>
        <v>415</v>
      </c>
      <c r="G71" s="62">
        <f t="shared" si="12"/>
        <v>415</v>
      </c>
      <c r="H71" s="62">
        <f t="shared" si="12"/>
        <v>415</v>
      </c>
      <c r="I71" s="62">
        <f t="shared" si="12"/>
        <v>415</v>
      </c>
      <c r="J71" s="62">
        <f t="shared" si="12"/>
        <v>415</v>
      </c>
      <c r="K71" s="62">
        <f t="shared" si="12"/>
        <v>415</v>
      </c>
      <c r="L71" s="62">
        <f t="shared" si="12"/>
        <v>415</v>
      </c>
      <c r="M71" s="62">
        <f t="shared" si="12"/>
        <v>415</v>
      </c>
      <c r="N71" s="62">
        <f t="shared" si="12"/>
        <v>415</v>
      </c>
      <c r="O71" s="62">
        <f t="shared" si="12"/>
        <v>415</v>
      </c>
      <c r="P71" s="62">
        <f t="shared" si="12"/>
        <v>4415</v>
      </c>
    </row>
    <row r="72" spans="1:16" ht="16" x14ac:dyDescent="0.2">
      <c r="A72" s="8" t="s">
        <v>8</v>
      </c>
      <c r="B72" s="8"/>
      <c r="C72" s="8"/>
      <c r="D72" s="8"/>
      <c r="E72" s="8"/>
      <c r="F72" s="8"/>
      <c r="G72" s="8"/>
      <c r="H72" s="8"/>
      <c r="J72" s="8"/>
    </row>
    <row r="73" spans="1:16" ht="16" x14ac:dyDescent="0.2">
      <c r="A73" s="8"/>
      <c r="B73" s="8"/>
      <c r="C73" s="8"/>
      <c r="D73" s="8"/>
      <c r="E73" s="8"/>
      <c r="F73" s="8"/>
      <c r="G73" s="8"/>
      <c r="H73" s="8"/>
      <c r="J73" s="8"/>
    </row>
    <row r="74" spans="1:16" ht="16" x14ac:dyDescent="0.2">
      <c r="A74" s="6" t="s">
        <v>63</v>
      </c>
      <c r="B74" s="8"/>
      <c r="C74" s="8"/>
      <c r="D74" s="8"/>
      <c r="E74" s="8"/>
      <c r="F74" s="8"/>
      <c r="G74" s="8"/>
      <c r="H74" s="8"/>
      <c r="J74" s="8"/>
    </row>
    <row r="75" spans="1:16" ht="16" x14ac:dyDescent="0.2">
      <c r="A75" s="8"/>
      <c r="B75" s="8"/>
      <c r="C75" s="8"/>
      <c r="D75" s="8"/>
      <c r="E75" s="8"/>
      <c r="F75" s="8"/>
      <c r="G75" s="8"/>
      <c r="H75" s="8"/>
      <c r="J75" s="8"/>
    </row>
    <row r="76" spans="1:16" ht="16" x14ac:dyDescent="0.2">
      <c r="A76" s="8"/>
      <c r="B76" s="8"/>
      <c r="C76" s="9" t="s">
        <v>8</v>
      </c>
      <c r="D76" s="9" t="s">
        <v>8</v>
      </c>
      <c r="E76" s="9" t="s">
        <v>2</v>
      </c>
      <c r="F76" s="9" t="s">
        <v>3</v>
      </c>
      <c r="G76" s="9" t="s">
        <v>22</v>
      </c>
      <c r="H76" s="9" t="s">
        <v>5</v>
      </c>
      <c r="I76" s="9" t="s">
        <v>23</v>
      </c>
      <c r="J76" s="9" t="s">
        <v>24</v>
      </c>
      <c r="K76" s="9" t="s">
        <v>31</v>
      </c>
      <c r="L76" s="9" t="s">
        <v>32</v>
      </c>
      <c r="M76" s="9" t="s">
        <v>40</v>
      </c>
      <c r="N76" s="9" t="s">
        <v>41</v>
      </c>
      <c r="O76" s="9" t="s">
        <v>28</v>
      </c>
      <c r="P76" s="9" t="s">
        <v>29</v>
      </c>
    </row>
    <row r="77" spans="1:16" ht="16" x14ac:dyDescent="0.2">
      <c r="A77" s="8"/>
      <c r="B77" s="8"/>
      <c r="C77" s="58"/>
      <c r="D77" s="58"/>
      <c r="E77" s="58"/>
      <c r="F77" s="58"/>
      <c r="G77" s="58"/>
      <c r="H77" s="58"/>
      <c r="I77" s="48"/>
      <c r="J77" s="58"/>
      <c r="K77" s="48"/>
      <c r="L77" s="48"/>
      <c r="M77" s="48"/>
      <c r="N77" s="48"/>
      <c r="O77" s="48"/>
      <c r="P77" s="48"/>
    </row>
    <row r="78" spans="1:16" ht="16" x14ac:dyDescent="0.2">
      <c r="A78" s="8" t="s">
        <v>64</v>
      </c>
      <c r="B78" s="11"/>
      <c r="C78" s="65"/>
      <c r="D78" s="65"/>
      <c r="E78" s="49">
        <v>500</v>
      </c>
      <c r="F78" s="49">
        <v>500</v>
      </c>
      <c r="G78" s="49">
        <v>500</v>
      </c>
      <c r="H78" s="49">
        <v>500</v>
      </c>
      <c r="I78" s="49">
        <v>500</v>
      </c>
      <c r="J78" s="49">
        <v>500</v>
      </c>
      <c r="K78" s="49">
        <v>500</v>
      </c>
      <c r="L78" s="49">
        <v>500</v>
      </c>
      <c r="M78" s="49">
        <v>500</v>
      </c>
      <c r="N78" s="49">
        <v>500</v>
      </c>
      <c r="O78" s="49">
        <v>500</v>
      </c>
      <c r="P78" s="49">
        <v>500</v>
      </c>
    </row>
    <row r="79" spans="1:16" ht="17" thickBot="1" x14ac:dyDescent="0.25">
      <c r="A79" s="11" t="s">
        <v>8</v>
      </c>
      <c r="B79" s="11"/>
      <c r="C79" s="59"/>
      <c r="D79" s="59"/>
      <c r="E79" s="51">
        <f>E78</f>
        <v>500</v>
      </c>
      <c r="F79" s="51">
        <f t="shared" ref="F79:P79" si="13">F78</f>
        <v>500</v>
      </c>
      <c r="G79" s="51">
        <f t="shared" si="13"/>
        <v>500</v>
      </c>
      <c r="H79" s="51">
        <f t="shared" si="13"/>
        <v>500</v>
      </c>
      <c r="I79" s="51">
        <f t="shared" si="13"/>
        <v>500</v>
      </c>
      <c r="J79" s="51">
        <f t="shared" si="13"/>
        <v>500</v>
      </c>
      <c r="K79" s="51">
        <f t="shared" si="13"/>
        <v>500</v>
      </c>
      <c r="L79" s="51">
        <f t="shared" si="13"/>
        <v>500</v>
      </c>
      <c r="M79" s="51">
        <f t="shared" si="13"/>
        <v>500</v>
      </c>
      <c r="N79" s="51">
        <f t="shared" si="13"/>
        <v>500</v>
      </c>
      <c r="O79" s="51">
        <f t="shared" si="13"/>
        <v>500</v>
      </c>
      <c r="P79" s="51">
        <f t="shared" si="13"/>
        <v>500</v>
      </c>
    </row>
    <row r="82" spans="1:16" ht="16" x14ac:dyDescent="0.2">
      <c r="A82" s="6" t="s">
        <v>65</v>
      </c>
    </row>
    <row r="84" spans="1:16" ht="16" x14ac:dyDescent="0.2">
      <c r="C84" s="9" t="s">
        <v>8</v>
      </c>
      <c r="D84" s="9" t="s">
        <v>8</v>
      </c>
      <c r="E84" s="9" t="s">
        <v>2</v>
      </c>
      <c r="F84" s="9" t="s">
        <v>3</v>
      </c>
      <c r="G84" s="9" t="s">
        <v>22</v>
      </c>
      <c r="H84" s="9" t="s">
        <v>5</v>
      </c>
      <c r="I84" s="9" t="s">
        <v>23</v>
      </c>
      <c r="J84" s="9" t="s">
        <v>24</v>
      </c>
      <c r="K84" s="9" t="s">
        <v>31</v>
      </c>
      <c r="L84" s="9" t="s">
        <v>32</v>
      </c>
      <c r="M84" s="9" t="s">
        <v>40</v>
      </c>
      <c r="N84" s="9" t="s">
        <v>41</v>
      </c>
      <c r="O84" s="9" t="s">
        <v>28</v>
      </c>
      <c r="P84" s="9" t="s">
        <v>29</v>
      </c>
    </row>
    <row r="85" spans="1:16" ht="16" x14ac:dyDescent="0.2">
      <c r="C85" s="58"/>
      <c r="D85" s="58"/>
      <c r="E85" s="58"/>
      <c r="F85" s="58"/>
      <c r="G85" s="58"/>
      <c r="H85" s="58"/>
      <c r="I85" s="48"/>
      <c r="J85" s="58"/>
      <c r="K85" s="48"/>
      <c r="L85" s="48"/>
      <c r="M85" s="48"/>
      <c r="N85" s="48"/>
      <c r="O85" s="48"/>
      <c r="P85" s="48"/>
    </row>
    <row r="86" spans="1:16" s="8" customFormat="1" ht="16" x14ac:dyDescent="0.2">
      <c r="A86" s="8" t="s">
        <v>66</v>
      </c>
      <c r="C86" s="67"/>
      <c r="D86" s="67"/>
      <c r="E86" s="49">
        <v>400</v>
      </c>
      <c r="F86" s="49">
        <v>400</v>
      </c>
      <c r="G86" s="49">
        <v>400</v>
      </c>
      <c r="H86" s="49">
        <v>400</v>
      </c>
      <c r="I86" s="49"/>
      <c r="J86" s="49">
        <v>400</v>
      </c>
      <c r="K86" s="49">
        <v>400</v>
      </c>
      <c r="L86" s="49">
        <v>400</v>
      </c>
      <c r="M86" s="49"/>
      <c r="N86" s="49">
        <v>400</v>
      </c>
      <c r="O86" s="49">
        <v>400</v>
      </c>
      <c r="P86" s="49">
        <v>400</v>
      </c>
    </row>
    <row r="87" spans="1:16" s="8" customFormat="1" ht="17" thickBot="1" x14ac:dyDescent="0.25">
      <c r="C87" s="59"/>
      <c r="D87" s="59"/>
      <c r="E87" s="51">
        <f>E86</f>
        <v>400</v>
      </c>
      <c r="F87" s="51">
        <f t="shared" ref="F87:P87" si="14">F86</f>
        <v>400</v>
      </c>
      <c r="G87" s="51">
        <f t="shared" si="14"/>
        <v>400</v>
      </c>
      <c r="H87" s="51">
        <f t="shared" si="14"/>
        <v>400</v>
      </c>
      <c r="I87" s="51">
        <f t="shared" si="14"/>
        <v>0</v>
      </c>
      <c r="J87" s="51">
        <f t="shared" si="14"/>
        <v>400</v>
      </c>
      <c r="K87" s="51">
        <f t="shared" si="14"/>
        <v>400</v>
      </c>
      <c r="L87" s="51">
        <f t="shared" si="14"/>
        <v>400</v>
      </c>
      <c r="M87" s="51">
        <f t="shared" si="14"/>
        <v>0</v>
      </c>
      <c r="N87" s="51">
        <f t="shared" si="14"/>
        <v>400</v>
      </c>
      <c r="O87" s="51">
        <f t="shared" si="14"/>
        <v>400</v>
      </c>
      <c r="P87" s="51">
        <f t="shared" si="14"/>
        <v>400</v>
      </c>
    </row>
    <row r="90" spans="1:16" s="8" customFormat="1" ht="16" x14ac:dyDescent="0.2">
      <c r="A90" s="73" t="s">
        <v>68</v>
      </c>
      <c r="B90" s="72"/>
      <c r="C90" s="72"/>
      <c r="D90" s="72"/>
      <c r="E90" s="74">
        <f>SUM(E87,E79,E71,E61,E52,E38,E30,E22)</f>
        <v>10015</v>
      </c>
      <c r="F90" s="74">
        <f t="shared" ref="F90:P90" si="15">SUM(F87,F79,F71,F61,F52,F38,F30,F22)</f>
        <v>10315</v>
      </c>
      <c r="G90" s="74">
        <f t="shared" si="15"/>
        <v>10015</v>
      </c>
      <c r="H90" s="74">
        <f t="shared" si="15"/>
        <v>13515</v>
      </c>
      <c r="I90" s="74">
        <f t="shared" si="15"/>
        <v>11665</v>
      </c>
      <c r="J90" s="74">
        <f t="shared" si="15"/>
        <v>10515</v>
      </c>
      <c r="K90" s="74">
        <f t="shared" si="15"/>
        <v>10015</v>
      </c>
      <c r="L90" s="74">
        <f t="shared" si="15"/>
        <v>12565</v>
      </c>
      <c r="M90" s="74">
        <f t="shared" si="15"/>
        <v>12115</v>
      </c>
      <c r="N90" s="74">
        <f t="shared" si="15"/>
        <v>10515</v>
      </c>
      <c r="O90" s="74">
        <f t="shared" si="15"/>
        <v>12065</v>
      </c>
      <c r="P90" s="74">
        <f t="shared" si="15"/>
        <v>14515</v>
      </c>
    </row>
    <row r="94" spans="1:16" ht="16" x14ac:dyDescent="0.2">
      <c r="A94" s="75" t="s">
        <v>69</v>
      </c>
      <c r="B94" s="63"/>
      <c r="C94" s="63"/>
      <c r="D94" s="63"/>
      <c r="E94" s="63"/>
      <c r="F94" s="63"/>
      <c r="G94" s="63"/>
      <c r="H94" s="63"/>
      <c r="I94" s="63"/>
      <c r="J94" s="63"/>
      <c r="K94" s="57"/>
      <c r="L94" s="57"/>
      <c r="M94" s="57"/>
      <c r="N94" s="57"/>
      <c r="O94" s="57"/>
      <c r="P94" s="57"/>
    </row>
    <row r="95" spans="1:16" ht="16" x14ac:dyDescent="0.2">
      <c r="A95" s="64"/>
      <c r="B95" s="63"/>
      <c r="C95" s="63"/>
      <c r="D95" s="63"/>
      <c r="E95" s="63"/>
      <c r="F95" s="63"/>
      <c r="G95" s="63"/>
      <c r="H95" s="63"/>
      <c r="I95" s="63"/>
      <c r="J95" s="63"/>
      <c r="K95" s="57"/>
      <c r="L95" s="57"/>
      <c r="M95" s="57"/>
      <c r="N95" s="57"/>
      <c r="O95" s="57"/>
      <c r="P95" s="57"/>
    </row>
    <row r="96" spans="1:16" ht="16" x14ac:dyDescent="0.2">
      <c r="A96" s="64"/>
      <c r="B96" s="63"/>
      <c r="C96" s="9" t="s">
        <v>8</v>
      </c>
      <c r="D96" s="9" t="s">
        <v>8</v>
      </c>
      <c r="E96" s="9" t="s">
        <v>2</v>
      </c>
      <c r="F96" s="9" t="s">
        <v>3</v>
      </c>
      <c r="G96" s="9" t="s">
        <v>22</v>
      </c>
      <c r="H96" s="9" t="s">
        <v>5</v>
      </c>
      <c r="I96" s="9" t="s">
        <v>23</v>
      </c>
      <c r="J96" s="9" t="s">
        <v>24</v>
      </c>
      <c r="K96" s="9" t="s">
        <v>31</v>
      </c>
      <c r="L96" s="9" t="s">
        <v>32</v>
      </c>
      <c r="M96" s="9" t="s">
        <v>40</v>
      </c>
      <c r="N96" s="9" t="s">
        <v>41</v>
      </c>
      <c r="O96" s="9" t="s">
        <v>28</v>
      </c>
      <c r="P96" s="9" t="s">
        <v>29</v>
      </c>
    </row>
    <row r="97" spans="1:16" ht="16" x14ac:dyDescent="0.2">
      <c r="A97" s="64"/>
      <c r="B97" s="63"/>
      <c r="C97" s="58"/>
      <c r="D97" s="58"/>
      <c r="E97" s="58"/>
      <c r="F97" s="58"/>
      <c r="G97" s="58"/>
      <c r="H97" s="58"/>
      <c r="I97" s="48"/>
      <c r="J97" s="58"/>
      <c r="K97" s="48"/>
      <c r="L97" s="48"/>
      <c r="M97" s="48"/>
      <c r="N97" s="48"/>
      <c r="O97" s="48"/>
      <c r="P97" s="48"/>
    </row>
    <row r="98" spans="1:16" s="66" customFormat="1" ht="16" x14ac:dyDescent="0.2">
      <c r="A98" s="76" t="s">
        <v>71</v>
      </c>
      <c r="B98" s="76"/>
      <c r="C98" s="76"/>
      <c r="D98" s="76"/>
      <c r="E98" s="78">
        <v>6000</v>
      </c>
      <c r="F98" s="78">
        <f>E101-E102+E103</f>
        <v>79340.7</v>
      </c>
      <c r="G98" s="78">
        <f>F101-F102+F103</f>
        <v>124262.21400000001</v>
      </c>
      <c r="H98" s="78">
        <f t="shared" ref="H98:P98" si="16">G101-G102+G103</f>
        <v>199968.15828</v>
      </c>
      <c r="I98" s="78">
        <f t="shared" si="16"/>
        <v>227718.22144560001</v>
      </c>
      <c r="J98" s="78">
        <f t="shared" si="16"/>
        <v>259950.28587451205</v>
      </c>
      <c r="K98" s="78">
        <f t="shared" si="16"/>
        <v>301139.99159200228</v>
      </c>
      <c r="L98" s="78">
        <f t="shared" si="16"/>
        <v>351313.49142384232</v>
      </c>
      <c r="M98" s="78">
        <f t="shared" si="16"/>
        <v>400297.46125231916</v>
      </c>
      <c r="N98" s="78">
        <f t="shared" si="16"/>
        <v>457962.11047736555</v>
      </c>
      <c r="O98" s="78">
        <f t="shared" si="16"/>
        <v>503112.05268691288</v>
      </c>
      <c r="P98" s="78">
        <f t="shared" si="16"/>
        <v>549521.99374065117</v>
      </c>
    </row>
    <row r="99" spans="1:16" ht="16" x14ac:dyDescent="0.2">
      <c r="A99" s="63" t="s">
        <v>72</v>
      </c>
      <c r="B99" s="63"/>
      <c r="C99" s="52"/>
      <c r="D99" s="52"/>
      <c r="E99" s="52">
        <f>E13</f>
        <v>81800</v>
      </c>
      <c r="F99" s="52">
        <f t="shared" ref="F99:P99" si="17">F13</f>
        <v>52800</v>
      </c>
      <c r="G99" s="52">
        <f t="shared" si="17"/>
        <v>81800</v>
      </c>
      <c r="H99" s="52">
        <f t="shared" si="17"/>
        <v>36800</v>
      </c>
      <c r="I99" s="52">
        <f t="shared" si="17"/>
        <v>38800</v>
      </c>
      <c r="J99" s="52">
        <f t="shared" si="17"/>
        <v>45800</v>
      </c>
      <c r="K99" s="52">
        <f t="shared" si="17"/>
        <v>53300</v>
      </c>
      <c r="L99" s="52">
        <f t="shared" si="17"/>
        <v>53700</v>
      </c>
      <c r="M99" s="52">
        <f t="shared" si="17"/>
        <v>60800</v>
      </c>
      <c r="N99" s="52">
        <f t="shared" si="17"/>
        <v>45800</v>
      </c>
      <c r="O99" s="52">
        <f t="shared" si="17"/>
        <v>47700</v>
      </c>
      <c r="P99" s="52">
        <f t="shared" si="17"/>
        <v>47600</v>
      </c>
    </row>
    <row r="100" spans="1:16" ht="16" x14ac:dyDescent="0.2">
      <c r="A100" s="63" t="s">
        <v>73</v>
      </c>
      <c r="B100" s="63"/>
      <c r="C100" s="52"/>
      <c r="D100" s="52"/>
      <c r="E100" s="52">
        <f>E90</f>
        <v>10015</v>
      </c>
      <c r="F100" s="52">
        <f t="shared" ref="F100:P100" si="18">F90</f>
        <v>10315</v>
      </c>
      <c r="G100" s="52">
        <f t="shared" si="18"/>
        <v>10015</v>
      </c>
      <c r="H100" s="52">
        <f t="shared" si="18"/>
        <v>13515</v>
      </c>
      <c r="I100" s="52">
        <f t="shared" si="18"/>
        <v>11665</v>
      </c>
      <c r="J100" s="52">
        <f t="shared" si="18"/>
        <v>10515</v>
      </c>
      <c r="K100" s="52">
        <f t="shared" si="18"/>
        <v>10015</v>
      </c>
      <c r="L100" s="52">
        <f t="shared" si="18"/>
        <v>12565</v>
      </c>
      <c r="M100" s="52">
        <f t="shared" si="18"/>
        <v>12115</v>
      </c>
      <c r="N100" s="52">
        <f t="shared" si="18"/>
        <v>10515</v>
      </c>
      <c r="O100" s="52">
        <f t="shared" si="18"/>
        <v>12065</v>
      </c>
      <c r="P100" s="52">
        <f t="shared" si="18"/>
        <v>14515</v>
      </c>
    </row>
    <row r="101" spans="1:16" s="66" customFormat="1" ht="16" x14ac:dyDescent="0.2">
      <c r="A101" s="77" t="s">
        <v>74</v>
      </c>
      <c r="B101" s="77"/>
      <c r="C101" s="77"/>
      <c r="D101" s="77"/>
      <c r="E101" s="79">
        <f>E98+E99-E100</f>
        <v>77785</v>
      </c>
      <c r="F101" s="79">
        <f t="shared" ref="F101:P101" si="19">F98+F99-F100</f>
        <v>121825.70000000001</v>
      </c>
      <c r="G101" s="79">
        <f t="shared" si="19"/>
        <v>196047.21400000001</v>
      </c>
      <c r="H101" s="79">
        <f t="shared" si="19"/>
        <v>223253.15828</v>
      </c>
      <c r="I101" s="79">
        <f t="shared" si="19"/>
        <v>254853.22144560004</v>
      </c>
      <c r="J101" s="79">
        <f t="shared" si="19"/>
        <v>295235.28587451205</v>
      </c>
      <c r="K101" s="79">
        <f t="shared" si="19"/>
        <v>344424.99159200228</v>
      </c>
      <c r="L101" s="79">
        <f t="shared" si="19"/>
        <v>392448.49142384232</v>
      </c>
      <c r="M101" s="79">
        <f t="shared" si="19"/>
        <v>448982.46125231916</v>
      </c>
      <c r="N101" s="79">
        <f t="shared" si="19"/>
        <v>493247.11047736555</v>
      </c>
      <c r="O101" s="79">
        <f t="shared" si="19"/>
        <v>538747.05268691294</v>
      </c>
      <c r="P101" s="79">
        <f t="shared" si="19"/>
        <v>582606.99374065117</v>
      </c>
    </row>
    <row r="102" spans="1:16" ht="16" x14ac:dyDescent="0.2">
      <c r="A102" s="63" t="s">
        <v>75</v>
      </c>
      <c r="B102" s="63"/>
      <c r="C102" s="63"/>
      <c r="D102" s="63"/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</row>
    <row r="103" spans="1:16" ht="16" x14ac:dyDescent="0.2">
      <c r="A103" s="63" t="s">
        <v>76</v>
      </c>
      <c r="B103" s="63"/>
      <c r="C103" s="63"/>
      <c r="D103" s="63"/>
      <c r="E103" s="52">
        <f>0.02*E101</f>
        <v>1555.7</v>
      </c>
      <c r="F103" s="52">
        <f t="shared" ref="F103:P103" si="20">0.02*F101</f>
        <v>2436.5140000000001</v>
      </c>
      <c r="G103" s="52">
        <f t="shared" si="20"/>
        <v>3920.9442800000002</v>
      </c>
      <c r="H103" s="52">
        <f t="shared" si="20"/>
        <v>4465.0631656000005</v>
      </c>
      <c r="I103" s="52">
        <f t="shared" si="20"/>
        <v>5097.0644289120009</v>
      </c>
      <c r="J103" s="52">
        <f t="shared" si="20"/>
        <v>5904.7057174902411</v>
      </c>
      <c r="K103" s="52">
        <f t="shared" si="20"/>
        <v>6888.4998318400458</v>
      </c>
      <c r="L103" s="52">
        <f t="shared" si="20"/>
        <v>7848.9698284768465</v>
      </c>
      <c r="M103" s="52">
        <f t="shared" si="20"/>
        <v>8979.6492250463834</v>
      </c>
      <c r="N103" s="52">
        <f t="shared" si="20"/>
        <v>9864.942209547311</v>
      </c>
      <c r="O103" s="52">
        <f t="shared" si="20"/>
        <v>10774.941053738259</v>
      </c>
      <c r="P103" s="52">
        <f t="shared" si="20"/>
        <v>11652.139874813023</v>
      </c>
    </row>
    <row r="104" spans="1:16" ht="16" x14ac:dyDescent="0.2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57"/>
      <c r="L104" s="57"/>
      <c r="M104" s="57"/>
      <c r="N104" s="57"/>
      <c r="O104" s="57"/>
      <c r="P104" s="57"/>
    </row>
    <row r="105" spans="1:16" ht="16" x14ac:dyDescent="0.2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57"/>
      <c r="L105" s="57"/>
      <c r="M105" s="57"/>
      <c r="N105" s="57"/>
      <c r="O105" s="57"/>
      <c r="P105" s="57"/>
    </row>
    <row r="106" spans="1:16" ht="16" x14ac:dyDescent="0.2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</row>
    <row r="107" spans="1:16" ht="16" x14ac:dyDescent="0.2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57"/>
      <c r="L107" s="57"/>
      <c r="M107" s="57"/>
      <c r="N107" s="57"/>
      <c r="O107" s="57"/>
      <c r="P107" s="57"/>
    </row>
    <row r="108" spans="1:16" ht="16" x14ac:dyDescent="0.2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57"/>
      <c r="L108" s="57"/>
      <c r="M108" s="57"/>
      <c r="N108" s="57"/>
      <c r="O108" s="57"/>
      <c r="P108" s="57"/>
    </row>
    <row r="109" spans="1:16" ht="16" x14ac:dyDescent="0.2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57"/>
      <c r="L109" s="57"/>
      <c r="M109" s="57"/>
      <c r="N109" s="57"/>
      <c r="O109" s="57"/>
      <c r="P109" s="57"/>
    </row>
    <row r="110" spans="1:16" ht="16" x14ac:dyDescent="0.2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57"/>
      <c r="L110" s="57"/>
      <c r="M110" s="57"/>
      <c r="N110" s="57"/>
      <c r="O110" s="57"/>
      <c r="P110" s="57"/>
    </row>
    <row r="111" spans="1:16" ht="16" x14ac:dyDescent="0.2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57"/>
      <c r="L111" s="57"/>
      <c r="M111" s="57"/>
      <c r="N111" s="57"/>
      <c r="O111" s="57"/>
      <c r="P111" s="57"/>
    </row>
    <row r="112" spans="1:16" ht="16" x14ac:dyDescent="0.2">
      <c r="A112" s="63"/>
      <c r="B112" s="63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</row>
    <row r="113" spans="1:16" ht="16" x14ac:dyDescent="0.2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57"/>
      <c r="L113" s="57"/>
      <c r="M113" s="57"/>
      <c r="N113" s="57"/>
      <c r="O113" s="57"/>
      <c r="P113" s="57"/>
    </row>
    <row r="114" spans="1:16" ht="16" x14ac:dyDescent="0.2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57"/>
      <c r="L114" s="57"/>
      <c r="M114" s="57"/>
      <c r="N114" s="57"/>
      <c r="O114" s="57"/>
      <c r="P114" s="57"/>
    </row>
    <row r="115" spans="1:16" ht="16" x14ac:dyDescent="0.2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57"/>
      <c r="L115" s="57"/>
      <c r="M115" s="57"/>
      <c r="N115" s="57"/>
      <c r="O115" s="57"/>
      <c r="P115" s="57"/>
    </row>
    <row r="116" spans="1:16" ht="16" x14ac:dyDescent="0.2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57"/>
      <c r="L116" s="57"/>
      <c r="M116" s="57"/>
      <c r="N116" s="57"/>
      <c r="O116" s="57"/>
      <c r="P116" s="57"/>
    </row>
    <row r="117" spans="1:16" ht="16" x14ac:dyDescent="0.2">
      <c r="A117" s="64"/>
      <c r="B117" s="64"/>
      <c r="C117" s="64"/>
      <c r="D117" s="64"/>
      <c r="E117" s="64"/>
      <c r="F117" s="64"/>
      <c r="G117" s="64"/>
      <c r="H117" s="64"/>
      <c r="I117" s="63"/>
      <c r="J117" s="63"/>
      <c r="K117" s="57"/>
      <c r="L117" s="57"/>
      <c r="M117" s="57"/>
      <c r="N117" s="57"/>
      <c r="O117" s="57"/>
      <c r="P117" s="57"/>
    </row>
    <row r="118" spans="1:16" x14ac:dyDescent="0.15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</row>
    <row r="119" spans="1:16" x14ac:dyDescent="0.15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C8D6B-5665-FB49-A090-42E59D641095}">
  <dimension ref="A1"/>
  <sheetViews>
    <sheetView workbookViewId="0"/>
  </sheetViews>
  <sheetFormatPr baseColWidth="10" defaultRowHeight="13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2016-08-19T14:08:18Z</cp:lastPrinted>
  <dcterms:created xsi:type="dcterms:W3CDTF">2011-01-20T13:47:40Z</dcterms:created>
  <dcterms:modified xsi:type="dcterms:W3CDTF">2022-03-23T13:28:21Z</dcterms:modified>
</cp:coreProperties>
</file>