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ata\Documents\IV work\2018-2019\Sustainability\"/>
    </mc:Choice>
  </mc:AlternateContent>
  <bookViews>
    <workbookView xWindow="0" yWindow="0" windowWidth="28800" windowHeight="13020" activeTab="1"/>
  </bookViews>
  <sheets>
    <sheet name="Coursework" sheetId="1" r:id="rId1"/>
    <sheet name="Exam" sheetId="2" r:id="rId2"/>
    <sheet name="Total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3" l="1"/>
  <c r="E19" i="3"/>
  <c r="E6" i="3" l="1"/>
  <c r="E7" i="3"/>
  <c r="E8" i="3"/>
  <c r="E9" i="3"/>
  <c r="E10" i="3"/>
  <c r="E11" i="3"/>
  <c r="E12" i="3"/>
  <c r="E13" i="3"/>
  <c r="E14" i="3"/>
  <c r="E15" i="3"/>
  <c r="E16" i="3"/>
  <c r="E17" i="3"/>
  <c r="E5" i="3"/>
  <c r="K6" i="2"/>
  <c r="F6" i="3" s="1"/>
  <c r="G6" i="3" s="1"/>
  <c r="K7" i="2"/>
  <c r="F7" i="3" s="1"/>
  <c r="K8" i="2"/>
  <c r="F8" i="3" s="1"/>
  <c r="K9" i="2"/>
  <c r="F9" i="3" s="1"/>
  <c r="K10" i="2"/>
  <c r="F10" i="3" s="1"/>
  <c r="K11" i="2"/>
  <c r="F11" i="3" s="1"/>
  <c r="K12" i="2"/>
  <c r="F12" i="3" s="1"/>
  <c r="K13" i="2"/>
  <c r="F13" i="3" s="1"/>
  <c r="K14" i="2"/>
  <c r="F14" i="3" s="1"/>
  <c r="K15" i="2"/>
  <c r="F15" i="3" s="1"/>
  <c r="K16" i="2"/>
  <c r="F16" i="3" s="1"/>
  <c r="G16" i="3" s="1"/>
  <c r="K17" i="2"/>
  <c r="F17" i="3" s="1"/>
  <c r="G17" i="3" s="1"/>
  <c r="K5" i="2"/>
  <c r="F5" i="3" s="1"/>
  <c r="G5" i="3" s="1"/>
  <c r="G15" i="3" l="1"/>
  <c r="F20" i="3"/>
  <c r="F19" i="3"/>
  <c r="G14" i="3"/>
  <c r="G8" i="3"/>
  <c r="G7" i="3"/>
  <c r="G12" i="3"/>
  <c r="G13" i="3"/>
  <c r="G11" i="3"/>
  <c r="G10" i="3"/>
  <c r="G9" i="3"/>
  <c r="G5" i="1"/>
  <c r="G20" i="3" l="1"/>
  <c r="G19" i="3"/>
  <c r="G11" i="1"/>
  <c r="G10" i="1"/>
  <c r="G7" i="1" l="1"/>
  <c r="G8" i="1"/>
  <c r="G9" i="1"/>
  <c r="G13" i="1"/>
  <c r="G14" i="1"/>
  <c r="G15" i="1"/>
  <c r="G16" i="1"/>
  <c r="G17" i="1"/>
  <c r="G6" i="1" l="1"/>
  <c r="G4" i="1" l="1"/>
  <c r="L5" i="1" l="1"/>
  <c r="L10" i="1"/>
  <c r="L15" i="1"/>
  <c r="L16" i="1"/>
  <c r="L11" i="1"/>
  <c r="L14" i="1"/>
  <c r="L7" i="1"/>
  <c r="L9" i="1"/>
  <c r="L8" i="1"/>
  <c r="L13" i="1"/>
  <c r="L12" i="1"/>
  <c r="L17" i="1"/>
  <c r="L6" i="1"/>
  <c r="L4" i="1"/>
</calcChain>
</file>

<file path=xl/sharedStrings.xml><?xml version="1.0" encoding="utf-8"?>
<sst xmlns="http://schemas.openxmlformats.org/spreadsheetml/2006/main" count="105" uniqueCount="47">
  <si>
    <t>Research</t>
  </si>
  <si>
    <t>Knowledge</t>
  </si>
  <si>
    <t>Practical</t>
  </si>
  <si>
    <t>Professional</t>
  </si>
  <si>
    <t>Total</t>
  </si>
  <si>
    <t>Student</t>
  </si>
  <si>
    <t>Inclusion of Ext Info</t>
  </si>
  <si>
    <t>Proper Citations</t>
  </si>
  <si>
    <t>Quality of Citations</t>
  </si>
  <si>
    <t>Cognative</t>
  </si>
  <si>
    <t>Sam</t>
  </si>
  <si>
    <t xml:space="preserve">Barsoum </t>
  </si>
  <si>
    <t>Ehab</t>
  </si>
  <si>
    <t>Oliver</t>
  </si>
  <si>
    <t>Beck</t>
  </si>
  <si>
    <t>Jack</t>
  </si>
  <si>
    <t>Beynon</t>
  </si>
  <si>
    <t>Luke</t>
  </si>
  <si>
    <t>Cripps</t>
  </si>
  <si>
    <t>Fripp</t>
  </si>
  <si>
    <t>Stephen</t>
  </si>
  <si>
    <t>Hutchings</t>
  </si>
  <si>
    <t>Matthew</t>
  </si>
  <si>
    <t>Perry</t>
  </si>
  <si>
    <t>Jamie</t>
  </si>
  <si>
    <t>Prewitt</t>
  </si>
  <si>
    <t>Daniel</t>
  </si>
  <si>
    <t>Salathiel</t>
  </si>
  <si>
    <t>Iwan</t>
  </si>
  <si>
    <t>Thomas</t>
  </si>
  <si>
    <t>Josh</t>
  </si>
  <si>
    <t>Youngs</t>
  </si>
  <si>
    <t>Edwards</t>
  </si>
  <si>
    <t>Ashley</t>
  </si>
  <si>
    <t>Aguilar</t>
  </si>
  <si>
    <t>Eduardo</t>
  </si>
  <si>
    <t>1a</t>
  </si>
  <si>
    <t>1b</t>
  </si>
  <si>
    <t>2a</t>
  </si>
  <si>
    <t>2b</t>
  </si>
  <si>
    <t>3a</t>
  </si>
  <si>
    <t>3b</t>
  </si>
  <si>
    <t>Coursework</t>
  </si>
  <si>
    <t>Exam</t>
  </si>
  <si>
    <t>Average</t>
  </si>
  <si>
    <t>Standard Deviation</t>
  </si>
  <si>
    <t>Attendance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</si>
</sst>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Fill="1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8" borderId="1" xfId="0" applyFill="1" applyBorder="1"/>
    <xf numFmtId="1" fontId="0" fillId="0" borderId="1" xfId="0" applyNumberFormat="1" applyBorder="1"/>
    <xf numFmtId="164" fontId="3" fillId="9" borderId="4" xfId="1" applyNumberFormat="1" applyFont="1" applyFill="1" applyBorder="1" applyAlignment="1" applyProtection="1">
      <alignment horizontal="center" vertical="center"/>
    </xf>
    <xf numFmtId="165" fontId="0" fillId="0" borderId="1" xfId="0" applyNumberFormat="1" applyBorder="1"/>
    <xf numFmtId="165" fontId="0" fillId="0" borderId="0" xfId="0" applyNumberFormat="1"/>
    <xf numFmtId="0" fontId="0" fillId="0" borderId="0" xfId="0" applyAlignment="1">
      <alignment wrapText="1"/>
    </xf>
    <xf numFmtId="1" fontId="2" fillId="0" borderId="1" xfId="0" applyNumberFormat="1" applyFont="1" applyBorder="1"/>
    <xf numFmtId="0" fontId="2" fillId="0" borderId="0" xfId="0" applyFo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6"/>
  <sheetViews>
    <sheetView workbookViewId="0">
      <pane xSplit="11" ySplit="3" topLeftCell="L4" activePane="bottomRight" state="frozen"/>
      <selection pane="topRight" activeCell="P1" sqref="P1"/>
      <selection pane="bottomLeft" activeCell="A4" sqref="A4"/>
      <selection pane="bottomRight" activeCell="B31" sqref="B31"/>
    </sheetView>
  </sheetViews>
  <sheetFormatPr defaultRowHeight="15" x14ac:dyDescent="0.25"/>
  <cols>
    <col min="2" max="2" width="20.140625" bestFit="1" customWidth="1"/>
    <col min="3" max="3" width="12.5703125" customWidth="1"/>
    <col min="4" max="4" width="18.7109375" bestFit="1" customWidth="1"/>
    <col min="5" max="5" width="15.42578125" bestFit="1" customWidth="1"/>
    <col min="6" max="6" width="18.28515625" bestFit="1" customWidth="1"/>
    <col min="7" max="7" width="18.28515625" customWidth="1"/>
    <col min="8" max="8" width="11" bestFit="1" customWidth="1"/>
    <col min="9" max="9" width="9.85546875" bestFit="1" customWidth="1"/>
    <col min="10" max="10" width="8.42578125" bestFit="1" customWidth="1"/>
    <col min="11" max="11" width="12" bestFit="1" customWidth="1"/>
  </cols>
  <sheetData>
    <row r="2" spans="1:12" x14ac:dyDescent="0.25">
      <c r="D2" s="1" t="s">
        <v>0</v>
      </c>
      <c r="H2" s="2" t="s">
        <v>1</v>
      </c>
      <c r="I2" s="6" t="s">
        <v>9</v>
      </c>
      <c r="J2" s="4" t="s">
        <v>2</v>
      </c>
      <c r="K2" s="5" t="s">
        <v>3</v>
      </c>
      <c r="L2" s="3" t="s">
        <v>4</v>
      </c>
    </row>
    <row r="3" spans="1:12" x14ac:dyDescent="0.25">
      <c r="D3" t="s">
        <v>6</v>
      </c>
      <c r="E3" t="s">
        <v>7</v>
      </c>
      <c r="F3" t="s">
        <v>8</v>
      </c>
      <c r="G3" s="1" t="s">
        <v>4</v>
      </c>
      <c r="H3" s="2"/>
      <c r="I3" s="6" t="s">
        <v>4</v>
      </c>
      <c r="J3" s="4"/>
      <c r="K3" s="5"/>
      <c r="L3" s="3"/>
    </row>
    <row r="4" spans="1:12" x14ac:dyDescent="0.25">
      <c r="B4" t="s">
        <v>5</v>
      </c>
      <c r="D4">
        <v>0.16</v>
      </c>
      <c r="E4">
        <v>0.16</v>
      </c>
      <c r="F4">
        <v>0.08</v>
      </c>
      <c r="G4" s="1">
        <f>SUM(D4:F4)</f>
        <v>0.4</v>
      </c>
      <c r="H4" s="2">
        <v>0.3</v>
      </c>
      <c r="I4" s="6">
        <v>0.2</v>
      </c>
      <c r="J4" s="4">
        <v>0</v>
      </c>
      <c r="K4" s="5">
        <v>0.1</v>
      </c>
      <c r="L4" s="3">
        <f>SUM(G4+H4+I4+J4+K4)</f>
        <v>0.99999999999999989</v>
      </c>
    </row>
    <row r="5" spans="1:12" x14ac:dyDescent="0.25">
      <c r="A5">
        <v>1</v>
      </c>
      <c r="B5" t="s">
        <v>34</v>
      </c>
      <c r="C5" t="s">
        <v>35</v>
      </c>
      <c r="D5">
        <v>80</v>
      </c>
      <c r="E5">
        <v>55</v>
      </c>
      <c r="F5">
        <v>65</v>
      </c>
      <c r="G5" s="1">
        <f>SUM(((D5*D$4)+(E5*E$4)+(F5*F$4))/40*100)</f>
        <v>67</v>
      </c>
      <c r="H5" s="2">
        <v>60</v>
      </c>
      <c r="I5" s="6">
        <v>50</v>
      </c>
      <c r="J5" s="4">
        <v>0</v>
      </c>
      <c r="K5" s="5">
        <v>70</v>
      </c>
      <c r="L5" s="3">
        <f>SUM((G5*G$4)+(H5*H$4)+(I5*I$4)+(J5*J$4)+(K5*K$4))</f>
        <v>61.8</v>
      </c>
    </row>
    <row r="6" spans="1:12" x14ac:dyDescent="0.25">
      <c r="A6">
        <v>2</v>
      </c>
      <c r="B6" t="s">
        <v>11</v>
      </c>
      <c r="C6" t="s">
        <v>12</v>
      </c>
      <c r="D6">
        <v>65</v>
      </c>
      <c r="E6">
        <v>55</v>
      </c>
      <c r="F6">
        <v>50</v>
      </c>
      <c r="G6" s="1">
        <f>SUM(((D6*D$4)+(E6*E$4)+(F6*F$4))/40*100)</f>
        <v>58.000000000000007</v>
      </c>
      <c r="H6" s="2">
        <v>55</v>
      </c>
      <c r="I6" s="6">
        <v>45</v>
      </c>
      <c r="J6" s="4">
        <v>0</v>
      </c>
      <c r="K6" s="5">
        <v>50</v>
      </c>
      <c r="L6" s="3">
        <f>SUM((G6*G$4)+(H6*H$4)+(I6*I$4)+(J6*J$4)+(K6*K$4))</f>
        <v>53.7</v>
      </c>
    </row>
    <row r="7" spans="1:12" x14ac:dyDescent="0.25">
      <c r="A7">
        <v>3</v>
      </c>
      <c r="B7" t="s">
        <v>14</v>
      </c>
      <c r="C7" t="s">
        <v>13</v>
      </c>
      <c r="D7">
        <v>75</v>
      </c>
      <c r="E7">
        <v>75</v>
      </c>
      <c r="F7">
        <v>65</v>
      </c>
      <c r="G7" s="1">
        <f t="shared" ref="G7:G17" si="0">SUM(((D7*D$4)+(E7*E$4)+(F7*F$4))/40*100)</f>
        <v>73</v>
      </c>
      <c r="H7" s="2">
        <v>68</v>
      </c>
      <c r="I7" s="6">
        <v>68</v>
      </c>
      <c r="J7" s="4">
        <v>0</v>
      </c>
      <c r="K7" s="5">
        <v>65</v>
      </c>
      <c r="L7" s="3">
        <f t="shared" ref="L7:L17" si="1">SUM((G7*G$4)+(H7*H$4)+(I7*I$4)+(J7*J$4)+(K7*K$4))</f>
        <v>69.7</v>
      </c>
    </row>
    <row r="8" spans="1:12" x14ac:dyDescent="0.25">
      <c r="A8">
        <v>4</v>
      </c>
      <c r="B8" t="s">
        <v>16</v>
      </c>
      <c r="C8" t="s">
        <v>15</v>
      </c>
      <c r="D8">
        <v>75</v>
      </c>
      <c r="E8">
        <v>60</v>
      </c>
      <c r="F8">
        <v>58</v>
      </c>
      <c r="G8" s="1">
        <f t="shared" si="0"/>
        <v>65.600000000000009</v>
      </c>
      <c r="H8" s="2">
        <v>60</v>
      </c>
      <c r="I8" s="6">
        <v>58</v>
      </c>
      <c r="J8" s="4">
        <v>0</v>
      </c>
      <c r="K8" s="5">
        <v>65</v>
      </c>
      <c r="L8" s="3">
        <f t="shared" si="1"/>
        <v>62.340000000000011</v>
      </c>
    </row>
    <row r="9" spans="1:12" x14ac:dyDescent="0.25">
      <c r="A9">
        <v>5</v>
      </c>
      <c r="B9" t="s">
        <v>18</v>
      </c>
      <c r="C9" t="s">
        <v>17</v>
      </c>
      <c r="D9">
        <v>68</v>
      </c>
      <c r="E9">
        <v>65</v>
      </c>
      <c r="F9">
        <v>60</v>
      </c>
      <c r="G9" s="1">
        <f t="shared" si="0"/>
        <v>65.2</v>
      </c>
      <c r="H9" s="2">
        <v>58</v>
      </c>
      <c r="I9" s="6">
        <v>55</v>
      </c>
      <c r="J9" s="4">
        <v>0</v>
      </c>
      <c r="K9" s="5">
        <v>60</v>
      </c>
      <c r="L9" s="3">
        <f t="shared" si="1"/>
        <v>60.480000000000004</v>
      </c>
    </row>
    <row r="10" spans="1:12" x14ac:dyDescent="0.25">
      <c r="A10">
        <v>6</v>
      </c>
      <c r="B10" t="s">
        <v>32</v>
      </c>
      <c r="C10" t="s">
        <v>33</v>
      </c>
      <c r="D10">
        <v>80</v>
      </c>
      <c r="E10">
        <v>75</v>
      </c>
      <c r="F10">
        <v>68</v>
      </c>
      <c r="G10" s="1">
        <f t="shared" si="0"/>
        <v>75.599999999999994</v>
      </c>
      <c r="H10" s="2">
        <v>65</v>
      </c>
      <c r="I10" s="6">
        <v>65</v>
      </c>
      <c r="J10" s="4">
        <v>0</v>
      </c>
      <c r="K10" s="5">
        <v>58</v>
      </c>
      <c r="L10" s="3">
        <f t="shared" si="1"/>
        <v>68.539999999999992</v>
      </c>
    </row>
    <row r="11" spans="1:12" x14ac:dyDescent="0.25">
      <c r="A11">
        <v>7</v>
      </c>
      <c r="B11" t="s">
        <v>19</v>
      </c>
      <c r="C11" t="s">
        <v>10</v>
      </c>
      <c r="D11">
        <v>10</v>
      </c>
      <c r="E11">
        <v>10</v>
      </c>
      <c r="F11">
        <v>40</v>
      </c>
      <c r="G11" s="1">
        <f t="shared" si="0"/>
        <v>16</v>
      </c>
      <c r="H11" s="2">
        <v>40</v>
      </c>
      <c r="I11" s="6">
        <v>30</v>
      </c>
      <c r="J11" s="4">
        <v>0</v>
      </c>
      <c r="K11" s="5">
        <v>55</v>
      </c>
      <c r="L11" s="3">
        <f>SUM((G11*G$4)+(H11*H$4)+(I11*I$4)+(J11*J$4)+(K11*K$4))</f>
        <v>29.9</v>
      </c>
    </row>
    <row r="12" spans="1:12" x14ac:dyDescent="0.25">
      <c r="A12">
        <v>8</v>
      </c>
      <c r="B12" t="s">
        <v>21</v>
      </c>
      <c r="C12" t="s">
        <v>20</v>
      </c>
      <c r="D12">
        <v>85</v>
      </c>
      <c r="E12">
        <v>85</v>
      </c>
      <c r="F12">
        <v>95</v>
      </c>
      <c r="G12" s="1">
        <v>85</v>
      </c>
      <c r="H12" s="2">
        <v>80</v>
      </c>
      <c r="I12" s="6">
        <v>75</v>
      </c>
      <c r="J12" s="4">
        <v>0</v>
      </c>
      <c r="K12" s="5">
        <v>90</v>
      </c>
      <c r="L12" s="3">
        <f t="shared" si="1"/>
        <v>82</v>
      </c>
    </row>
    <row r="13" spans="1:12" x14ac:dyDescent="0.25">
      <c r="A13">
        <v>9</v>
      </c>
      <c r="B13" t="s">
        <v>23</v>
      </c>
      <c r="C13" t="s">
        <v>22</v>
      </c>
      <c r="D13">
        <v>55</v>
      </c>
      <c r="E13">
        <v>55</v>
      </c>
      <c r="F13">
        <v>65</v>
      </c>
      <c r="G13" s="1">
        <f t="shared" si="0"/>
        <v>57.000000000000007</v>
      </c>
      <c r="H13" s="2">
        <v>58</v>
      </c>
      <c r="I13" s="6">
        <v>55</v>
      </c>
      <c r="J13" s="4">
        <v>0</v>
      </c>
      <c r="K13" s="5">
        <v>60</v>
      </c>
      <c r="L13" s="3">
        <f t="shared" si="1"/>
        <v>57.2</v>
      </c>
    </row>
    <row r="14" spans="1:12" x14ac:dyDescent="0.25">
      <c r="A14">
        <v>10</v>
      </c>
      <c r="B14" t="s">
        <v>25</v>
      </c>
      <c r="C14" t="s">
        <v>24</v>
      </c>
      <c r="D14">
        <v>55</v>
      </c>
      <c r="E14">
        <v>55</v>
      </c>
      <c r="F14">
        <v>55</v>
      </c>
      <c r="G14" s="1">
        <f t="shared" si="0"/>
        <v>55.000000000000007</v>
      </c>
      <c r="H14" s="2">
        <v>50</v>
      </c>
      <c r="I14" s="6">
        <v>45</v>
      </c>
      <c r="J14" s="4">
        <v>0</v>
      </c>
      <c r="K14" s="5">
        <v>60</v>
      </c>
      <c r="L14" s="3">
        <f t="shared" si="1"/>
        <v>52</v>
      </c>
    </row>
    <row r="15" spans="1:12" x14ac:dyDescent="0.25">
      <c r="A15">
        <v>11</v>
      </c>
      <c r="B15" t="s">
        <v>27</v>
      </c>
      <c r="C15" t="s">
        <v>26</v>
      </c>
      <c r="D15">
        <v>78</v>
      </c>
      <c r="E15">
        <v>80</v>
      </c>
      <c r="F15">
        <v>85</v>
      </c>
      <c r="G15" s="1">
        <f t="shared" si="0"/>
        <v>80.199999999999989</v>
      </c>
      <c r="H15" s="2">
        <v>78</v>
      </c>
      <c r="I15" s="6">
        <v>74</v>
      </c>
      <c r="J15" s="4">
        <v>0</v>
      </c>
      <c r="K15" s="5">
        <v>85</v>
      </c>
      <c r="L15" s="3">
        <f t="shared" si="1"/>
        <v>78.78</v>
      </c>
    </row>
    <row r="16" spans="1:12" x14ac:dyDescent="0.25">
      <c r="A16">
        <v>12</v>
      </c>
      <c r="B16" t="s">
        <v>29</v>
      </c>
      <c r="C16" t="s">
        <v>28</v>
      </c>
      <c r="D16">
        <v>70</v>
      </c>
      <c r="E16">
        <v>75</v>
      </c>
      <c r="F16">
        <v>75</v>
      </c>
      <c r="G16" s="1">
        <f t="shared" si="0"/>
        <v>73.000000000000014</v>
      </c>
      <c r="H16" s="2">
        <v>75</v>
      </c>
      <c r="I16" s="6">
        <v>65</v>
      </c>
      <c r="J16" s="4">
        <v>0</v>
      </c>
      <c r="K16" s="5">
        <v>70</v>
      </c>
      <c r="L16" s="3">
        <f t="shared" si="1"/>
        <v>71.7</v>
      </c>
    </row>
    <row r="17" spans="1:12" x14ac:dyDescent="0.25">
      <c r="A17">
        <v>12</v>
      </c>
      <c r="B17" t="s">
        <v>31</v>
      </c>
      <c r="C17" t="s">
        <v>30</v>
      </c>
      <c r="D17">
        <v>60</v>
      </c>
      <c r="E17">
        <v>50</v>
      </c>
      <c r="F17">
        <v>60</v>
      </c>
      <c r="G17" s="1">
        <f t="shared" si="0"/>
        <v>56.000000000000007</v>
      </c>
      <c r="H17" s="2">
        <v>65</v>
      </c>
      <c r="I17" s="6">
        <v>58</v>
      </c>
      <c r="J17" s="4">
        <v>0</v>
      </c>
      <c r="K17" s="5">
        <v>70</v>
      </c>
      <c r="L17" s="3">
        <f t="shared" si="1"/>
        <v>60.500000000000007</v>
      </c>
    </row>
    <row r="18" spans="1:12" x14ac:dyDescent="0.25">
      <c r="A18">
        <v>12</v>
      </c>
      <c r="G18" s="7"/>
      <c r="H18" s="7"/>
      <c r="I18" s="7"/>
      <c r="J18" s="7"/>
      <c r="K18" s="7"/>
      <c r="L18" s="7"/>
    </row>
    <row r="19" spans="1:12" x14ac:dyDescent="0.25">
      <c r="G19" s="7"/>
      <c r="H19" s="7"/>
      <c r="I19" s="7"/>
      <c r="J19" s="7"/>
      <c r="K19" s="7"/>
      <c r="L19" s="7"/>
    </row>
    <row r="20" spans="1:12" x14ac:dyDescent="0.25">
      <c r="G20" s="7"/>
      <c r="H20" s="7"/>
      <c r="I20" s="7"/>
      <c r="J20" s="7"/>
      <c r="K20" s="7"/>
      <c r="L20" s="7"/>
    </row>
    <row r="21" spans="1:12" x14ac:dyDescent="0.25">
      <c r="G21" s="7"/>
      <c r="H21" s="7"/>
      <c r="I21" s="7"/>
      <c r="J21" s="7"/>
      <c r="K21" s="7"/>
      <c r="L21" s="7"/>
    </row>
    <row r="22" spans="1:12" x14ac:dyDescent="0.25">
      <c r="G22" s="7"/>
      <c r="H22" s="7"/>
      <c r="I22" s="7"/>
      <c r="J22" s="7"/>
      <c r="K22" s="7"/>
      <c r="L22" s="7"/>
    </row>
    <row r="23" spans="1:12" x14ac:dyDescent="0.25">
      <c r="G23" s="7"/>
      <c r="H23" s="7"/>
      <c r="I23" s="7"/>
      <c r="J23" s="7"/>
      <c r="K23" s="7"/>
      <c r="L23" s="7"/>
    </row>
    <row r="24" spans="1:12" x14ac:dyDescent="0.25">
      <c r="G24" s="7"/>
      <c r="H24" s="7"/>
      <c r="I24" s="7"/>
      <c r="J24" s="7"/>
      <c r="K24" s="7"/>
      <c r="L24" s="7"/>
    </row>
    <row r="25" spans="1:12" x14ac:dyDescent="0.25">
      <c r="G25" s="7"/>
      <c r="H25" s="7"/>
      <c r="I25" s="7"/>
      <c r="J25" s="7"/>
      <c r="K25" s="7"/>
      <c r="L25" s="7"/>
    </row>
    <row r="26" spans="1:12" x14ac:dyDescent="0.25">
      <c r="G26" s="7"/>
      <c r="H26" s="7"/>
      <c r="I26" s="7"/>
      <c r="J26" s="7"/>
      <c r="K26" s="7"/>
      <c r="L26" s="7"/>
    </row>
    <row r="27" spans="1:12" x14ac:dyDescent="0.25">
      <c r="G27" s="7"/>
      <c r="H27" s="7"/>
      <c r="I27" s="7"/>
      <c r="J27" s="7"/>
      <c r="K27" s="7"/>
      <c r="L27" s="7"/>
    </row>
    <row r="28" spans="1:12" x14ac:dyDescent="0.25">
      <c r="G28" s="7"/>
      <c r="H28" s="7"/>
      <c r="I28" s="7"/>
      <c r="J28" s="7"/>
      <c r="K28" s="7"/>
      <c r="L28" s="7"/>
    </row>
    <row r="29" spans="1:12" x14ac:dyDescent="0.25">
      <c r="G29" s="7"/>
      <c r="H29" s="7"/>
      <c r="I29" s="7"/>
      <c r="J29" s="7"/>
      <c r="K29" s="7"/>
      <c r="L29" s="7"/>
    </row>
    <row r="30" spans="1:12" x14ac:dyDescent="0.25">
      <c r="G30" s="7"/>
      <c r="H30" s="7"/>
      <c r="I30" s="7"/>
      <c r="J30" s="7"/>
      <c r="K30" s="7"/>
      <c r="L30" s="7"/>
    </row>
    <row r="31" spans="1:12" x14ac:dyDescent="0.25">
      <c r="G31" s="7"/>
      <c r="H31" s="7"/>
      <c r="I31" s="7"/>
      <c r="J31" s="7"/>
      <c r="K31" s="7"/>
      <c r="L31" s="7"/>
    </row>
    <row r="32" spans="1:12" x14ac:dyDescent="0.25">
      <c r="G32" s="7"/>
      <c r="H32" s="7"/>
      <c r="I32" s="7"/>
      <c r="J32" s="7"/>
      <c r="K32" s="7"/>
      <c r="L32" s="7"/>
    </row>
    <row r="33" spans="7:12" x14ac:dyDescent="0.25">
      <c r="G33" s="7"/>
      <c r="H33" s="7"/>
      <c r="I33" s="7"/>
      <c r="J33" s="7"/>
      <c r="K33" s="7"/>
      <c r="L33" s="7"/>
    </row>
    <row r="34" spans="7:12" x14ac:dyDescent="0.25">
      <c r="G34" s="7"/>
      <c r="H34" s="7"/>
      <c r="I34" s="7"/>
      <c r="J34" s="7"/>
      <c r="K34" s="7"/>
      <c r="L34" s="7"/>
    </row>
    <row r="35" spans="7:12" x14ac:dyDescent="0.25">
      <c r="G35" s="7"/>
      <c r="H35" s="7"/>
      <c r="I35" s="7"/>
      <c r="J35" s="7"/>
      <c r="K35" s="7"/>
      <c r="L35" s="7"/>
    </row>
    <row r="36" spans="7:12" x14ac:dyDescent="0.25">
      <c r="G36" s="7"/>
      <c r="H36" s="7"/>
      <c r="I36" s="7"/>
      <c r="J36" s="7"/>
      <c r="K36" s="7"/>
      <c r="L36" s="7"/>
    </row>
    <row r="37" spans="7:12" x14ac:dyDescent="0.25">
      <c r="G37" s="7"/>
      <c r="H37" s="7"/>
      <c r="I37" s="7"/>
      <c r="J37" s="7"/>
      <c r="K37" s="7"/>
      <c r="L37" s="7"/>
    </row>
    <row r="38" spans="7:12" x14ac:dyDescent="0.25">
      <c r="G38" s="7"/>
      <c r="H38" s="7"/>
      <c r="I38" s="7"/>
      <c r="J38" s="7"/>
      <c r="K38" s="7"/>
      <c r="L38" s="7"/>
    </row>
    <row r="39" spans="7:12" x14ac:dyDescent="0.25">
      <c r="G39" s="7"/>
      <c r="H39" s="7"/>
      <c r="I39" s="7"/>
      <c r="J39" s="7"/>
      <c r="K39" s="7"/>
      <c r="L39" s="7"/>
    </row>
    <row r="40" spans="7:12" x14ac:dyDescent="0.25">
      <c r="G40" s="7"/>
      <c r="H40" s="7"/>
      <c r="I40" s="7"/>
      <c r="J40" s="7"/>
      <c r="K40" s="7"/>
      <c r="L40" s="7"/>
    </row>
    <row r="41" spans="7:12" x14ac:dyDescent="0.25">
      <c r="G41" s="7"/>
      <c r="H41" s="7"/>
      <c r="I41" s="7"/>
      <c r="J41" s="7"/>
      <c r="K41" s="7"/>
      <c r="L41" s="7"/>
    </row>
    <row r="42" spans="7:12" x14ac:dyDescent="0.25">
      <c r="G42" s="7"/>
      <c r="H42" s="7"/>
      <c r="I42" s="7"/>
      <c r="J42" s="7"/>
      <c r="K42" s="7"/>
      <c r="L42" s="7"/>
    </row>
    <row r="43" spans="7:12" x14ac:dyDescent="0.25">
      <c r="G43" s="7"/>
      <c r="H43" s="7"/>
      <c r="I43" s="7"/>
      <c r="J43" s="7"/>
      <c r="K43" s="7"/>
      <c r="L43" s="7"/>
    </row>
    <row r="44" spans="7:12" x14ac:dyDescent="0.25">
      <c r="G44" s="7"/>
      <c r="H44" s="7"/>
      <c r="I44" s="7"/>
      <c r="J44" s="7"/>
      <c r="K44" s="7"/>
      <c r="L44" s="7"/>
    </row>
    <row r="45" spans="7:12" x14ac:dyDescent="0.25">
      <c r="G45" s="7"/>
      <c r="H45" s="7"/>
      <c r="I45" s="7"/>
      <c r="J45" s="7"/>
      <c r="K45" s="7"/>
      <c r="L45" s="7"/>
    </row>
    <row r="46" spans="7:12" x14ac:dyDescent="0.25">
      <c r="G46" s="7"/>
      <c r="H46" s="7"/>
      <c r="I46" s="7"/>
      <c r="J46" s="7"/>
      <c r="K46" s="7"/>
      <c r="L46" s="7"/>
    </row>
    <row r="47" spans="7:12" x14ac:dyDescent="0.25">
      <c r="G47" s="7"/>
      <c r="H47" s="7"/>
      <c r="I47" s="7"/>
      <c r="J47" s="7"/>
      <c r="K47" s="7"/>
      <c r="L47" s="7"/>
    </row>
    <row r="48" spans="7:12" x14ac:dyDescent="0.25">
      <c r="G48" s="7"/>
      <c r="H48" s="7"/>
      <c r="I48" s="7"/>
      <c r="J48" s="7"/>
      <c r="K48" s="7"/>
      <c r="L48" s="7"/>
    </row>
    <row r="49" spans="7:12" x14ac:dyDescent="0.25">
      <c r="G49" s="7"/>
      <c r="H49" s="7"/>
      <c r="I49" s="7"/>
      <c r="J49" s="7"/>
      <c r="K49" s="7"/>
      <c r="L49" s="7"/>
    </row>
    <row r="50" spans="7:12" x14ac:dyDescent="0.25">
      <c r="G50" s="7"/>
      <c r="H50" s="7"/>
      <c r="I50" s="7"/>
      <c r="J50" s="7"/>
      <c r="K50" s="7"/>
      <c r="L50" s="7"/>
    </row>
    <row r="51" spans="7:12" x14ac:dyDescent="0.25">
      <c r="G51" s="7"/>
      <c r="H51" s="7"/>
      <c r="I51" s="7"/>
      <c r="J51" s="7"/>
      <c r="K51" s="7"/>
      <c r="L51" s="7"/>
    </row>
    <row r="52" spans="7:12" x14ac:dyDescent="0.25">
      <c r="G52" s="7"/>
      <c r="H52" s="7"/>
      <c r="I52" s="7"/>
      <c r="J52" s="7"/>
      <c r="K52" s="7"/>
      <c r="L52" s="7"/>
    </row>
    <row r="53" spans="7:12" x14ac:dyDescent="0.25">
      <c r="G53" s="7"/>
      <c r="H53" s="7"/>
      <c r="I53" s="7"/>
      <c r="J53" s="7"/>
      <c r="K53" s="7"/>
      <c r="L53" s="7"/>
    </row>
    <row r="54" spans="7:12" x14ac:dyDescent="0.25">
      <c r="G54" s="7"/>
      <c r="H54" s="7"/>
      <c r="I54" s="7"/>
      <c r="J54" s="7"/>
      <c r="K54" s="7"/>
      <c r="L54" s="7"/>
    </row>
    <row r="55" spans="7:12" x14ac:dyDescent="0.25">
      <c r="G55" s="7"/>
      <c r="H55" s="7"/>
      <c r="I55" s="7"/>
      <c r="J55" s="7"/>
      <c r="K55" s="7"/>
      <c r="L55" s="7"/>
    </row>
    <row r="56" spans="7:12" x14ac:dyDescent="0.25">
      <c r="G56" s="7"/>
      <c r="H56" s="7"/>
      <c r="I56" s="7"/>
      <c r="J56" s="7"/>
      <c r="K56" s="7"/>
      <c r="L56" s="7"/>
    </row>
    <row r="57" spans="7:12" x14ac:dyDescent="0.25">
      <c r="G57" s="7"/>
      <c r="H57" s="7"/>
      <c r="I57" s="7"/>
      <c r="J57" s="7"/>
      <c r="K57" s="7"/>
      <c r="L57" s="7"/>
    </row>
    <row r="58" spans="7:12" x14ac:dyDescent="0.25">
      <c r="G58" s="7"/>
      <c r="H58" s="7"/>
      <c r="I58" s="7"/>
      <c r="J58" s="7"/>
      <c r="K58" s="7"/>
      <c r="L58" s="7"/>
    </row>
    <row r="59" spans="7:12" x14ac:dyDescent="0.25">
      <c r="G59" s="7"/>
      <c r="H59" s="7"/>
      <c r="I59" s="7"/>
      <c r="J59" s="7"/>
      <c r="K59" s="7"/>
      <c r="L59" s="7"/>
    </row>
    <row r="60" spans="7:12" x14ac:dyDescent="0.25">
      <c r="G60" s="7"/>
      <c r="H60" s="7"/>
      <c r="I60" s="7"/>
      <c r="J60" s="7"/>
      <c r="K60" s="7"/>
      <c r="L60" s="7"/>
    </row>
    <row r="61" spans="7:12" x14ac:dyDescent="0.25">
      <c r="G61" s="7"/>
      <c r="H61" s="7"/>
      <c r="I61" s="7"/>
      <c r="J61" s="7"/>
      <c r="K61" s="7"/>
      <c r="L61" s="7"/>
    </row>
    <row r="62" spans="7:12" x14ac:dyDescent="0.25">
      <c r="G62" s="7"/>
      <c r="H62" s="7"/>
      <c r="I62" s="7"/>
      <c r="J62" s="7"/>
      <c r="K62" s="7"/>
      <c r="L62" s="7"/>
    </row>
    <row r="63" spans="7:12" x14ac:dyDescent="0.25">
      <c r="G63" s="7"/>
      <c r="H63" s="7"/>
      <c r="I63" s="7"/>
      <c r="J63" s="7"/>
      <c r="K63" s="7"/>
      <c r="L63" s="7"/>
    </row>
    <row r="64" spans="7:12" x14ac:dyDescent="0.25">
      <c r="G64" s="7"/>
      <c r="H64" s="7"/>
      <c r="I64" s="7"/>
      <c r="J64" s="7"/>
      <c r="K64" s="7"/>
      <c r="L64" s="7"/>
    </row>
    <row r="65" spans="7:12" x14ac:dyDescent="0.25">
      <c r="G65" s="7"/>
      <c r="H65" s="7"/>
      <c r="I65" s="7"/>
      <c r="J65" s="7"/>
      <c r="K65" s="7"/>
      <c r="L65" s="7"/>
    </row>
    <row r="66" spans="7:12" x14ac:dyDescent="0.25">
      <c r="G66" s="7"/>
      <c r="H66" s="7"/>
      <c r="I66" s="7"/>
      <c r="J66" s="7"/>
      <c r="K66" s="7"/>
      <c r="L66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7"/>
  <sheetViews>
    <sheetView tabSelected="1" workbookViewId="0">
      <selection activeCell="M6" sqref="M6"/>
    </sheetView>
  </sheetViews>
  <sheetFormatPr defaultRowHeight="15" x14ac:dyDescent="0.25"/>
  <cols>
    <col min="1" max="1" width="11.28515625" bestFit="1" customWidth="1"/>
  </cols>
  <sheetData>
    <row r="3" spans="1:11" x14ac:dyDescent="0.25">
      <c r="C3" s="9"/>
      <c r="D3" s="9"/>
      <c r="E3" s="9" t="s">
        <v>36</v>
      </c>
      <c r="F3" s="9" t="s">
        <v>37</v>
      </c>
      <c r="G3" s="9" t="s">
        <v>38</v>
      </c>
      <c r="H3" s="9" t="s">
        <v>39</v>
      </c>
      <c r="I3" s="9" t="s">
        <v>40</v>
      </c>
      <c r="J3" s="9" t="s">
        <v>41</v>
      </c>
      <c r="K3" s="9"/>
    </row>
    <row r="4" spans="1:11" x14ac:dyDescent="0.25">
      <c r="A4" s="18" t="s">
        <v>46</v>
      </c>
      <c r="C4" s="9" t="s">
        <v>5</v>
      </c>
      <c r="D4" s="9"/>
      <c r="E4" s="9">
        <v>10</v>
      </c>
      <c r="F4" s="9">
        <v>40</v>
      </c>
      <c r="G4" s="9">
        <v>15</v>
      </c>
      <c r="H4" s="9">
        <v>35</v>
      </c>
      <c r="I4" s="9">
        <v>20</v>
      </c>
      <c r="J4" s="9">
        <v>30</v>
      </c>
      <c r="K4" s="10" t="s">
        <v>4</v>
      </c>
    </row>
    <row r="5" spans="1:11" x14ac:dyDescent="0.25">
      <c r="A5" s="13">
        <v>0.23529411764705882</v>
      </c>
      <c r="B5">
        <v>1</v>
      </c>
      <c r="C5" s="8" t="s">
        <v>34</v>
      </c>
      <c r="D5" s="8" t="s">
        <v>35</v>
      </c>
      <c r="E5" s="8">
        <v>0</v>
      </c>
      <c r="F5" s="8">
        <v>13</v>
      </c>
      <c r="G5" s="11"/>
      <c r="H5" s="11"/>
      <c r="I5" s="8">
        <v>13</v>
      </c>
      <c r="J5" s="8">
        <v>24</v>
      </c>
      <c r="K5" s="9">
        <f>SUM(E5:J5)</f>
        <v>50</v>
      </c>
    </row>
    <row r="6" spans="1:11" x14ac:dyDescent="0.25">
      <c r="A6" s="13">
        <v>1</v>
      </c>
      <c r="B6">
        <v>2</v>
      </c>
      <c r="C6" s="8" t="s">
        <v>11</v>
      </c>
      <c r="D6" s="8" t="s">
        <v>12</v>
      </c>
      <c r="E6" s="11"/>
      <c r="F6" s="11"/>
      <c r="G6" s="8">
        <v>7</v>
      </c>
      <c r="H6" s="8">
        <v>13</v>
      </c>
      <c r="I6" s="8">
        <v>9</v>
      </c>
      <c r="J6" s="8">
        <v>24</v>
      </c>
      <c r="K6" s="9">
        <f t="shared" ref="K6:K17" si="0">SUM(E6:J6)</f>
        <v>53</v>
      </c>
    </row>
    <row r="7" spans="1:11" x14ac:dyDescent="0.25">
      <c r="A7" s="13">
        <v>0.57894736842105265</v>
      </c>
      <c r="B7">
        <v>3</v>
      </c>
      <c r="C7" s="8" t="s">
        <v>14</v>
      </c>
      <c r="D7" s="8" t="s">
        <v>13</v>
      </c>
      <c r="E7" s="11"/>
      <c r="F7" s="11"/>
      <c r="G7" s="8">
        <v>13</v>
      </c>
      <c r="H7" s="8">
        <v>14</v>
      </c>
      <c r="I7" s="8">
        <v>10</v>
      </c>
      <c r="J7" s="8">
        <v>18</v>
      </c>
      <c r="K7" s="9">
        <f t="shared" si="0"/>
        <v>55</v>
      </c>
    </row>
    <row r="8" spans="1:11" x14ac:dyDescent="0.25">
      <c r="A8" s="13">
        <v>0.47368421052631576</v>
      </c>
      <c r="B8">
        <v>4</v>
      </c>
      <c r="C8" s="8" t="s">
        <v>16</v>
      </c>
      <c r="D8" s="8" t="s">
        <v>15</v>
      </c>
      <c r="E8" s="11"/>
      <c r="F8" s="11"/>
      <c r="G8" s="8">
        <v>12</v>
      </c>
      <c r="H8" s="8">
        <v>7</v>
      </c>
      <c r="I8" s="8">
        <v>18</v>
      </c>
      <c r="J8" s="8">
        <v>16</v>
      </c>
      <c r="K8" s="9">
        <f t="shared" si="0"/>
        <v>53</v>
      </c>
    </row>
    <row r="9" spans="1:11" x14ac:dyDescent="0.25">
      <c r="A9" s="13">
        <v>0.84210526315789469</v>
      </c>
      <c r="B9">
        <v>5</v>
      </c>
      <c r="C9" s="8" t="s">
        <v>18</v>
      </c>
      <c r="D9" s="8" t="s">
        <v>17</v>
      </c>
      <c r="E9" s="8">
        <v>3.5</v>
      </c>
      <c r="F9" s="8">
        <v>7</v>
      </c>
      <c r="G9" s="11"/>
      <c r="H9" s="11"/>
      <c r="I9" s="8">
        <v>6</v>
      </c>
      <c r="J9" s="8">
        <v>28</v>
      </c>
      <c r="K9" s="9">
        <f t="shared" si="0"/>
        <v>44.5</v>
      </c>
    </row>
    <row r="10" spans="1:11" x14ac:dyDescent="0.25">
      <c r="A10" s="13">
        <v>0.8</v>
      </c>
      <c r="B10">
        <v>6</v>
      </c>
      <c r="C10" s="8" t="s">
        <v>32</v>
      </c>
      <c r="D10" s="8" t="s">
        <v>33</v>
      </c>
      <c r="E10" s="11"/>
      <c r="F10" s="11"/>
      <c r="G10" s="8">
        <v>15</v>
      </c>
      <c r="H10" s="8">
        <v>12</v>
      </c>
      <c r="I10" s="8">
        <v>9</v>
      </c>
      <c r="J10" s="8">
        <v>29</v>
      </c>
      <c r="K10" s="9">
        <f t="shared" si="0"/>
        <v>65</v>
      </c>
    </row>
    <row r="11" spans="1:11" x14ac:dyDescent="0.25">
      <c r="A11" s="13">
        <v>0.52631578947368418</v>
      </c>
      <c r="B11">
        <v>7</v>
      </c>
      <c r="C11" s="8" t="s">
        <v>19</v>
      </c>
      <c r="D11" s="8" t="s">
        <v>10</v>
      </c>
      <c r="E11" s="8">
        <v>7</v>
      </c>
      <c r="F11" s="8">
        <v>15</v>
      </c>
      <c r="G11" s="11"/>
      <c r="H11" s="11"/>
      <c r="I11" s="8">
        <v>6</v>
      </c>
      <c r="J11" s="8">
        <v>17</v>
      </c>
      <c r="K11" s="9">
        <f t="shared" si="0"/>
        <v>45</v>
      </c>
    </row>
    <row r="12" spans="1:11" x14ac:dyDescent="0.25">
      <c r="A12" s="13">
        <v>0.94444444444444442</v>
      </c>
      <c r="B12">
        <v>8</v>
      </c>
      <c r="C12" s="8" t="s">
        <v>21</v>
      </c>
      <c r="D12" s="8" t="s">
        <v>20</v>
      </c>
      <c r="E12" s="11"/>
      <c r="F12" s="11"/>
      <c r="G12" s="8">
        <v>2.5</v>
      </c>
      <c r="H12" s="8">
        <v>2</v>
      </c>
      <c r="I12" s="8">
        <v>4</v>
      </c>
      <c r="J12" s="8">
        <v>29</v>
      </c>
      <c r="K12" s="17">
        <f t="shared" si="0"/>
        <v>37.5</v>
      </c>
    </row>
    <row r="13" spans="1:11" x14ac:dyDescent="0.25">
      <c r="A13" s="13">
        <v>0.85</v>
      </c>
      <c r="B13">
        <v>9</v>
      </c>
      <c r="C13" s="8" t="s">
        <v>23</v>
      </c>
      <c r="D13" s="8" t="s">
        <v>22</v>
      </c>
      <c r="E13" s="11"/>
      <c r="F13" s="11"/>
      <c r="G13" s="8">
        <v>0</v>
      </c>
      <c r="H13" s="8">
        <v>13</v>
      </c>
      <c r="I13" s="8">
        <v>1</v>
      </c>
      <c r="J13" s="8">
        <v>27</v>
      </c>
      <c r="K13" s="9">
        <f t="shared" si="0"/>
        <v>41</v>
      </c>
    </row>
    <row r="14" spans="1:11" x14ac:dyDescent="0.25">
      <c r="A14" s="13">
        <v>0.47368421052631576</v>
      </c>
      <c r="B14">
        <v>10</v>
      </c>
      <c r="C14" s="8" t="s">
        <v>25</v>
      </c>
      <c r="D14" s="8" t="s">
        <v>24</v>
      </c>
      <c r="E14" s="11"/>
      <c r="F14" s="11"/>
      <c r="G14" s="8">
        <v>8</v>
      </c>
      <c r="H14" s="8">
        <v>2</v>
      </c>
      <c r="I14" s="8">
        <v>2</v>
      </c>
      <c r="J14" s="8">
        <v>29</v>
      </c>
      <c r="K14" s="9">
        <f t="shared" si="0"/>
        <v>41</v>
      </c>
    </row>
    <row r="15" spans="1:11" x14ac:dyDescent="0.25">
      <c r="A15" s="13">
        <v>0.68421052631578949</v>
      </c>
      <c r="B15">
        <v>11</v>
      </c>
      <c r="C15" s="8" t="s">
        <v>27</v>
      </c>
      <c r="D15" s="8" t="s">
        <v>26</v>
      </c>
      <c r="E15" s="11"/>
      <c r="F15" s="11"/>
      <c r="G15" s="8">
        <v>15</v>
      </c>
      <c r="H15" s="8">
        <v>24</v>
      </c>
      <c r="I15" s="8">
        <v>20</v>
      </c>
      <c r="J15" s="8">
        <v>30</v>
      </c>
      <c r="K15" s="9">
        <f t="shared" si="0"/>
        <v>89</v>
      </c>
    </row>
    <row r="16" spans="1:11" x14ac:dyDescent="0.25">
      <c r="A16" s="13">
        <v>0.85</v>
      </c>
      <c r="B16">
        <v>12</v>
      </c>
      <c r="C16" s="8" t="s">
        <v>29</v>
      </c>
      <c r="D16" s="8" t="s">
        <v>28</v>
      </c>
      <c r="E16" s="11"/>
      <c r="F16" s="11"/>
      <c r="G16" s="8">
        <v>0</v>
      </c>
      <c r="H16" s="8">
        <v>14</v>
      </c>
      <c r="I16" s="8">
        <v>16</v>
      </c>
      <c r="J16" s="8">
        <v>27</v>
      </c>
      <c r="K16" s="9">
        <f t="shared" si="0"/>
        <v>57</v>
      </c>
    </row>
    <row r="17" spans="1:11" x14ac:dyDescent="0.25">
      <c r="A17" s="13">
        <v>0.21052631578947367</v>
      </c>
      <c r="B17">
        <v>13</v>
      </c>
      <c r="C17" s="8" t="s">
        <v>31</v>
      </c>
      <c r="D17" s="8" t="s">
        <v>30</v>
      </c>
      <c r="E17" s="8">
        <v>7</v>
      </c>
      <c r="F17" s="8">
        <v>15</v>
      </c>
      <c r="G17" s="11"/>
      <c r="H17" s="11"/>
      <c r="I17" s="8">
        <v>12</v>
      </c>
      <c r="J17" s="8">
        <v>20</v>
      </c>
      <c r="K17" s="9">
        <f t="shared" si="0"/>
        <v>54</v>
      </c>
    </row>
  </sheetData>
  <conditionalFormatting sqref="A5:A17">
    <cfRule type="colorScale" priority="1">
      <colorScale>
        <cfvo type="num" val="0"/>
        <cfvo type="num" val="1"/>
        <color rgb="FFFF9E8E"/>
        <color rgb="FFE2EFDA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20"/>
  <sheetViews>
    <sheetView workbookViewId="0">
      <selection activeCell="G6" sqref="G6"/>
    </sheetView>
  </sheetViews>
  <sheetFormatPr defaultRowHeight="15" x14ac:dyDescent="0.25"/>
  <cols>
    <col min="3" max="3" width="10.5703125" customWidth="1"/>
    <col min="4" max="4" width="11.140625" customWidth="1"/>
    <col min="5" max="5" width="11.5703125" bestFit="1" customWidth="1"/>
  </cols>
  <sheetData>
    <row r="3" spans="2:7" x14ac:dyDescent="0.25">
      <c r="C3" s="9"/>
      <c r="D3" s="9"/>
      <c r="E3" s="10" t="s">
        <v>42</v>
      </c>
      <c r="F3" s="10" t="s">
        <v>43</v>
      </c>
      <c r="G3" s="19" t="s">
        <v>4</v>
      </c>
    </row>
    <row r="4" spans="2:7" x14ac:dyDescent="0.25">
      <c r="C4" s="9" t="s">
        <v>5</v>
      </c>
      <c r="D4" s="9"/>
      <c r="E4" s="10">
        <v>50</v>
      </c>
      <c r="F4" s="10">
        <v>50</v>
      </c>
      <c r="G4" s="20"/>
    </row>
    <row r="5" spans="2:7" x14ac:dyDescent="0.25">
      <c r="B5">
        <v>1</v>
      </c>
      <c r="C5" s="8" t="s">
        <v>34</v>
      </c>
      <c r="D5" s="8" t="s">
        <v>35</v>
      </c>
      <c r="E5" s="14">
        <f>Coursework!L5</f>
        <v>61.8</v>
      </c>
      <c r="F5" s="8">
        <f>Exam!K5</f>
        <v>50</v>
      </c>
      <c r="G5" s="12">
        <f>(E5*0.5)+(F5*0.5)</f>
        <v>55.9</v>
      </c>
    </row>
    <row r="6" spans="2:7" x14ac:dyDescent="0.25">
      <c r="B6">
        <v>2</v>
      </c>
      <c r="C6" s="8" t="s">
        <v>11</v>
      </c>
      <c r="D6" s="8" t="s">
        <v>12</v>
      </c>
      <c r="E6" s="14">
        <f>Coursework!L6</f>
        <v>53.7</v>
      </c>
      <c r="F6" s="8">
        <f>Exam!K6</f>
        <v>53</v>
      </c>
      <c r="G6" s="12">
        <f t="shared" ref="G6:G17" si="0">(E6*0.5)+(F6*0.5)</f>
        <v>53.35</v>
      </c>
    </row>
    <row r="7" spans="2:7" x14ac:dyDescent="0.25">
      <c r="B7">
        <v>3</v>
      </c>
      <c r="C7" s="8" t="s">
        <v>14</v>
      </c>
      <c r="D7" s="8" t="s">
        <v>13</v>
      </c>
      <c r="E7" s="14">
        <f>Coursework!L7</f>
        <v>69.7</v>
      </c>
      <c r="F7" s="8">
        <f>Exam!K7</f>
        <v>55</v>
      </c>
      <c r="G7" s="12">
        <f t="shared" si="0"/>
        <v>62.35</v>
      </c>
    </row>
    <row r="8" spans="2:7" x14ac:dyDescent="0.25">
      <c r="B8">
        <v>4</v>
      </c>
      <c r="C8" s="8" t="s">
        <v>16</v>
      </c>
      <c r="D8" s="8" t="s">
        <v>15</v>
      </c>
      <c r="E8" s="14">
        <f>Coursework!L8</f>
        <v>62.340000000000011</v>
      </c>
      <c r="F8" s="8">
        <f>Exam!K8</f>
        <v>53</v>
      </c>
      <c r="G8" s="12">
        <f t="shared" si="0"/>
        <v>57.67</v>
      </c>
    </row>
    <row r="9" spans="2:7" x14ac:dyDescent="0.25">
      <c r="B9">
        <v>5</v>
      </c>
      <c r="C9" s="8" t="s">
        <v>18</v>
      </c>
      <c r="D9" s="8" t="s">
        <v>17</v>
      </c>
      <c r="E9" s="14">
        <f>Coursework!L9</f>
        <v>60.480000000000004</v>
      </c>
      <c r="F9" s="8">
        <f>Exam!K9</f>
        <v>44.5</v>
      </c>
      <c r="G9" s="12">
        <f t="shared" si="0"/>
        <v>52.49</v>
      </c>
    </row>
    <row r="10" spans="2:7" x14ac:dyDescent="0.25">
      <c r="B10">
        <v>6</v>
      </c>
      <c r="C10" s="8" t="s">
        <v>32</v>
      </c>
      <c r="D10" s="8" t="s">
        <v>33</v>
      </c>
      <c r="E10" s="14">
        <f>Coursework!L10</f>
        <v>68.539999999999992</v>
      </c>
      <c r="F10" s="8">
        <f>Exam!K10</f>
        <v>65</v>
      </c>
      <c r="G10" s="12">
        <f t="shared" si="0"/>
        <v>66.77</v>
      </c>
    </row>
    <row r="11" spans="2:7" x14ac:dyDescent="0.25">
      <c r="B11">
        <v>7</v>
      </c>
      <c r="C11" s="8" t="s">
        <v>19</v>
      </c>
      <c r="D11" s="8" t="s">
        <v>10</v>
      </c>
      <c r="E11" s="14">
        <f>Coursework!L11</f>
        <v>29.9</v>
      </c>
      <c r="F11" s="8">
        <f>Exam!K11</f>
        <v>45</v>
      </c>
      <c r="G11" s="12">
        <f t="shared" si="0"/>
        <v>37.450000000000003</v>
      </c>
    </row>
    <row r="12" spans="2:7" x14ac:dyDescent="0.25">
      <c r="B12">
        <v>8</v>
      </c>
      <c r="C12" s="8" t="s">
        <v>21</v>
      </c>
      <c r="D12" s="8" t="s">
        <v>20</v>
      </c>
      <c r="E12" s="14">
        <f>Coursework!L12</f>
        <v>82</v>
      </c>
      <c r="F12" s="12">
        <f>Exam!K12</f>
        <v>37.5</v>
      </c>
      <c r="G12" s="12">
        <f t="shared" si="0"/>
        <v>59.75</v>
      </c>
    </row>
    <row r="13" spans="2:7" x14ac:dyDescent="0.25">
      <c r="B13">
        <v>9</v>
      </c>
      <c r="C13" s="8" t="s">
        <v>23</v>
      </c>
      <c r="D13" s="8" t="s">
        <v>22</v>
      </c>
      <c r="E13" s="14">
        <f>Coursework!L13</f>
        <v>57.2</v>
      </c>
      <c r="F13" s="8">
        <f>Exam!K13</f>
        <v>41</v>
      </c>
      <c r="G13" s="12">
        <f t="shared" si="0"/>
        <v>49.1</v>
      </c>
    </row>
    <row r="14" spans="2:7" x14ac:dyDescent="0.25">
      <c r="B14">
        <v>10</v>
      </c>
      <c r="C14" s="8" t="s">
        <v>25</v>
      </c>
      <c r="D14" s="8" t="s">
        <v>24</v>
      </c>
      <c r="E14" s="14">
        <f>Coursework!L14</f>
        <v>52</v>
      </c>
      <c r="F14" s="8">
        <f>Exam!K14</f>
        <v>41</v>
      </c>
      <c r="G14" s="12">
        <f t="shared" si="0"/>
        <v>46.5</v>
      </c>
    </row>
    <row r="15" spans="2:7" x14ac:dyDescent="0.25">
      <c r="B15">
        <v>11</v>
      </c>
      <c r="C15" s="8" t="s">
        <v>27</v>
      </c>
      <c r="D15" s="8" t="s">
        <v>26</v>
      </c>
      <c r="E15" s="14">
        <f>Coursework!L15</f>
        <v>78.78</v>
      </c>
      <c r="F15" s="8">
        <f>Exam!K15</f>
        <v>89</v>
      </c>
      <c r="G15" s="12">
        <f t="shared" si="0"/>
        <v>83.89</v>
      </c>
    </row>
    <row r="16" spans="2:7" x14ac:dyDescent="0.25">
      <c r="B16">
        <v>12</v>
      </c>
      <c r="C16" s="8" t="s">
        <v>29</v>
      </c>
      <c r="D16" s="8" t="s">
        <v>28</v>
      </c>
      <c r="E16" s="14">
        <f>Coursework!L16</f>
        <v>71.7</v>
      </c>
      <c r="F16" s="8">
        <f>Exam!K16</f>
        <v>57</v>
      </c>
      <c r="G16" s="12">
        <f t="shared" si="0"/>
        <v>64.349999999999994</v>
      </c>
    </row>
    <row r="17" spans="2:7" x14ac:dyDescent="0.25">
      <c r="B17">
        <v>13</v>
      </c>
      <c r="C17" s="8" t="s">
        <v>31</v>
      </c>
      <c r="D17" s="8" t="s">
        <v>30</v>
      </c>
      <c r="E17" s="14">
        <f>Coursework!L17</f>
        <v>60.500000000000007</v>
      </c>
      <c r="F17" s="8">
        <f>Exam!K17</f>
        <v>54</v>
      </c>
      <c r="G17" s="12">
        <f t="shared" si="0"/>
        <v>57.25</v>
      </c>
    </row>
    <row r="19" spans="2:7" x14ac:dyDescent="0.25">
      <c r="D19" t="s">
        <v>44</v>
      </c>
      <c r="E19" s="15">
        <f>AVERAGE(E5:E17)</f>
        <v>62.203076923076921</v>
      </c>
      <c r="F19" s="15">
        <f>AVERAGE(F5:F17)</f>
        <v>52.692307692307693</v>
      </c>
      <c r="G19" s="15">
        <f>AVERAGE(G5:G17)</f>
        <v>57.4476923076923</v>
      </c>
    </row>
    <row r="20" spans="2:7" ht="30" x14ac:dyDescent="0.25">
      <c r="D20" s="16" t="s">
        <v>45</v>
      </c>
      <c r="E20" s="15">
        <f>STDEVA(E5:E17)</f>
        <v>13.24210417860102</v>
      </c>
      <c r="F20" s="15">
        <f t="shared" ref="F20:G20" si="1">STDEVA(F5:F17)</f>
        <v>13.333133011315688</v>
      </c>
      <c r="G20" s="15">
        <f t="shared" si="1"/>
        <v>11.166816282962522</v>
      </c>
    </row>
  </sheetData>
  <mergeCells count="1">
    <mergeCell ref="G3:G4"/>
  </mergeCells>
  <conditionalFormatting sqref="G5:G17">
    <cfRule type="cellIs" dxfId="2" priority="1" operator="between">
      <formula>39.5</formula>
      <formula>70</formula>
    </cfRule>
    <cfRule type="cellIs" dxfId="1" priority="2" operator="lessThan">
      <formula>40</formula>
    </cfRule>
    <cfRule type="cellIs" dxfId="0" priority="3" operator="greaterThan">
      <formula>69.5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Coursework</vt:lpstr>
      <vt:lpstr>Exam</vt:lpstr>
      <vt:lpstr>Total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 Summerfield</dc:creator>
  <cp:lastModifiedBy>Abi Summerfield</cp:lastModifiedBy>
  <dcterms:created xsi:type="dcterms:W3CDTF">2018-10-22T14:18:31Z</dcterms:created>
  <dcterms:modified xsi:type="dcterms:W3CDTF">2019-05-17T11:43:20Z</dcterms:modified>
</cp:coreProperties>
</file>