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ndrewscottcouk-my.sharepoint.com/personal/kai_llewelyn_andrewscott_co_uk/Documents/[UWTSD]/Skills For Professional Practice/Assignment 1/"/>
    </mc:Choice>
  </mc:AlternateContent>
  <xr:revisionPtr revIDLastSave="120" documentId="8_{8B8A4A93-D1A7-47B8-94E9-171FC37B09AE}" xr6:coauthVersionLast="47" xr6:coauthVersionMax="47" xr10:uidLastSave="{2940C48E-9A8C-4FD5-B85C-A383F35B065F}"/>
  <bookViews>
    <workbookView xWindow="-108" yWindow="-108" windowWidth="23256" windowHeight="12456" activeTab="1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4" l="1"/>
  <c r="L5" i="4"/>
  <c r="M5" i="4"/>
  <c r="N5" i="4"/>
  <c r="K6" i="4"/>
  <c r="L6" i="4"/>
  <c r="M6" i="4"/>
  <c r="N6" i="4"/>
  <c r="K7" i="4"/>
  <c r="L7" i="4"/>
  <c r="M7" i="4"/>
  <c r="N7" i="4"/>
  <c r="K8" i="4"/>
  <c r="L8" i="4"/>
  <c r="M8" i="4"/>
  <c r="N8" i="4"/>
  <c r="K9" i="4"/>
  <c r="L9" i="4"/>
  <c r="M9" i="4"/>
  <c r="N9" i="4"/>
  <c r="K10" i="4"/>
  <c r="L10" i="4"/>
  <c r="M10" i="4"/>
  <c r="N10" i="4"/>
  <c r="K11" i="4"/>
  <c r="L11" i="4"/>
  <c r="M11" i="4"/>
  <c r="N11" i="4"/>
  <c r="K12" i="4"/>
  <c r="L12" i="4"/>
  <c r="M12" i="4"/>
  <c r="N12" i="4"/>
  <c r="K13" i="4"/>
  <c r="L13" i="4"/>
  <c r="M13" i="4"/>
  <c r="N13" i="4"/>
  <c r="K14" i="4"/>
  <c r="L14" i="4"/>
  <c r="M14" i="4"/>
  <c r="N14" i="4"/>
  <c r="K15" i="4"/>
  <c r="L15" i="4"/>
  <c r="M15" i="4"/>
  <c r="N15" i="4"/>
  <c r="K16" i="4"/>
  <c r="L16" i="4"/>
  <c r="M16" i="4"/>
  <c r="N16" i="4"/>
  <c r="N4" i="4"/>
  <c r="M4" i="4"/>
  <c r="L4" i="4"/>
  <c r="K4" i="4"/>
  <c r="AF18" i="3"/>
  <c r="AE18" i="3"/>
  <c r="AD18" i="3"/>
  <c r="AC18" i="3"/>
  <c r="AF16" i="3"/>
  <c r="AE16" i="3"/>
  <c r="AD16" i="3"/>
  <c r="AC16" i="3"/>
  <c r="AF15" i="3"/>
  <c r="AE15" i="3"/>
  <c r="AD15" i="3"/>
  <c r="AC15" i="3"/>
  <c r="AF14" i="3"/>
  <c r="AE14" i="3"/>
  <c r="AD14" i="3"/>
  <c r="AC14" i="3"/>
  <c r="AF12" i="3"/>
  <c r="AE12" i="3"/>
  <c r="AD12" i="3"/>
  <c r="AC12" i="3"/>
  <c r="AF11" i="3"/>
  <c r="AE11" i="3"/>
  <c r="AD11" i="3"/>
  <c r="AC11" i="3"/>
  <c r="AF10" i="3"/>
  <c r="AE10" i="3"/>
  <c r="AD10" i="3"/>
  <c r="AC10" i="3"/>
  <c r="AF9" i="3"/>
  <c r="AE9" i="3"/>
  <c r="AD9" i="3"/>
  <c r="AC9" i="3"/>
  <c r="AF8" i="3"/>
  <c r="AE8" i="3"/>
  <c r="AD8" i="3"/>
  <c r="AC8" i="3"/>
  <c r="AF7" i="3"/>
  <c r="AE7" i="3"/>
  <c r="AD7" i="3"/>
  <c r="AC7" i="3"/>
  <c r="AF6" i="3"/>
  <c r="AE6" i="3"/>
  <c r="AD6" i="3"/>
  <c r="AC6" i="3"/>
  <c r="AF5" i="3"/>
  <c r="AE5" i="3"/>
  <c r="AD5" i="3"/>
  <c r="AC5" i="3"/>
  <c r="AF4" i="3"/>
  <c r="AE4" i="3"/>
  <c r="AD4" i="3"/>
  <c r="AC4" i="3"/>
  <c r="AC13" i="1"/>
  <c r="AD13" i="1"/>
  <c r="AE13" i="1"/>
  <c r="AF13" i="1"/>
  <c r="AC14" i="1"/>
  <c r="AD14" i="1"/>
  <c r="AE14" i="1"/>
  <c r="AF14" i="1"/>
  <c r="AC15" i="1"/>
  <c r="AD15" i="1"/>
  <c r="AE15" i="1"/>
  <c r="AF15" i="1"/>
  <c r="AC16" i="1"/>
  <c r="AD16" i="1"/>
  <c r="AE16" i="1"/>
  <c r="AF16" i="1"/>
  <c r="AC17" i="1"/>
  <c r="AD17" i="1"/>
  <c r="AE17" i="1"/>
  <c r="AF17" i="1"/>
  <c r="AF12" i="1"/>
  <c r="AE12" i="1"/>
  <c r="AD12" i="1"/>
  <c r="AC12" i="1"/>
  <c r="AF11" i="1"/>
  <c r="AE11" i="1"/>
  <c r="AD11" i="1"/>
  <c r="AC11" i="1"/>
  <c r="AF10" i="1"/>
  <c r="AE10" i="1"/>
  <c r="AD10" i="1"/>
  <c r="AC10" i="1"/>
  <c r="AF9" i="1"/>
  <c r="AE9" i="1"/>
  <c r="AD9" i="1"/>
  <c r="AC9" i="1"/>
  <c r="AF8" i="1"/>
  <c r="AE8" i="1"/>
  <c r="AD8" i="1"/>
  <c r="AC8" i="1"/>
  <c r="AF7" i="1"/>
  <c r="AE7" i="1"/>
  <c r="AD7" i="1"/>
  <c r="AC7" i="1"/>
  <c r="AF6" i="1"/>
  <c r="AE6" i="1"/>
  <c r="AD6" i="1"/>
  <c r="AC6" i="1"/>
  <c r="AF5" i="1"/>
  <c r="AE5" i="1"/>
  <c r="AD5" i="1"/>
  <c r="AC5" i="1"/>
  <c r="AF4" i="1"/>
  <c r="AE4" i="1"/>
  <c r="AD4" i="1"/>
  <c r="AC4" i="1"/>
  <c r="AC18" i="2"/>
  <c r="AD18" i="2"/>
  <c r="AE18" i="2"/>
  <c r="AE14" i="2"/>
  <c r="AC14" i="2"/>
  <c r="AD16" i="2"/>
  <c r="AD14" i="2"/>
  <c r="AF14" i="2"/>
  <c r="AE15" i="2"/>
  <c r="AE16" i="2"/>
  <c r="AD5" i="2"/>
  <c r="AD6" i="2"/>
  <c r="AD7" i="2"/>
  <c r="AD8" i="2"/>
  <c r="AD9" i="2"/>
  <c r="AD10" i="2"/>
  <c r="AD11" i="2"/>
  <c r="AD12" i="2"/>
  <c r="AD4" i="2"/>
  <c r="AE4" i="2"/>
  <c r="AF4" i="2"/>
  <c r="AE5" i="2"/>
  <c r="AF5" i="2"/>
  <c r="AE6" i="2"/>
  <c r="AF6" i="2"/>
  <c r="AE7" i="2"/>
  <c r="AF7" i="2"/>
  <c r="AE8" i="2"/>
  <c r="AF8" i="2"/>
  <c r="AE9" i="2"/>
  <c r="AF9" i="2"/>
  <c r="AE10" i="2"/>
  <c r="AF10" i="2"/>
  <c r="AE11" i="2"/>
  <c r="AF11" i="2"/>
  <c r="AE12" i="2"/>
  <c r="AF12" i="2"/>
  <c r="AF16" i="2"/>
  <c r="AF18" i="2"/>
  <c r="AC4" i="2"/>
  <c r="AC5" i="2"/>
  <c r="AC6" i="2"/>
  <c r="AC7" i="2"/>
  <c r="AC8" i="2"/>
  <c r="AC9" i="2"/>
  <c r="AC10" i="2"/>
  <c r="AC11" i="2"/>
  <c r="AC12" i="2"/>
  <c r="AC16" i="2"/>
  <c r="AD15" i="2"/>
  <c r="AF15" i="2"/>
  <c r="AC15" i="2"/>
</calcChain>
</file>

<file path=xl/sharedStrings.xml><?xml version="1.0" encoding="utf-8"?>
<sst xmlns="http://schemas.openxmlformats.org/spreadsheetml/2006/main" count="77" uniqueCount="52">
  <si>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</si>
  <si>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</si>
  <si>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</si>
  <si>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</si>
  <si>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</si>
  <si>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</si>
  <si>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</si>
  <si>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</si>
  <si>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</si>
  <si>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</si>
  <si>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</si>
  <si>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</si>
  <si>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</si>
  <si>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</si>
  <si>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</si>
  <si>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</si>
  <si>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</si>
  <si>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</si>
  <si>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</si>
  <si>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</si>
  <si>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</si>
  <si>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</si>
  <si>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</si>
  <si>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</si>
  <si>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</si>
  <si>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</si>
  <si>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</si>
  <si>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</si>
  <si>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</si>
  <si>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</si>
  <si>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</si>
  <si>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</si>
  <si>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</si>
  <si>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</si>
  <si>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</si>
  <si>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</si>
  <si>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</si>
  <si>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</si>
  <si>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</si>
  <si>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</si>
  <si>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</si>
  <si>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</si>
  <si>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</si>
  <si>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</si>
  <si>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</si>
  <si>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</si>
  <si>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</si>
  <si>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</si>
  <si>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Standard Deviation</t>
  </si>
  <si>
    <t>Median</t>
  </si>
  <si>
    <t>Range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</si>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</sst>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3" fillId="0" borderId="0" xfId="0" applyFont="1"/>
    <xf numFmtId="2" fontId="3" fillId="0" borderId="0" xfId="0" applyNumberFormat="1" applyFont="1"/>
    <xf numFmtId="2" fontId="0" fillId="0" borderId="0" xfId="0" applyNumberForma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GB" sz="1800" b="1" i="0" u="none" strike="noStrike" kern="1200" cap="all" spc="5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Aptos Narrow" panose="02110004020202020204"/>
              </a:rPr>
              <a:t>This Is A Graph To Show The Growth Of Firms Sized 14-24 From 1997 to 2022.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1'!$B$3:$AA$3</c:f>
              <c:strCach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strCache>
            </c:strRef>
          </c:tx>
          <c:spPr>
            <a:gradFill flip="none" rotWithShape="1">
              <a:gsLst>
                <a:gs pos="0">
                  <a:schemeClr val="accent1"/>
                </a:gs>
                <a:gs pos="75000">
                  <a:schemeClr val="accent1">
                    <a:lumMod val="60000"/>
                    <a:lumOff val="40000"/>
                  </a:schemeClr>
                </a:gs>
                <a:gs pos="51000">
                  <a:schemeClr val="accent1">
                    <a:alpha val="75000"/>
                  </a:schemeClr>
                </a:gs>
                <a:gs pos="100000">
                  <a:schemeClr val="accent1">
                    <a:lumMod val="20000"/>
                    <a:lumOff val="80000"/>
                    <a:alpha val="15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EE-4B53-8D9B-EE5786704F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5"/>
        <c:axId val="1160713520"/>
        <c:axId val="116071448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v>Year</c:v>
                </c:tx>
                <c:spPr>
                  <a:gradFill flip="none" rotWithShape="1">
                    <a:gsLst>
                      <a:gs pos="0">
                        <a:schemeClr val="accent2"/>
                      </a:gs>
                      <a:gs pos="75000">
                        <a:schemeClr val="accent2">
                          <a:lumMod val="60000"/>
                          <a:lumOff val="40000"/>
                        </a:schemeClr>
                      </a:gs>
                      <a:gs pos="51000">
                        <a:schemeClr val="accent2">
                          <a:alpha val="75000"/>
                        </a:schemeClr>
                      </a:gs>
                      <a:gs pos="100000">
                        <a:schemeClr val="accent2">
                          <a:lumMod val="20000"/>
                          <a:lumOff val="80000"/>
                          <a:alpha val="15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'Table 1'!$B$3:$AA$3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'Table 1'!$B$3:$AA$3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EEE-4B53-8D9B-EE5786704FAF}"/>
                  </c:ext>
                </c:extLst>
              </c15:ser>
            </c15:filteredBarSeries>
          </c:ext>
        </c:extLst>
      </c:barChart>
      <c:catAx>
        <c:axId val="11607135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0714480"/>
        <c:crosses val="autoZero"/>
        <c:auto val="1"/>
        <c:lblAlgn val="ctr"/>
        <c:lblOffset val="100"/>
        <c:noMultiLvlLbl val="0"/>
      </c:catAx>
      <c:valAx>
        <c:axId val="116071448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tx1">
                      <a:lumMod val="5000"/>
                      <a:lumOff val="95000"/>
                    </a:schemeClr>
                  </a:gs>
                  <a:gs pos="0">
                    <a:schemeClr val="tx1">
                      <a:lumMod val="25000"/>
                      <a:lumOff val="7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0713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This Is A Graph To Show The Number Of Welsh Construction Firms Each Year From 1997-2022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</c:v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2'!$B$15:$AA$15</c:f>
              <c:numCache>
                <c:formatCode>General</c:formatCode>
                <c:ptCount val="26"/>
                <c:pt idx="0">
                  <c:v>8392</c:v>
                </c:pt>
                <c:pt idx="1">
                  <c:v>8273</c:v>
                </c:pt>
                <c:pt idx="2">
                  <c:v>8382</c:v>
                </c:pt>
                <c:pt idx="3">
                  <c:v>7676</c:v>
                </c:pt>
                <c:pt idx="4">
                  <c:v>7916</c:v>
                </c:pt>
                <c:pt idx="5">
                  <c:v>7784</c:v>
                </c:pt>
                <c:pt idx="6">
                  <c:v>7830</c:v>
                </c:pt>
                <c:pt idx="7">
                  <c:v>8115</c:v>
                </c:pt>
                <c:pt idx="8">
                  <c:v>8503</c:v>
                </c:pt>
                <c:pt idx="9">
                  <c:v>8727</c:v>
                </c:pt>
                <c:pt idx="10">
                  <c:v>8905</c:v>
                </c:pt>
                <c:pt idx="11">
                  <c:v>9235</c:v>
                </c:pt>
                <c:pt idx="12">
                  <c:v>8854</c:v>
                </c:pt>
                <c:pt idx="13">
                  <c:v>11064</c:v>
                </c:pt>
                <c:pt idx="14">
                  <c:v>10865</c:v>
                </c:pt>
                <c:pt idx="15">
                  <c:v>10475</c:v>
                </c:pt>
                <c:pt idx="16">
                  <c:v>10538</c:v>
                </c:pt>
                <c:pt idx="17">
                  <c:v>10565</c:v>
                </c:pt>
                <c:pt idx="18">
                  <c:v>11123</c:v>
                </c:pt>
                <c:pt idx="19">
                  <c:v>12015</c:v>
                </c:pt>
                <c:pt idx="20">
                  <c:v>12578</c:v>
                </c:pt>
                <c:pt idx="21">
                  <c:v>13094</c:v>
                </c:pt>
                <c:pt idx="22">
                  <c:v>13155</c:v>
                </c:pt>
                <c:pt idx="23">
                  <c:v>13448</c:v>
                </c:pt>
                <c:pt idx="24">
                  <c:v>13973</c:v>
                </c:pt>
                <c:pt idx="25">
                  <c:v>14587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C6-48C2-908C-80D8167017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7973503"/>
        <c:axId val="1687971103"/>
      </c:lineChart>
      <c:catAx>
        <c:axId val="16879735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971103"/>
        <c:crosses val="autoZero"/>
        <c:auto val="1"/>
        <c:lblAlgn val="ctr"/>
        <c:lblOffset val="100"/>
        <c:noMultiLvlLbl val="0"/>
      </c:catAx>
      <c:valAx>
        <c:axId val="1687971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9735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2">
        <a:lumMod val="20000"/>
        <a:lumOff val="80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This Is  A Pie</a:t>
            </a:r>
            <a:r>
              <a:rPr lang="en-GB" baseline="0"/>
              <a:t> Chart To Show The Number Of Employees In GB Construction Firms (2022)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0588158699588774"/>
          <c:y val="0.11839657202495231"/>
          <c:w val="0.40426094325034168"/>
          <c:h val="0.7096615791613988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BE9-4C6F-AEE0-38E18BC609B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BE9-4C6F-AEE0-38E18BC609B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BE9-4C6F-AEE0-38E18BC609B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BE9-4C6F-AEE0-38E18BC609B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BE9-4C6F-AEE0-38E18BC609B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BE9-4C6F-AEE0-38E18BC609B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BE9-4C6F-AEE0-38E18BC609B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BE9-4C6F-AEE0-38E18BC609B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BE9-4C6F-AEE0-38E18BC609B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BE9-4C6F-AEE0-38E18BC609B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BE9-4C6F-AEE0-38E18BC609B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BE9-4C6F-AEE0-38E18BC609B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BE9-4C6F-AEE0-38E18BC609B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5BE9-4C6F-AEE0-38E18BC609B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BE9-4C6F-AEE0-38E18BC609BD}"/>
              </c:ext>
            </c:extLst>
          </c:dPt>
          <c:cat>
            <c:strRef>
              <c:f>'Table 3'!$A$4:$A$18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3'!$AA$4:$AA$18</c:f>
              <c:numCache>
                <c:formatCode>General</c:formatCode>
                <c:ptCount val="15"/>
                <c:pt idx="0">
                  <c:v>50.6</c:v>
                </c:pt>
                <c:pt idx="1">
                  <c:v>144.9</c:v>
                </c:pt>
                <c:pt idx="2">
                  <c:v>111.7</c:v>
                </c:pt>
                <c:pt idx="3">
                  <c:v>94</c:v>
                </c:pt>
                <c:pt idx="4">
                  <c:v>110.3</c:v>
                </c:pt>
                <c:pt idx="5">
                  <c:v>170.4</c:v>
                </c:pt>
                <c:pt idx="6">
                  <c:v>211.2</c:v>
                </c:pt>
                <c:pt idx="7">
                  <c:v>234.3</c:v>
                </c:pt>
                <c:pt idx="8">
                  <c:v>128.30000000000001</c:v>
                </c:pt>
                <c:pt idx="10">
                  <c:v>1255.7</c:v>
                </c:pt>
                <c:pt idx="11">
                  <c:v>55.6</c:v>
                </c:pt>
                <c:pt idx="12">
                  <c:v>125.4</c:v>
                </c:pt>
                <c:pt idx="14">
                  <c:v>1436.7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7B-41BA-B061-A7E47CD1CF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This Is A Graph To Show The Total Number Of Construction Firms In GB, Turning Over More Than £1,000 Million.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lt1">
                  <a:lumMod val="8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>
              <a:noFill/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'Table 4'!$B$3:$I$3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4'!$B$15:$I$15</c:f>
              <c:numCache>
                <c:formatCode>General</c:formatCode>
                <c:ptCount val="8"/>
                <c:pt idx="0">
                  <c:v>8</c:v>
                </c:pt>
                <c:pt idx="1">
                  <c:v>10</c:v>
                </c:pt>
                <c:pt idx="2">
                  <c:v>13</c:v>
                </c:pt>
                <c:pt idx="3">
                  <c:v>19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87-4046-8449-0D38F29116A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lt1">
                  <a:alpha val="40000"/>
                </a:schemeClr>
              </a:solidFill>
              <a:round/>
            </a:ln>
            <a:effectLst/>
          </c:spPr>
        </c:dropLines>
        <c:axId val="1566797728"/>
        <c:axId val="1566795328"/>
      </c:areaChart>
      <c:catAx>
        <c:axId val="1566797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6795328"/>
        <c:crosses val="autoZero"/>
        <c:auto val="1"/>
        <c:lblAlgn val="ctr"/>
        <c:lblOffset val="100"/>
        <c:noMultiLvlLbl val="0"/>
      </c:catAx>
      <c:valAx>
        <c:axId val="1566795328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6797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483304</xdr:colOff>
      <xdr:row>18</xdr:row>
      <xdr:rowOff>186501</xdr:rowOff>
    </xdr:from>
    <xdr:to>
      <xdr:col>27</xdr:col>
      <xdr:colOff>163452</xdr:colOff>
      <xdr:row>33</xdr:row>
      <xdr:rowOff>107479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5CD251-7EE6-AB2D-E74D-D8DD329987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599130</xdr:colOff>
      <xdr:row>19</xdr:row>
      <xdr:rowOff>13685</xdr:rowOff>
    </xdr:from>
    <xdr:to>
      <xdr:col>29</xdr:col>
      <xdr:colOff>67063</xdr:colOff>
      <xdr:row>40</xdr:row>
      <xdr:rowOff>151365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814BE2D-5E70-7A20-C48D-6FE73587B8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449251</xdr:colOff>
      <xdr:row>19</xdr:row>
      <xdr:rowOff>125402</xdr:rowOff>
    </xdr:from>
    <xdr:to>
      <xdr:col>30</xdr:col>
      <xdr:colOff>495095</xdr:colOff>
      <xdr:row>43</xdr:row>
      <xdr:rowOff>68254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967F41D-CF49-4149-1A3D-43D15AC951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261936</xdr:colOff>
      <xdr:row>17</xdr:row>
      <xdr:rowOff>100011</xdr:rowOff>
    </xdr:from>
    <xdr:to>
      <xdr:col>12</xdr:col>
      <xdr:colOff>476249</xdr:colOff>
      <xdr:row>33</xdr:row>
      <xdr:rowOff>66674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0596ED4-AAB3-2E1A-FE16-DFC333DCDA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F18"/>
  <sheetViews>
    <sheetView topLeftCell="A4" zoomScale="81" zoomScaleNormal="96" workbookViewId="0">
      <selection activeCell="N22" sqref="N22"/>
    </sheetView>
  </sheetViews>
  <sheetFormatPr defaultRowHeight="14.4" x14ac:dyDescent="0.3"/>
  <cols>
    <col min="1" max="1" width="26.6640625" customWidth="1"/>
  </cols>
  <sheetData>
    <row r="1" spans="1:32" x14ac:dyDescent="0.3">
      <c r="A1" t="s">
        <v>0</v>
      </c>
    </row>
    <row r="3" spans="1:32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C4" s="3">
        <f t="shared" ref="AC4:AC12" si="0">MEDIAN(B4:AA4)</f>
        <v>87927.5</v>
      </c>
      <c r="AD4" s="3">
        <f>MAX(B4:AA4)-MIN(B4:AA4)</f>
        <v>86642</v>
      </c>
      <c r="AE4" s="3">
        <f t="shared" ref="AE4:AE12" si="1">AVERAGE(B4:AA4)</f>
        <v>98983.653846153844</v>
      </c>
      <c r="AF4" s="3">
        <f t="shared" ref="AF4:AF12" si="2">_xlfn.STDEV.P(B4:AA4)</f>
        <v>28386.744864382777</v>
      </c>
    </row>
    <row r="5" spans="1:32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C5" s="3">
        <f t="shared" si="0"/>
        <v>62459</v>
      </c>
      <c r="AD5" s="3">
        <f t="shared" ref="AD5:AD12" si="3">MAX(B5:AA5)-MIN(B5:AA5)</f>
        <v>56294</v>
      </c>
      <c r="AE5" s="3">
        <f t="shared" si="1"/>
        <v>66876.61538461539</v>
      </c>
      <c r="AF5" s="3">
        <f t="shared" si="2"/>
        <v>16680.532409592197</v>
      </c>
    </row>
    <row r="6" spans="1:32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C6" s="3">
        <f t="shared" si="0"/>
        <v>30258.5</v>
      </c>
      <c r="AD6" s="3">
        <f t="shared" si="3"/>
        <v>25307</v>
      </c>
      <c r="AE6" s="3">
        <f t="shared" si="1"/>
        <v>29076.961538461539</v>
      </c>
      <c r="AF6" s="3">
        <f t="shared" si="2"/>
        <v>6789.8755425365562</v>
      </c>
    </row>
    <row r="7" spans="1:32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C7" s="3">
        <f t="shared" si="0"/>
        <v>11686.5</v>
      </c>
      <c r="AD7" s="3">
        <f t="shared" si="3"/>
        <v>10591</v>
      </c>
      <c r="AE7" s="3">
        <f t="shared" si="1"/>
        <v>10713.576923076924</v>
      </c>
      <c r="AF7" s="3">
        <f t="shared" si="2"/>
        <v>3147.1735081238667</v>
      </c>
    </row>
    <row r="8" spans="1:32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C8" s="3">
        <f t="shared" si="0"/>
        <v>6182</v>
      </c>
      <c r="AD8" s="3">
        <f t="shared" si="3"/>
        <v>4001</v>
      </c>
      <c r="AE8" s="3">
        <f t="shared" si="1"/>
        <v>5791.5384615384619</v>
      </c>
      <c r="AF8" s="3">
        <f t="shared" si="2"/>
        <v>1201.6768486247499</v>
      </c>
    </row>
    <row r="9" spans="1:32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C9" s="3">
        <f t="shared" si="0"/>
        <v>1874.5</v>
      </c>
      <c r="AD9" s="3">
        <f t="shared" si="3"/>
        <v>1086</v>
      </c>
      <c r="AE9" s="3">
        <f t="shared" si="1"/>
        <v>1815.4230769230769</v>
      </c>
      <c r="AF9" s="3">
        <f t="shared" si="2"/>
        <v>283.925528301528</v>
      </c>
    </row>
    <row r="10" spans="1:32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C10" s="3">
        <f t="shared" si="0"/>
        <v>1848.5</v>
      </c>
      <c r="AD10" s="3">
        <f t="shared" si="3"/>
        <v>1212</v>
      </c>
      <c r="AE10" s="3">
        <f t="shared" si="1"/>
        <v>1754.2307692307693</v>
      </c>
      <c r="AF10" s="3">
        <f t="shared" si="2"/>
        <v>319.09033055430314</v>
      </c>
    </row>
    <row r="11" spans="1:32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C11" s="3">
        <f t="shared" si="0"/>
        <v>548</v>
      </c>
      <c r="AD11" s="3">
        <f t="shared" si="3"/>
        <v>293</v>
      </c>
      <c r="AE11" s="3">
        <f t="shared" si="1"/>
        <v>527.88461538461536</v>
      </c>
      <c r="AF11" s="3">
        <f t="shared" si="2"/>
        <v>79.35476667524668</v>
      </c>
    </row>
    <row r="12" spans="1:32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C12" s="3">
        <f t="shared" si="0"/>
        <v>443</v>
      </c>
      <c r="AD12" s="3">
        <f t="shared" si="3"/>
        <v>240</v>
      </c>
      <c r="AE12" s="3">
        <f t="shared" si="1"/>
        <v>424.19230769230768</v>
      </c>
      <c r="AF12" s="3">
        <f t="shared" si="2"/>
        <v>66.385829831123331</v>
      </c>
    </row>
    <row r="13" spans="1:32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C13" s="3">
        <f t="shared" ref="AC13:AC17" si="4">MEDIAN(B13:AA13)</f>
        <v>528</v>
      </c>
      <c r="AD13" s="3">
        <f t="shared" ref="AD13:AD17" si="5">MAX(B13:AA13)-MIN(B13:AA13)</f>
        <v>261</v>
      </c>
      <c r="AE13" s="3">
        <f t="shared" ref="AE13:AE17" si="6">AVERAGE(B13:AA13)</f>
        <v>506.76923076923077</v>
      </c>
      <c r="AF13" s="3">
        <f t="shared" ref="AF13:AF17" si="7">_xlfn.STDEV.P(B13:AA13)</f>
        <v>68.15610345280767</v>
      </c>
    </row>
    <row r="14" spans="1:32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C14" s="3">
        <f t="shared" si="4"/>
        <v>143.5</v>
      </c>
      <c r="AD14" s="3">
        <f t="shared" si="5"/>
        <v>73</v>
      </c>
      <c r="AE14" s="3">
        <f t="shared" si="6"/>
        <v>137</v>
      </c>
      <c r="AF14" s="3">
        <f t="shared" si="7"/>
        <v>16.513397823958208</v>
      </c>
    </row>
    <row r="15" spans="1:32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C15" s="3">
        <f t="shared" si="4"/>
        <v>59.5</v>
      </c>
      <c r="AD15" s="3">
        <f t="shared" si="5"/>
        <v>27</v>
      </c>
      <c r="AE15" s="3">
        <f t="shared" si="6"/>
        <v>60.115384615384613</v>
      </c>
      <c r="AF15" s="3">
        <f t="shared" si="7"/>
        <v>6.6467280734839926</v>
      </c>
    </row>
    <row r="16" spans="1:32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C16" s="3">
        <f t="shared" si="4"/>
        <v>57</v>
      </c>
      <c r="AD16" s="3">
        <f t="shared" si="5"/>
        <v>29</v>
      </c>
      <c r="AE16" s="3">
        <f t="shared" si="6"/>
        <v>54.96153846153846</v>
      </c>
      <c r="AF16" s="3">
        <f t="shared" si="7"/>
        <v>7.4960541888627557</v>
      </c>
    </row>
    <row r="17" spans="1:32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C17" s="3">
        <f t="shared" si="4"/>
        <v>224756</v>
      </c>
      <c r="AD17" s="3">
        <f t="shared" si="5"/>
        <v>214184</v>
      </c>
      <c r="AE17" s="3">
        <f t="shared" si="6"/>
        <v>237188.76923076922</v>
      </c>
      <c r="AF17" s="3">
        <f t="shared" si="7"/>
        <v>68889.954891455302</v>
      </c>
    </row>
    <row r="18" spans="1:32" x14ac:dyDescent="0.3">
      <c r="AC18" s="3"/>
      <c r="AD18" s="3"/>
      <c r="AE18" s="4"/>
      <c r="AF18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F18"/>
  <sheetViews>
    <sheetView tabSelected="1" topLeftCell="F1" zoomScale="85" zoomScaleNormal="85" workbookViewId="0">
      <selection activeCell="Q22" sqref="P22:Q22"/>
    </sheetView>
  </sheetViews>
  <sheetFormatPr defaultRowHeight="14.4" x14ac:dyDescent="0.3"/>
  <cols>
    <col min="1" max="1" width="26.6640625" customWidth="1"/>
    <col min="29" max="29" width="13.44140625" bestFit="1" customWidth="1"/>
    <col min="30" max="30" width="11.6640625" bestFit="1" customWidth="1"/>
    <col min="31" max="31" width="13.44140625" bestFit="1" customWidth="1"/>
    <col min="32" max="32" width="17.33203125" bestFit="1" customWidth="1"/>
  </cols>
  <sheetData>
    <row r="1" spans="1:32" x14ac:dyDescent="0.3">
      <c r="A1" t="s">
        <v>16</v>
      </c>
    </row>
    <row r="3" spans="1:32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>
        <f t="shared" ref="AC4:AC12" si="0">MEDIAN(B4:AA4)</f>
        <v>6184</v>
      </c>
      <c r="AD4">
        <f>MAX(B4:AA4)-MIN(B4:AA4)</f>
        <v>6185</v>
      </c>
      <c r="AE4">
        <f t="shared" ref="AE4:AE12" si="1">AVERAGE(B4:AA4)</f>
        <v>6473.3076923076924</v>
      </c>
      <c r="AF4">
        <f t="shared" ref="AF4:AF12" si="2">_xlfn.STDEV.P(B4:AA4)</f>
        <v>1993.0444390666944</v>
      </c>
    </row>
    <row r="5" spans="1:32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>
        <f t="shared" si="0"/>
        <v>21264.5</v>
      </c>
      <c r="AD5">
        <f t="shared" ref="AD5:AD12" si="3">MAX(B5:AA5)-MIN(B5:AA5)</f>
        <v>19515</v>
      </c>
      <c r="AE5">
        <f t="shared" si="1"/>
        <v>22372.076923076922</v>
      </c>
      <c r="AF5">
        <f t="shared" si="2"/>
        <v>6268.9549731690768</v>
      </c>
    </row>
    <row r="6" spans="1:32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>
        <f t="shared" si="0"/>
        <v>17333.5</v>
      </c>
      <c r="AD6">
        <f t="shared" si="3"/>
        <v>15017</v>
      </c>
      <c r="AE6">
        <f t="shared" si="1"/>
        <v>17745.538461538461</v>
      </c>
      <c r="AF6">
        <f t="shared" si="2"/>
        <v>4557.1448992912319</v>
      </c>
    </row>
    <row r="7" spans="1:32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>
        <f t="shared" si="0"/>
        <v>16800</v>
      </c>
      <c r="AD7">
        <f t="shared" si="3"/>
        <v>15213</v>
      </c>
      <c r="AE7">
        <f t="shared" si="1"/>
        <v>17249.615384615383</v>
      </c>
      <c r="AF7">
        <f t="shared" si="2"/>
        <v>4619.908491242616</v>
      </c>
    </row>
    <row r="8" spans="1:32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>
        <f t="shared" si="0"/>
        <v>18683</v>
      </c>
      <c r="AD8">
        <f t="shared" si="3"/>
        <v>15944</v>
      </c>
      <c r="AE8">
        <f t="shared" si="1"/>
        <v>19475.807692307691</v>
      </c>
      <c r="AF8">
        <f t="shared" si="2"/>
        <v>4661.0599654455518</v>
      </c>
    </row>
    <row r="9" spans="1:32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>
        <f t="shared" si="0"/>
        <v>28741.5</v>
      </c>
      <c r="AD9">
        <f t="shared" si="3"/>
        <v>27120</v>
      </c>
      <c r="AE9">
        <f t="shared" si="1"/>
        <v>30313.73076923077</v>
      </c>
      <c r="AF9">
        <f t="shared" si="2"/>
        <v>8540.157549247926</v>
      </c>
    </row>
    <row r="10" spans="1:32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>
        <f t="shared" si="0"/>
        <v>25997.5</v>
      </c>
      <c r="AD10">
        <f t="shared" si="3"/>
        <v>47764</v>
      </c>
      <c r="AE10">
        <f t="shared" si="1"/>
        <v>31847</v>
      </c>
      <c r="AF10">
        <f t="shared" si="2"/>
        <v>16205.272833722505</v>
      </c>
    </row>
    <row r="11" spans="1:32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>
        <f t="shared" si="0"/>
        <v>39474</v>
      </c>
      <c r="AD11">
        <f t="shared" si="3"/>
        <v>34527</v>
      </c>
      <c r="AE11">
        <f t="shared" si="1"/>
        <v>41345.115384615383</v>
      </c>
      <c r="AF11">
        <f t="shared" si="2"/>
        <v>10959.062194320921</v>
      </c>
    </row>
    <row r="12" spans="1:32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>
        <f t="shared" si="0"/>
        <v>23748</v>
      </c>
      <c r="AD12">
        <f t="shared" si="3"/>
        <v>18882</v>
      </c>
      <c r="AE12">
        <f t="shared" si="1"/>
        <v>24084.153846153848</v>
      </c>
      <c r="AF12">
        <f t="shared" si="2"/>
        <v>5830.2979716194459</v>
      </c>
    </row>
    <row r="13" spans="1:32" ht="13.95" customHeight="1" x14ac:dyDescent="0.3">
      <c r="A13" s="1"/>
    </row>
    <row r="14" spans="1:32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C14" s="5">
        <f>MEDIAN(B14:AA14)</f>
        <v>198747.5</v>
      </c>
      <c r="AD14">
        <f>AA14-B14</f>
        <v>198278</v>
      </c>
      <c r="AE14">
        <f>AVERAGE(B14:AA14)</f>
        <v>210905.11538461538</v>
      </c>
      <c r="AF14">
        <f>_xlfn.STDEV.P(B14:AA14)</f>
        <v>63382.766459835679</v>
      </c>
    </row>
    <row r="15" spans="1:32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C15">
        <f>MEDIAN(B15:AA15)</f>
        <v>9855</v>
      </c>
      <c r="AD15">
        <f>AA15-E15</f>
        <v>6911</v>
      </c>
      <c r="AE15">
        <f>AVERAGE(B15:AA15)</f>
        <v>10233.538461538461</v>
      </c>
      <c r="AF15">
        <f>_xlfn.STDEV.P(B15:AA15)</f>
        <v>2144.4642908368878</v>
      </c>
    </row>
    <row r="16" spans="1:32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C16">
        <f t="shared" ref="AC16" si="4">MEDIAN(B16:AA16)</f>
        <v>16104</v>
      </c>
      <c r="AD16">
        <f>MAX(B16:AA16)-MIN(B16:AA16)</f>
        <v>10343</v>
      </c>
      <c r="AE16">
        <f t="shared" ref="AE16" si="5">AVERAGE(B16:AA16)</f>
        <v>16053.692307692309</v>
      </c>
      <c r="AF16">
        <f t="shared" ref="AF16:AF18" si="6">_xlfn.STDEV.P(B16:AA16)</f>
        <v>3416.3964119795851</v>
      </c>
    </row>
    <row r="17" spans="1:32" x14ac:dyDescent="0.3">
      <c r="A17" s="1"/>
    </row>
    <row r="18" spans="1:32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C18">
        <f>MEDIAN(B18:AA18)</f>
        <v>224756</v>
      </c>
      <c r="AD18">
        <f>MAX(B18:AA18)-MIN(B18:AA18)</f>
        <v>214184</v>
      </c>
      <c r="AE18" s="5">
        <f>AVERAGE(B18:AA18)</f>
        <v>237188.76923076922</v>
      </c>
      <c r="AF18">
        <f t="shared" si="6"/>
        <v>68889.954891455302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F18"/>
  <sheetViews>
    <sheetView zoomScale="70" zoomScaleNormal="70" workbookViewId="0">
      <selection activeCell="AO34" sqref="AO34"/>
    </sheetView>
  </sheetViews>
  <sheetFormatPr defaultRowHeight="14.4" x14ac:dyDescent="0.3"/>
  <cols>
    <col min="1" max="1" width="26.6640625" customWidth="1"/>
  </cols>
  <sheetData>
    <row r="1" spans="1:32" x14ac:dyDescent="0.3">
      <c r="A1" t="s">
        <v>31</v>
      </c>
    </row>
    <row r="3" spans="1:32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C4" s="3">
        <f t="shared" ref="AC4:AC16" si="0">MEDIAN(B4:AA4)</f>
        <v>42.2</v>
      </c>
      <c r="AD4" s="3">
        <f>MAX(B4:AA4)-MIN(B4:AA4)</f>
        <v>23.200000000000003</v>
      </c>
      <c r="AE4" s="3">
        <f t="shared" ref="AE4:AE16" si="1">AVERAGE(B4:AA4)</f>
        <v>41.016807692307687</v>
      </c>
      <c r="AF4" s="3">
        <f t="shared" ref="AF4:AF16" si="2">_xlfn.STDEV.P(B4:AA4)</f>
        <v>6.2474875689797615</v>
      </c>
    </row>
    <row r="5" spans="1:32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C5" s="3">
        <f t="shared" si="0"/>
        <v>133.69999999999999</v>
      </c>
      <c r="AD5" s="3">
        <f t="shared" ref="AD5:AD16" si="3">MAX(B5:AA5)-MIN(B5:AA5)</f>
        <v>78.5</v>
      </c>
      <c r="AE5" s="3">
        <f t="shared" si="1"/>
        <v>129.98400000000001</v>
      </c>
      <c r="AF5" s="3">
        <f t="shared" si="2"/>
        <v>22.98769771320833</v>
      </c>
    </row>
    <row r="6" spans="1:32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C6" s="3">
        <f t="shared" si="0"/>
        <v>100.9</v>
      </c>
      <c r="AD6" s="3">
        <f t="shared" si="3"/>
        <v>42.7</v>
      </c>
      <c r="AE6" s="3">
        <f t="shared" si="1"/>
        <v>99.99357692307693</v>
      </c>
      <c r="AF6" s="3">
        <f t="shared" si="2"/>
        <v>10.380177144527691</v>
      </c>
    </row>
    <row r="7" spans="1:32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C7" s="3">
        <f t="shared" si="0"/>
        <v>79.900000000000006</v>
      </c>
      <c r="AD7" s="3">
        <f t="shared" si="3"/>
        <v>42.4</v>
      </c>
      <c r="AE7" s="3">
        <f t="shared" si="1"/>
        <v>77.9966923076923</v>
      </c>
      <c r="AF7" s="3">
        <f t="shared" si="2"/>
        <v>11.085427564597707</v>
      </c>
    </row>
    <row r="8" spans="1:32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C8" s="3">
        <f t="shared" si="0"/>
        <v>101.55</v>
      </c>
      <c r="AD8" s="3">
        <f t="shared" si="3"/>
        <v>37.299999999999997</v>
      </c>
      <c r="AE8" s="3">
        <f t="shared" si="1"/>
        <v>99.008192307692312</v>
      </c>
      <c r="AF8" s="3">
        <f t="shared" si="2"/>
        <v>9.9788349559655529</v>
      </c>
    </row>
    <row r="9" spans="1:32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C9" s="3">
        <f t="shared" si="0"/>
        <v>129.25</v>
      </c>
      <c r="AD9" s="3">
        <f t="shared" si="3"/>
        <v>95.381</v>
      </c>
      <c r="AE9" s="3">
        <f t="shared" si="1"/>
        <v>129.87619230769229</v>
      </c>
      <c r="AF9" s="3">
        <f t="shared" si="2"/>
        <v>26.292932966891989</v>
      </c>
    </row>
    <row r="10" spans="1:32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C10" s="3">
        <f t="shared" si="0"/>
        <v>154.14999999999998</v>
      </c>
      <c r="AD10" s="3">
        <f t="shared" si="3"/>
        <v>112.39999999999999</v>
      </c>
      <c r="AE10" s="3">
        <f t="shared" si="1"/>
        <v>154.1032692307692</v>
      </c>
      <c r="AF10" s="3">
        <f t="shared" si="2"/>
        <v>32.842355946548942</v>
      </c>
    </row>
    <row r="11" spans="1:32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C11" s="3">
        <f t="shared" si="0"/>
        <v>185.3</v>
      </c>
      <c r="AD11" s="3">
        <f t="shared" si="3"/>
        <v>123.80000000000001</v>
      </c>
      <c r="AE11" s="3">
        <f t="shared" si="1"/>
        <v>181.02803846153847</v>
      </c>
      <c r="AF11" s="3">
        <f t="shared" si="2"/>
        <v>28.476563643811662</v>
      </c>
    </row>
    <row r="12" spans="1:32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C12" s="3">
        <f t="shared" si="0"/>
        <v>98.05</v>
      </c>
      <c r="AD12" s="3">
        <f t="shared" si="3"/>
        <v>67.100000000000009</v>
      </c>
      <c r="AE12" s="3">
        <f t="shared" si="1"/>
        <v>99.030653846153854</v>
      </c>
      <c r="AF12" s="3">
        <f t="shared" si="2"/>
        <v>16.633125403479315</v>
      </c>
    </row>
    <row r="13" spans="1:32" x14ac:dyDescent="0.3">
      <c r="A13" s="1"/>
      <c r="AC13" s="3"/>
      <c r="AD13" s="3"/>
      <c r="AE13" s="3"/>
      <c r="AF13" s="3"/>
    </row>
    <row r="14" spans="1:32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C14" s="3">
        <f t="shared" si="0"/>
        <v>1012.05</v>
      </c>
      <c r="AD14" s="3">
        <f t="shared" si="3"/>
        <v>592</v>
      </c>
      <c r="AE14" s="3">
        <f t="shared" si="1"/>
        <v>1012.068192307692</v>
      </c>
      <c r="AF14" s="3">
        <f t="shared" si="2"/>
        <v>152.40294033909572</v>
      </c>
    </row>
    <row r="15" spans="1:32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  <c r="AC15" s="3">
        <f t="shared" si="0"/>
        <v>44.75</v>
      </c>
      <c r="AD15" s="3">
        <f t="shared" si="3"/>
        <v>25</v>
      </c>
      <c r="AE15" s="3">
        <f t="shared" si="1"/>
        <v>44.641769230769221</v>
      </c>
      <c r="AF15" s="3">
        <f t="shared" si="2"/>
        <v>6.7204407897313398</v>
      </c>
    </row>
    <row r="16" spans="1:32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  <c r="AC16" s="3">
        <f t="shared" si="0"/>
        <v>110.1</v>
      </c>
      <c r="AD16" s="3">
        <f t="shared" si="3"/>
        <v>54.161000000000001</v>
      </c>
      <c r="AE16" s="3">
        <f t="shared" si="1"/>
        <v>110.21003846153846</v>
      </c>
      <c r="AF16" s="3">
        <f t="shared" si="2"/>
        <v>15.530729713107393</v>
      </c>
    </row>
    <row r="17" spans="1:32" x14ac:dyDescent="0.3">
      <c r="A17" s="1"/>
      <c r="AC17" s="3"/>
      <c r="AD17" s="3"/>
      <c r="AE17" s="3"/>
      <c r="AF17" s="3"/>
    </row>
    <row r="18" spans="1:32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C18" s="3">
        <f t="shared" ref="AC18" si="4">MEDIAN(B18:AA18)</f>
        <v>1164.4000000000001</v>
      </c>
      <c r="AD18" s="3">
        <f t="shared" ref="AD18" si="5">MAX(B18:AA18)-MIN(B18:AA18)</f>
        <v>658.2</v>
      </c>
      <c r="AE18" s="3">
        <f t="shared" ref="AE18" si="6">AVERAGE(B18:AA18)</f>
        <v>1166.9276923076923</v>
      </c>
      <c r="AF18" s="3">
        <f t="shared" ref="AF18" si="7">_xlfn.STDEV.P(B18:AA18)</f>
        <v>172.4240401833103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N16"/>
  <sheetViews>
    <sheetView workbookViewId="0">
      <selection activeCell="P29" sqref="P29"/>
    </sheetView>
  </sheetViews>
  <sheetFormatPr defaultRowHeight="14.4" x14ac:dyDescent="0.3"/>
  <cols>
    <col min="1" max="1" width="28.6640625" customWidth="1"/>
  </cols>
  <sheetData>
    <row r="1" spans="1:14" x14ac:dyDescent="0.3">
      <c r="A1" t="s">
        <v>47</v>
      </c>
    </row>
    <row r="3" spans="1:14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K3" s="1" t="s">
        <v>49</v>
      </c>
      <c r="L3" s="1" t="s">
        <v>50</v>
      </c>
      <c r="M3" s="1" t="s">
        <v>51</v>
      </c>
      <c r="N3" s="1" t="s">
        <v>48</v>
      </c>
    </row>
    <row r="4" spans="1:14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K4" s="3">
        <f>MEDIAN(B4:I4)</f>
        <v>273138</v>
      </c>
      <c r="L4" s="3">
        <f>MAX(B4:I4)-MIN(B4:I4)</f>
        <v>83629</v>
      </c>
      <c r="M4" s="3">
        <f>AVERAGE(B4:I4)</f>
        <v>270625</v>
      </c>
      <c r="N4" s="3">
        <f>_xlfn.STDEV.P(B4:I4)</f>
        <v>24205.393340121536</v>
      </c>
    </row>
    <row r="5" spans="1:14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K5" s="3">
        <f t="shared" ref="K5:K16" si="0">MEDIAN(B5:I5)</f>
        <v>26478</v>
      </c>
      <c r="L5" s="3">
        <f t="shared" ref="L5:L16" si="1">MAX(B5:I5)-MIN(B5:I5)</f>
        <v>9937</v>
      </c>
      <c r="M5" s="3">
        <f t="shared" ref="M5:M16" si="2">AVERAGE(B5:I5)</f>
        <v>26535.125</v>
      </c>
      <c r="N5" s="3">
        <f t="shared" ref="N5:N16" si="3">_xlfn.STDEV.P(B5:I5)</f>
        <v>3357.1543544161027</v>
      </c>
    </row>
    <row r="6" spans="1:14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K6" s="3">
        <f t="shared" si="0"/>
        <v>24603</v>
      </c>
      <c r="L6" s="3">
        <f t="shared" si="1"/>
        <v>7284</v>
      </c>
      <c r="M6" s="3">
        <f t="shared" si="2"/>
        <v>23846.875</v>
      </c>
      <c r="N6" s="3">
        <f t="shared" si="3"/>
        <v>2237.0424357564161</v>
      </c>
    </row>
    <row r="7" spans="1:14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K7" s="3">
        <f t="shared" si="0"/>
        <v>3289</v>
      </c>
      <c r="L7" s="3">
        <f t="shared" si="1"/>
        <v>1025</v>
      </c>
      <c r="M7" s="3">
        <f t="shared" si="2"/>
        <v>3192.25</v>
      </c>
      <c r="N7" s="3">
        <f t="shared" si="3"/>
        <v>325.37199864155491</v>
      </c>
    </row>
    <row r="8" spans="1:14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K8" s="3">
        <f t="shared" si="0"/>
        <v>1486.5</v>
      </c>
      <c r="L8" s="3">
        <f t="shared" si="1"/>
        <v>639</v>
      </c>
      <c r="M8" s="3">
        <f t="shared" si="2"/>
        <v>1441.25</v>
      </c>
      <c r="N8" s="3">
        <f t="shared" si="3"/>
        <v>205.24604137473639</v>
      </c>
    </row>
    <row r="9" spans="1:14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K9" s="3">
        <f t="shared" si="0"/>
        <v>450</v>
      </c>
      <c r="L9" s="3">
        <f t="shared" si="1"/>
        <v>175</v>
      </c>
      <c r="M9" s="3">
        <f t="shared" si="2"/>
        <v>437.125</v>
      </c>
      <c r="N9" s="3">
        <f t="shared" si="3"/>
        <v>56.631346222741342</v>
      </c>
    </row>
    <row r="10" spans="1:14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K10" s="3">
        <f t="shared" si="0"/>
        <v>243</v>
      </c>
      <c r="L10" s="3">
        <f t="shared" si="1"/>
        <v>107</v>
      </c>
      <c r="M10" s="3">
        <f t="shared" si="2"/>
        <v>236.125</v>
      </c>
      <c r="N10" s="3">
        <f t="shared" si="3"/>
        <v>36.91015273606979</v>
      </c>
    </row>
    <row r="11" spans="1:14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K11" s="3">
        <f t="shared" si="0"/>
        <v>145</v>
      </c>
      <c r="L11" s="3">
        <f t="shared" si="1"/>
        <v>63</v>
      </c>
      <c r="M11" s="3">
        <f t="shared" si="2"/>
        <v>144.125</v>
      </c>
      <c r="N11" s="3">
        <f t="shared" si="3"/>
        <v>20.690804116805126</v>
      </c>
    </row>
    <row r="12" spans="1:14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K12" s="3">
        <f t="shared" si="0"/>
        <v>279.5</v>
      </c>
      <c r="L12" s="3">
        <f t="shared" si="1"/>
        <v>152</v>
      </c>
      <c r="M12" s="3">
        <f t="shared" si="2"/>
        <v>280.75</v>
      </c>
      <c r="N12" s="3">
        <f t="shared" si="3"/>
        <v>39.97421043623001</v>
      </c>
    </row>
    <row r="13" spans="1:14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K13" s="3">
        <f t="shared" si="0"/>
        <v>235.5</v>
      </c>
      <c r="L13" s="3">
        <f t="shared" si="1"/>
        <v>53</v>
      </c>
      <c r="M13" s="3">
        <f t="shared" si="2"/>
        <v>233.625</v>
      </c>
      <c r="N13" s="3">
        <f t="shared" si="3"/>
        <v>18.309406735336893</v>
      </c>
    </row>
    <row r="14" spans="1:14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K14" s="3">
        <f t="shared" si="0"/>
        <v>20.5</v>
      </c>
      <c r="L14" s="3">
        <f t="shared" si="1"/>
        <v>15</v>
      </c>
      <c r="M14" s="3">
        <f t="shared" si="2"/>
        <v>21.75</v>
      </c>
      <c r="N14" s="3">
        <f t="shared" si="3"/>
        <v>4.2938910093294167</v>
      </c>
    </row>
    <row r="15" spans="1:14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K15" s="3">
        <f t="shared" si="0"/>
        <v>17.5</v>
      </c>
      <c r="L15" s="3">
        <f t="shared" si="1"/>
        <v>12</v>
      </c>
      <c r="M15" s="3">
        <f t="shared" si="2"/>
        <v>15.75</v>
      </c>
      <c r="N15" s="3">
        <f t="shared" si="3"/>
        <v>4.5483513496650634</v>
      </c>
    </row>
    <row r="16" spans="1:14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K16" s="3">
        <f t="shared" si="0"/>
        <v>330733.5</v>
      </c>
      <c r="L16" s="3">
        <f t="shared" si="1"/>
        <v>100557</v>
      </c>
      <c r="M16" s="3">
        <f t="shared" si="2"/>
        <v>327009.75</v>
      </c>
      <c r="N16" s="3">
        <f t="shared" si="3"/>
        <v>29988.118596162381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Kai Llewelyn</cp:lastModifiedBy>
  <dcterms:created xsi:type="dcterms:W3CDTF">2024-11-13T19:48:53Z</dcterms:created>
  <dcterms:modified xsi:type="dcterms:W3CDTF">2024-12-05T11:15:57Z</dcterms:modified>
</cp:coreProperties>
</file>